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lsch\OneDrive\Desktop\"/>
    </mc:Choice>
  </mc:AlternateContent>
  <xr:revisionPtr revIDLastSave="0" documentId="13_ncr:1_{93904C0A-3D09-45B0-B78D-7B103997232C}" xr6:coauthVersionLast="47" xr6:coauthVersionMax="47" xr10:uidLastSave="{00000000-0000-0000-0000-000000000000}"/>
  <bookViews>
    <workbookView xWindow="1830" yWindow="675" windowWidth="25590" windowHeight="13470" xr2:uid="{00000000-000D-0000-FFFF-FFFF00000000}"/>
  </bookViews>
  <sheets>
    <sheet name="Ortho BxPc3luc2 Therapy Trial" sheetId="3" r:id="rId1"/>
    <sheet name="5x5Gy EBRT Therapy" sheetId="5" r:id="rId2"/>
    <sheet name="Abraxane Therapy" sheetId="6" r:id="rId3"/>
    <sheet name="10uCi 131I-ELP Escalation Trial" sheetId="7" r:id="rId4"/>
    <sheet name="6uCi 131I-ELP Escalation Trial" sheetId="8" r:id="rId5"/>
    <sheet name="3uCi 131I-ELP Escalation Trial" sheetId="9" r:id="rId6"/>
    <sheet name="Bliss - 50mg CP-PTX" sheetId="10" r:id="rId7"/>
    <sheet name="Bliss - 25mg CP-PTX" sheetId="11" r:id="rId8"/>
    <sheet name="Bliss - 12mg CP-PTX" sheetId="12" r:id="rId9"/>
    <sheet name="Bliss - 2x 25mg CP-PTX" sheetId="13" r:id="rId10"/>
  </sheets>
  <externalReferences>
    <externalReference r:id="rId11"/>
    <externalReference r:id="rId12"/>
    <externalReference r:id="rId13"/>
  </externalReferences>
  <definedNames>
    <definedName name="Groups" localSheetId="3">[1]Groups!$C$6:$C$21</definedName>
    <definedName name="Groups" localSheetId="5">[1]Groups!$C$6:$C$21</definedName>
    <definedName name="Groups" localSheetId="1">[1]Groups!$C$6:$C$21</definedName>
    <definedName name="Groups" localSheetId="4">[1]Groups!$C$6:$C$21</definedName>
    <definedName name="Groups" localSheetId="2">[1]Groups!$C$6:$C$21</definedName>
    <definedName name="Groups" localSheetId="8">[2]Groups!$C$6:$C$21</definedName>
    <definedName name="Groups" localSheetId="7">[2]Groups!$C$6:$C$21</definedName>
    <definedName name="Groups" localSheetId="9">[2]Groups!$C$6:$C$21</definedName>
    <definedName name="Groups" localSheetId="6">[2]Groups!$C$6:$C$21</definedName>
    <definedName name="Groups">[3]Groups!$C$6:$C$21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22" i="13" l="1"/>
  <c r="N122" i="13"/>
  <c r="M122" i="13"/>
  <c r="L122" i="13"/>
  <c r="K122" i="13"/>
  <c r="J122" i="13"/>
  <c r="I122" i="13"/>
  <c r="H122" i="13"/>
  <c r="G122" i="13"/>
  <c r="F122" i="13"/>
  <c r="E122" i="13"/>
  <c r="D122" i="13"/>
  <c r="Z121" i="13"/>
  <c r="Y121" i="13"/>
  <c r="O121" i="13"/>
  <c r="N121" i="13"/>
  <c r="M121" i="13"/>
  <c r="L121" i="13"/>
  <c r="K121" i="13"/>
  <c r="J121" i="13"/>
  <c r="I121" i="13"/>
  <c r="H121" i="13"/>
  <c r="G121" i="13"/>
  <c r="F121" i="13"/>
  <c r="E121" i="13"/>
  <c r="D121" i="13"/>
  <c r="O120" i="13"/>
  <c r="N120" i="13"/>
  <c r="M120" i="13"/>
  <c r="L120" i="13"/>
  <c r="K120" i="13"/>
  <c r="J120" i="13"/>
  <c r="I120" i="13"/>
  <c r="H120" i="13"/>
  <c r="G120" i="13"/>
  <c r="F120" i="13"/>
  <c r="E120" i="13"/>
  <c r="D120" i="13"/>
  <c r="AF119" i="13"/>
  <c r="AE119" i="13"/>
  <c r="AD119" i="13"/>
  <c r="AC119" i="13"/>
  <c r="AB119" i="13"/>
  <c r="AA119" i="13"/>
  <c r="Z119" i="13"/>
  <c r="Y119" i="13"/>
  <c r="X119" i="13"/>
  <c r="W119" i="13"/>
  <c r="V119" i="13"/>
  <c r="U119" i="13"/>
  <c r="T119" i="13"/>
  <c r="AF118" i="13"/>
  <c r="AE118" i="13"/>
  <c r="AD118" i="13"/>
  <c r="AC118" i="13"/>
  <c r="AB118" i="13"/>
  <c r="AA118" i="13"/>
  <c r="Z118" i="13"/>
  <c r="Y118" i="13"/>
  <c r="X118" i="13"/>
  <c r="W118" i="13"/>
  <c r="V118" i="13"/>
  <c r="U118" i="13"/>
  <c r="T118" i="13"/>
  <c r="AF117" i="13"/>
  <c r="AE117" i="13"/>
  <c r="AD117" i="13"/>
  <c r="AC117" i="13"/>
  <c r="AB117" i="13"/>
  <c r="AA117" i="13"/>
  <c r="Z117" i="13"/>
  <c r="Y117" i="13"/>
  <c r="X117" i="13"/>
  <c r="W117" i="13"/>
  <c r="V117" i="13"/>
  <c r="U117" i="13"/>
  <c r="T117" i="13"/>
  <c r="AF116" i="13"/>
  <c r="AE116" i="13"/>
  <c r="AD116" i="13"/>
  <c r="AC116" i="13"/>
  <c r="AB116" i="13"/>
  <c r="AA116" i="13"/>
  <c r="Z116" i="13"/>
  <c r="Y116" i="13"/>
  <c r="X116" i="13"/>
  <c r="W116" i="13"/>
  <c r="V116" i="13"/>
  <c r="U116" i="13"/>
  <c r="T116" i="13"/>
  <c r="AF115" i="13"/>
  <c r="AE115" i="13"/>
  <c r="AD115" i="13"/>
  <c r="AC115" i="13"/>
  <c r="AB115" i="13"/>
  <c r="AA115" i="13"/>
  <c r="Z115" i="13"/>
  <c r="Y115" i="13"/>
  <c r="X115" i="13"/>
  <c r="W115" i="13"/>
  <c r="V115" i="13"/>
  <c r="U115" i="13"/>
  <c r="T115" i="13"/>
  <c r="AF114" i="13"/>
  <c r="AE114" i="13"/>
  <c r="AD114" i="13"/>
  <c r="AC114" i="13"/>
  <c r="AB114" i="13"/>
  <c r="AA114" i="13"/>
  <c r="Z114" i="13"/>
  <c r="Y114" i="13"/>
  <c r="X114" i="13"/>
  <c r="W114" i="13"/>
  <c r="V114" i="13"/>
  <c r="U114" i="13"/>
  <c r="T114" i="13"/>
  <c r="AF113" i="13"/>
  <c r="AE113" i="13"/>
  <c r="AD113" i="13"/>
  <c r="AC113" i="13"/>
  <c r="AB113" i="13"/>
  <c r="AA113" i="13"/>
  <c r="Z113" i="13"/>
  <c r="Y113" i="13"/>
  <c r="X113" i="13"/>
  <c r="W113" i="13"/>
  <c r="V113" i="13"/>
  <c r="U113" i="13"/>
  <c r="T113" i="13"/>
  <c r="AF112" i="13"/>
  <c r="AE112" i="13"/>
  <c r="AD112" i="13"/>
  <c r="AC112" i="13"/>
  <c r="AB112" i="13"/>
  <c r="AA112" i="13"/>
  <c r="Z112" i="13"/>
  <c r="Y112" i="13"/>
  <c r="X112" i="13"/>
  <c r="W112" i="13"/>
  <c r="V112" i="13"/>
  <c r="U112" i="13"/>
  <c r="T112" i="13"/>
  <c r="AF111" i="13"/>
  <c r="AE111" i="13"/>
  <c r="AD111" i="13"/>
  <c r="AC111" i="13"/>
  <c r="AB111" i="13"/>
  <c r="AA111" i="13"/>
  <c r="Z111" i="13"/>
  <c r="Z122" i="13" s="1"/>
  <c r="Y111" i="13"/>
  <c r="Y122" i="13" s="1"/>
  <c r="X111" i="13"/>
  <c r="W111" i="13"/>
  <c r="V111" i="13"/>
  <c r="U111" i="13"/>
  <c r="T111" i="13"/>
  <c r="AF110" i="13"/>
  <c r="AF122" i="13" s="1"/>
  <c r="AE110" i="13"/>
  <c r="AD110" i="13"/>
  <c r="AC110" i="13"/>
  <c r="AB110" i="13"/>
  <c r="AB122" i="13" s="1"/>
  <c r="AA110" i="13"/>
  <c r="Z110" i="13"/>
  <c r="Y110" i="13"/>
  <c r="X110" i="13"/>
  <c r="X122" i="13" s="1"/>
  <c r="W110" i="13"/>
  <c r="V110" i="13"/>
  <c r="U110" i="13"/>
  <c r="T110" i="13"/>
  <c r="AA109" i="13"/>
  <c r="X109" i="13"/>
  <c r="O109" i="13"/>
  <c r="AF109" i="13" s="1"/>
  <c r="N109" i="13"/>
  <c r="AE109" i="13" s="1"/>
  <c r="M109" i="13"/>
  <c r="AD109" i="13" s="1"/>
  <c r="L109" i="13"/>
  <c r="AC109" i="13" s="1"/>
  <c r="K109" i="13"/>
  <c r="AB109" i="13" s="1"/>
  <c r="J109" i="13"/>
  <c r="I109" i="13"/>
  <c r="Z109" i="13" s="1"/>
  <c r="H109" i="13"/>
  <c r="Y109" i="13" s="1"/>
  <c r="G109" i="13"/>
  <c r="F109" i="13"/>
  <c r="W109" i="13" s="1"/>
  <c r="E109" i="13"/>
  <c r="V109" i="13" s="1"/>
  <c r="D109" i="13"/>
  <c r="U109" i="13" s="1"/>
  <c r="S108" i="13"/>
  <c r="G103" i="13"/>
  <c r="H102" i="13"/>
  <c r="G102" i="13"/>
  <c r="AB101" i="13"/>
  <c r="T101" i="13"/>
  <c r="O101" i="13"/>
  <c r="N101" i="13"/>
  <c r="M101" i="13"/>
  <c r="L101" i="13"/>
  <c r="K101" i="13"/>
  <c r="J101" i="13"/>
  <c r="I101" i="13"/>
  <c r="H101" i="13"/>
  <c r="G101" i="13"/>
  <c r="F101" i="13"/>
  <c r="E101" i="13"/>
  <c r="D101" i="13"/>
  <c r="C101" i="13"/>
  <c r="AE100" i="13"/>
  <c r="AA100" i="13"/>
  <c r="W100" i="13"/>
  <c r="V100" i="13"/>
  <c r="O100" i="13"/>
  <c r="N100" i="13"/>
  <c r="M100" i="13"/>
  <c r="L100" i="13"/>
  <c r="K100" i="13"/>
  <c r="J100" i="13"/>
  <c r="I100" i="13"/>
  <c r="H100" i="13"/>
  <c r="G100" i="13"/>
  <c r="F100" i="13"/>
  <c r="E100" i="13"/>
  <c r="D100" i="13"/>
  <c r="C100" i="13"/>
  <c r="T100" i="13" s="1"/>
  <c r="AF99" i="13"/>
  <c r="AC99" i="13"/>
  <c r="Y99" i="13"/>
  <c r="X99" i="13"/>
  <c r="U99" i="13"/>
  <c r="O99" i="13"/>
  <c r="N99" i="13"/>
  <c r="M99" i="13"/>
  <c r="L99" i="13"/>
  <c r="K99" i="13"/>
  <c r="J99" i="13"/>
  <c r="I99" i="13"/>
  <c r="H99" i="13"/>
  <c r="G99" i="13"/>
  <c r="F99" i="13"/>
  <c r="E99" i="13"/>
  <c r="D99" i="13"/>
  <c r="C99" i="13"/>
  <c r="T99" i="13" s="1"/>
  <c r="AE98" i="13"/>
  <c r="AA98" i="13"/>
  <c r="Z98" i="13"/>
  <c r="O98" i="13"/>
  <c r="N98" i="13"/>
  <c r="M98" i="13"/>
  <c r="L98" i="13"/>
  <c r="K98" i="13"/>
  <c r="J98" i="13"/>
  <c r="I98" i="13"/>
  <c r="H98" i="13"/>
  <c r="G98" i="13"/>
  <c r="F98" i="13"/>
  <c r="E98" i="13"/>
  <c r="D98" i="13"/>
  <c r="C98" i="13"/>
  <c r="T98" i="13" s="1"/>
  <c r="T97" i="13"/>
  <c r="O97" i="13"/>
  <c r="N97" i="13"/>
  <c r="M97" i="13"/>
  <c r="L97" i="13"/>
  <c r="K97" i="13"/>
  <c r="J97" i="13"/>
  <c r="I97" i="13"/>
  <c r="H97" i="13"/>
  <c r="G97" i="13"/>
  <c r="F97" i="13"/>
  <c r="E97" i="13"/>
  <c r="D97" i="13"/>
  <c r="C97" i="13"/>
  <c r="AE96" i="13"/>
  <c r="O96" i="13"/>
  <c r="N96" i="13"/>
  <c r="K96" i="13"/>
  <c r="J96" i="13"/>
  <c r="I96" i="13"/>
  <c r="H96" i="13"/>
  <c r="G96" i="13"/>
  <c r="F96" i="13"/>
  <c r="C96" i="13"/>
  <c r="T96" i="13" s="1"/>
  <c r="AF95" i="13"/>
  <c r="AC95" i="13"/>
  <c r="Y95" i="13"/>
  <c r="X95" i="13"/>
  <c r="U95" i="13"/>
  <c r="O95" i="13"/>
  <c r="N95" i="13"/>
  <c r="M95" i="13"/>
  <c r="L95" i="13"/>
  <c r="K95" i="13"/>
  <c r="J95" i="13"/>
  <c r="I95" i="13"/>
  <c r="H95" i="13"/>
  <c r="G95" i="13"/>
  <c r="F95" i="13"/>
  <c r="E95" i="13"/>
  <c r="D95" i="13"/>
  <c r="C95" i="13"/>
  <c r="T95" i="13" s="1"/>
  <c r="O94" i="13"/>
  <c r="N94" i="13"/>
  <c r="K94" i="13"/>
  <c r="J94" i="13"/>
  <c r="I94" i="13"/>
  <c r="H94" i="13"/>
  <c r="G94" i="13"/>
  <c r="F94" i="13"/>
  <c r="C94" i="13"/>
  <c r="T94" i="13" s="1"/>
  <c r="T93" i="13"/>
  <c r="O93" i="13"/>
  <c r="N93" i="13"/>
  <c r="M93" i="13"/>
  <c r="K93" i="13"/>
  <c r="J93" i="13"/>
  <c r="I93" i="13"/>
  <c r="H93" i="13"/>
  <c r="H105" i="13" s="1"/>
  <c r="G93" i="13"/>
  <c r="F93" i="13"/>
  <c r="E93" i="13"/>
  <c r="C93" i="13"/>
  <c r="O92" i="13"/>
  <c r="N92" i="13"/>
  <c r="K92" i="13"/>
  <c r="J92" i="13"/>
  <c r="I92" i="13"/>
  <c r="I105" i="13" s="1"/>
  <c r="H92" i="13"/>
  <c r="G92" i="13"/>
  <c r="G105" i="13" s="1"/>
  <c r="F92" i="13"/>
  <c r="F105" i="13" s="1"/>
  <c r="C92" i="13"/>
  <c r="T92" i="13" s="1"/>
  <c r="AF90" i="13"/>
  <c r="AF101" i="13" s="1"/>
  <c r="AE90" i="13"/>
  <c r="AE101" i="13" s="1"/>
  <c r="AD90" i="13"/>
  <c r="AD101" i="13" s="1"/>
  <c r="AC90" i="13"/>
  <c r="AC101" i="13" s="1"/>
  <c r="AB90" i="13"/>
  <c r="AA90" i="13"/>
  <c r="AA101" i="13" s="1"/>
  <c r="Z90" i="13"/>
  <c r="Z101" i="13" s="1"/>
  <c r="Y90" i="13"/>
  <c r="Y101" i="13" s="1"/>
  <c r="X90" i="13"/>
  <c r="X101" i="13" s="1"/>
  <c r="W90" i="13"/>
  <c r="W101" i="13" s="1"/>
  <c r="V90" i="13"/>
  <c r="V101" i="13" s="1"/>
  <c r="U90" i="13"/>
  <c r="U101" i="13" s="1"/>
  <c r="T90" i="13"/>
  <c r="AF89" i="13"/>
  <c r="AF100" i="13" s="1"/>
  <c r="AE89" i="13"/>
  <c r="AD89" i="13"/>
  <c r="AD100" i="13" s="1"/>
  <c r="AC89" i="13"/>
  <c r="AC100" i="13" s="1"/>
  <c r="AB89" i="13"/>
  <c r="AB100" i="13" s="1"/>
  <c r="AA89" i="13"/>
  <c r="Z89" i="13"/>
  <c r="Z100" i="13" s="1"/>
  <c r="Y89" i="13"/>
  <c r="Y100" i="13" s="1"/>
  <c r="X89" i="13"/>
  <c r="X100" i="13" s="1"/>
  <c r="W89" i="13"/>
  <c r="V89" i="13"/>
  <c r="U89" i="13"/>
  <c r="U100" i="13" s="1"/>
  <c r="T89" i="13"/>
  <c r="AF88" i="13"/>
  <c r="AE88" i="13"/>
  <c r="AE99" i="13" s="1"/>
  <c r="AD88" i="13"/>
  <c r="AD99" i="13" s="1"/>
  <c r="AC88" i="13"/>
  <c r="AB88" i="13"/>
  <c r="AB99" i="13" s="1"/>
  <c r="AA88" i="13"/>
  <c r="AA99" i="13" s="1"/>
  <c r="Z88" i="13"/>
  <c r="Z99" i="13" s="1"/>
  <c r="Y88" i="13"/>
  <c r="X88" i="13"/>
  <c r="W88" i="13"/>
  <c r="W99" i="13" s="1"/>
  <c r="V88" i="13"/>
  <c r="V99" i="13" s="1"/>
  <c r="U88" i="13"/>
  <c r="T88" i="13"/>
  <c r="AF87" i="13"/>
  <c r="AF98" i="13" s="1"/>
  <c r="AE87" i="13"/>
  <c r="AD87" i="13"/>
  <c r="AD98" i="13" s="1"/>
  <c r="AC87" i="13"/>
  <c r="AC98" i="13" s="1"/>
  <c r="AB87" i="13"/>
  <c r="AB98" i="13" s="1"/>
  <c r="AA87" i="13"/>
  <c r="Z87" i="13"/>
  <c r="Y87" i="13"/>
  <c r="Y98" i="13" s="1"/>
  <c r="X87" i="13"/>
  <c r="X98" i="13" s="1"/>
  <c r="W87" i="13"/>
  <c r="W98" i="13" s="1"/>
  <c r="V87" i="13"/>
  <c r="V98" i="13" s="1"/>
  <c r="U87" i="13"/>
  <c r="U98" i="13" s="1"/>
  <c r="T87" i="13"/>
  <c r="AF86" i="13"/>
  <c r="AF97" i="13" s="1"/>
  <c r="AE86" i="13"/>
  <c r="AE97" i="13" s="1"/>
  <c r="AD86" i="13"/>
  <c r="AD97" i="13" s="1"/>
  <c r="AC86" i="13"/>
  <c r="AC97" i="13" s="1"/>
  <c r="AB86" i="13"/>
  <c r="AB97" i="13" s="1"/>
  <c r="AA86" i="13"/>
  <c r="AA97" i="13" s="1"/>
  <c r="Z86" i="13"/>
  <c r="Z97" i="13" s="1"/>
  <c r="Y86" i="13"/>
  <c r="Y97" i="13" s="1"/>
  <c r="X86" i="13"/>
  <c r="X97" i="13" s="1"/>
  <c r="W86" i="13"/>
  <c r="W97" i="13" s="1"/>
  <c r="V86" i="13"/>
  <c r="V97" i="13" s="1"/>
  <c r="U86" i="13"/>
  <c r="U97" i="13" s="1"/>
  <c r="T86" i="13"/>
  <c r="AF85" i="13"/>
  <c r="AF96" i="13" s="1"/>
  <c r="AE85" i="13"/>
  <c r="AD85" i="13"/>
  <c r="AC85" i="13"/>
  <c r="AB85" i="13"/>
  <c r="AA85" i="13"/>
  <c r="Z85" i="13"/>
  <c r="Y85" i="13"/>
  <c r="X85" i="13"/>
  <c r="W85" i="13"/>
  <c r="V85" i="13"/>
  <c r="U85" i="13"/>
  <c r="T85" i="13"/>
  <c r="AF84" i="13"/>
  <c r="AE84" i="13"/>
  <c r="AE95" i="13" s="1"/>
  <c r="AD84" i="13"/>
  <c r="AD95" i="13" s="1"/>
  <c r="AC84" i="13"/>
  <c r="AB84" i="13"/>
  <c r="AB95" i="13" s="1"/>
  <c r="AA84" i="13"/>
  <c r="AA95" i="13" s="1"/>
  <c r="Z84" i="13"/>
  <c r="Z95" i="13" s="1"/>
  <c r="Y84" i="13"/>
  <c r="X84" i="13"/>
  <c r="W84" i="13"/>
  <c r="W95" i="13" s="1"/>
  <c r="V84" i="13"/>
  <c r="V95" i="13" s="1"/>
  <c r="U84" i="13"/>
  <c r="T84" i="13"/>
  <c r="AF83" i="13"/>
  <c r="AE83" i="13"/>
  <c r="AD83" i="13"/>
  <c r="AC83" i="13"/>
  <c r="AB83" i="13"/>
  <c r="AA83" i="13"/>
  <c r="Z83" i="13"/>
  <c r="Y83" i="13"/>
  <c r="X83" i="13"/>
  <c r="W83" i="13"/>
  <c r="V83" i="13"/>
  <c r="U83" i="13"/>
  <c r="T83" i="13"/>
  <c r="AF82" i="13"/>
  <c r="AE82" i="13"/>
  <c r="AD82" i="13"/>
  <c r="AC82" i="13"/>
  <c r="AB82" i="13"/>
  <c r="AA82" i="13"/>
  <c r="Z82" i="13"/>
  <c r="Y82" i="13"/>
  <c r="X82" i="13"/>
  <c r="W82" i="13"/>
  <c r="V82" i="13"/>
  <c r="U82" i="13"/>
  <c r="T82" i="13"/>
  <c r="AF81" i="13"/>
  <c r="AE81" i="13"/>
  <c r="AD81" i="13"/>
  <c r="AC81" i="13"/>
  <c r="AB81" i="13"/>
  <c r="AA81" i="13"/>
  <c r="Z81" i="13"/>
  <c r="Y81" i="13"/>
  <c r="X81" i="13"/>
  <c r="W81" i="13"/>
  <c r="V81" i="13"/>
  <c r="U81" i="13"/>
  <c r="T81" i="13"/>
  <c r="AE80" i="13"/>
  <c r="AB80" i="13"/>
  <c r="Z80" i="13"/>
  <c r="O80" i="13"/>
  <c r="AF80" i="13" s="1"/>
  <c r="N80" i="13"/>
  <c r="M80" i="13"/>
  <c r="AD80" i="13" s="1"/>
  <c r="L80" i="13"/>
  <c r="AC80" i="13" s="1"/>
  <c r="K80" i="13"/>
  <c r="J80" i="13"/>
  <c r="AA80" i="13" s="1"/>
  <c r="I80" i="13"/>
  <c r="H80" i="13"/>
  <c r="Y80" i="13" s="1"/>
  <c r="G80" i="13"/>
  <c r="X80" i="13" s="1"/>
  <c r="F80" i="13"/>
  <c r="W80" i="13" s="1"/>
  <c r="E80" i="13"/>
  <c r="V80" i="13" s="1"/>
  <c r="D80" i="13"/>
  <c r="U80" i="13" s="1"/>
  <c r="S79" i="13"/>
  <c r="N75" i="13"/>
  <c r="AA72" i="13"/>
  <c r="T72" i="13"/>
  <c r="O72" i="13"/>
  <c r="N72" i="13"/>
  <c r="M72" i="13"/>
  <c r="L72" i="13"/>
  <c r="K72" i="13"/>
  <c r="J72" i="13"/>
  <c r="I72" i="13"/>
  <c r="H72" i="13"/>
  <c r="G72" i="13"/>
  <c r="F72" i="13"/>
  <c r="E72" i="13"/>
  <c r="D72" i="13"/>
  <c r="C72" i="13"/>
  <c r="AD71" i="13"/>
  <c r="Z71" i="13"/>
  <c r="O71" i="13"/>
  <c r="N71" i="13"/>
  <c r="M71" i="13"/>
  <c r="L71" i="13"/>
  <c r="K71" i="13"/>
  <c r="J71" i="13"/>
  <c r="I71" i="13"/>
  <c r="H71" i="13"/>
  <c r="G71" i="13"/>
  <c r="F71" i="13"/>
  <c r="E71" i="13"/>
  <c r="D71" i="13"/>
  <c r="C71" i="13"/>
  <c r="T71" i="13" s="1"/>
  <c r="AF70" i="13"/>
  <c r="AE70" i="13"/>
  <c r="AB70" i="13"/>
  <c r="X70" i="13"/>
  <c r="W70" i="13"/>
  <c r="T70" i="13"/>
  <c r="O70" i="13"/>
  <c r="N70" i="13"/>
  <c r="M70" i="13"/>
  <c r="L70" i="13"/>
  <c r="K70" i="13"/>
  <c r="J70" i="13"/>
  <c r="I70" i="13"/>
  <c r="H70" i="13"/>
  <c r="G70" i="13"/>
  <c r="F70" i="13"/>
  <c r="E70" i="13"/>
  <c r="D70" i="13"/>
  <c r="C70" i="13"/>
  <c r="Z69" i="13"/>
  <c r="Y69" i="13"/>
  <c r="T69" i="13"/>
  <c r="O69" i="13"/>
  <c r="N69" i="13"/>
  <c r="M69" i="13"/>
  <c r="L69" i="13"/>
  <c r="K69" i="13"/>
  <c r="J69" i="13"/>
  <c r="I69" i="13"/>
  <c r="H69" i="13"/>
  <c r="G69" i="13"/>
  <c r="F69" i="13"/>
  <c r="E69" i="13"/>
  <c r="D69" i="13"/>
  <c r="C69" i="13"/>
  <c r="U68" i="13"/>
  <c r="T68" i="13"/>
  <c r="O68" i="13"/>
  <c r="N68" i="13"/>
  <c r="M68" i="13"/>
  <c r="L68" i="13"/>
  <c r="K68" i="13"/>
  <c r="J68" i="13"/>
  <c r="I68" i="13"/>
  <c r="H68" i="13"/>
  <c r="G68" i="13"/>
  <c r="F68" i="13"/>
  <c r="E68" i="13"/>
  <c r="D68" i="13"/>
  <c r="C68" i="13"/>
  <c r="O67" i="13"/>
  <c r="N67" i="13"/>
  <c r="K67" i="13"/>
  <c r="J67" i="13"/>
  <c r="I67" i="13"/>
  <c r="H67" i="13"/>
  <c r="G67" i="13"/>
  <c r="F67" i="13"/>
  <c r="C67" i="13"/>
  <c r="T67" i="13" s="1"/>
  <c r="O66" i="13"/>
  <c r="N66" i="13"/>
  <c r="M66" i="13"/>
  <c r="L66" i="13"/>
  <c r="K66" i="13"/>
  <c r="K76" i="13" s="1"/>
  <c r="J66" i="13"/>
  <c r="I66" i="13"/>
  <c r="H66" i="13"/>
  <c r="G66" i="13"/>
  <c r="F66" i="13"/>
  <c r="E66" i="13"/>
  <c r="D66" i="13"/>
  <c r="C66" i="13"/>
  <c r="T66" i="13" s="1"/>
  <c r="O65" i="13"/>
  <c r="N65" i="13"/>
  <c r="N76" i="13" s="1"/>
  <c r="M65" i="13"/>
  <c r="K65" i="13"/>
  <c r="J65" i="13"/>
  <c r="I65" i="13"/>
  <c r="H65" i="13"/>
  <c r="G65" i="13"/>
  <c r="F65" i="13"/>
  <c r="E65" i="13"/>
  <c r="C65" i="13"/>
  <c r="T65" i="13" s="1"/>
  <c r="T64" i="13"/>
  <c r="O64" i="13"/>
  <c r="O74" i="13" s="1"/>
  <c r="N64" i="13"/>
  <c r="L64" i="13"/>
  <c r="K64" i="13"/>
  <c r="J64" i="13"/>
  <c r="I64" i="13"/>
  <c r="H64" i="13"/>
  <c r="G64" i="13"/>
  <c r="F64" i="13"/>
  <c r="D64" i="13"/>
  <c r="C64" i="13"/>
  <c r="O63" i="13"/>
  <c r="N63" i="13"/>
  <c r="N74" i="13" s="1"/>
  <c r="K63" i="13"/>
  <c r="J63" i="13"/>
  <c r="I63" i="13"/>
  <c r="H63" i="13"/>
  <c r="H76" i="13" s="1"/>
  <c r="G63" i="13"/>
  <c r="F63" i="13"/>
  <c r="F76" i="13" s="1"/>
  <c r="C63" i="13"/>
  <c r="T63" i="13" s="1"/>
  <c r="AF61" i="13"/>
  <c r="AF72" i="13" s="1"/>
  <c r="AE61" i="13"/>
  <c r="AE72" i="13" s="1"/>
  <c r="AD61" i="13"/>
  <c r="AD72" i="13" s="1"/>
  <c r="AC61" i="13"/>
  <c r="AC72" i="13" s="1"/>
  <c r="AB61" i="13"/>
  <c r="AB72" i="13" s="1"/>
  <c r="AA61" i="13"/>
  <c r="Z61" i="13"/>
  <c r="Z72" i="13" s="1"/>
  <c r="Y61" i="13"/>
  <c r="Y72" i="13" s="1"/>
  <c r="X61" i="13"/>
  <c r="X72" i="13" s="1"/>
  <c r="W61" i="13"/>
  <c r="W72" i="13" s="1"/>
  <c r="V61" i="13"/>
  <c r="V72" i="13" s="1"/>
  <c r="U61" i="13"/>
  <c r="U72" i="13" s="1"/>
  <c r="T61" i="13"/>
  <c r="AF60" i="13"/>
  <c r="AF71" i="13" s="1"/>
  <c r="AE60" i="13"/>
  <c r="AE71" i="13" s="1"/>
  <c r="AD60" i="13"/>
  <c r="AC60" i="13"/>
  <c r="AC71" i="13" s="1"/>
  <c r="AB60" i="13"/>
  <c r="AB71" i="13" s="1"/>
  <c r="AA60" i="13"/>
  <c r="AA71" i="13" s="1"/>
  <c r="Z60" i="13"/>
  <c r="Y60" i="13"/>
  <c r="Y71" i="13" s="1"/>
  <c r="X60" i="13"/>
  <c r="X71" i="13" s="1"/>
  <c r="W60" i="13"/>
  <c r="W71" i="13" s="1"/>
  <c r="V60" i="13"/>
  <c r="V71" i="13" s="1"/>
  <c r="U60" i="13"/>
  <c r="U71" i="13" s="1"/>
  <c r="T60" i="13"/>
  <c r="AF59" i="13"/>
  <c r="AE59" i="13"/>
  <c r="AD59" i="13"/>
  <c r="AD70" i="13" s="1"/>
  <c r="AC59" i="13"/>
  <c r="AC70" i="13" s="1"/>
  <c r="AB59" i="13"/>
  <c r="AA59" i="13"/>
  <c r="AA70" i="13" s="1"/>
  <c r="Z59" i="13"/>
  <c r="Z70" i="13" s="1"/>
  <c r="Y59" i="13"/>
  <c r="Y70" i="13" s="1"/>
  <c r="X59" i="13"/>
  <c r="W59" i="13"/>
  <c r="V59" i="13"/>
  <c r="V70" i="13" s="1"/>
  <c r="U59" i="13"/>
  <c r="U70" i="13" s="1"/>
  <c r="T59" i="13"/>
  <c r="AF58" i="13"/>
  <c r="AF69" i="13" s="1"/>
  <c r="AE58" i="13"/>
  <c r="AE69" i="13" s="1"/>
  <c r="AD58" i="13"/>
  <c r="AD69" i="13" s="1"/>
  <c r="AC58" i="13"/>
  <c r="AC69" i="13" s="1"/>
  <c r="AB58" i="13"/>
  <c r="AB69" i="13" s="1"/>
  <c r="AA58" i="13"/>
  <c r="AA69" i="13" s="1"/>
  <c r="Z58" i="13"/>
  <c r="Y58" i="13"/>
  <c r="X58" i="13"/>
  <c r="X69" i="13" s="1"/>
  <c r="W58" i="13"/>
  <c r="W69" i="13" s="1"/>
  <c r="V58" i="13"/>
  <c r="V69" i="13" s="1"/>
  <c r="U58" i="13"/>
  <c r="U69" i="13" s="1"/>
  <c r="T58" i="13"/>
  <c r="AF57" i="13"/>
  <c r="AF68" i="13" s="1"/>
  <c r="AE57" i="13"/>
  <c r="AE68" i="13" s="1"/>
  <c r="AD57" i="13"/>
  <c r="AD68" i="13" s="1"/>
  <c r="AC57" i="13"/>
  <c r="AC68" i="13" s="1"/>
  <c r="AB57" i="13"/>
  <c r="AB68" i="13" s="1"/>
  <c r="AA57" i="13"/>
  <c r="AA68" i="13" s="1"/>
  <c r="Z57" i="13"/>
  <c r="Z68" i="13" s="1"/>
  <c r="Y57" i="13"/>
  <c r="Y68" i="13" s="1"/>
  <c r="X57" i="13"/>
  <c r="X68" i="13" s="1"/>
  <c r="W57" i="13"/>
  <c r="W68" i="13" s="1"/>
  <c r="V57" i="13"/>
  <c r="V68" i="13" s="1"/>
  <c r="U57" i="13"/>
  <c r="T57" i="13"/>
  <c r="AF56" i="13"/>
  <c r="AE56" i="13"/>
  <c r="AD56" i="13"/>
  <c r="AC56" i="13"/>
  <c r="AB56" i="13"/>
  <c r="AA56" i="13"/>
  <c r="Z56" i="13"/>
  <c r="Y56" i="13"/>
  <c r="X56" i="13"/>
  <c r="W56" i="13"/>
  <c r="V56" i="13"/>
  <c r="U56" i="13"/>
  <c r="T56" i="13"/>
  <c r="AF55" i="13"/>
  <c r="AE55" i="13"/>
  <c r="AD55" i="13"/>
  <c r="AC55" i="13"/>
  <c r="AB55" i="13"/>
  <c r="AA55" i="13"/>
  <c r="Z55" i="13"/>
  <c r="Y55" i="13"/>
  <c r="X55" i="13"/>
  <c r="W55" i="13"/>
  <c r="V55" i="13"/>
  <c r="U55" i="13"/>
  <c r="T55" i="13"/>
  <c r="AF54" i="13"/>
  <c r="AE54" i="13"/>
  <c r="AD54" i="13"/>
  <c r="AC54" i="13"/>
  <c r="AB54" i="13"/>
  <c r="AA54" i="13"/>
  <c r="Z54" i="13"/>
  <c r="Y54" i="13"/>
  <c r="X54" i="13"/>
  <c r="W54" i="13"/>
  <c r="V54" i="13"/>
  <c r="U54" i="13"/>
  <c r="T54" i="13"/>
  <c r="AF53" i="13"/>
  <c r="AE53" i="13"/>
  <c r="AD53" i="13"/>
  <c r="AC53" i="13"/>
  <c r="AB53" i="13"/>
  <c r="AA53" i="13"/>
  <c r="Z53" i="13"/>
  <c r="Y53" i="13"/>
  <c r="X53" i="13"/>
  <c r="W53" i="13"/>
  <c r="V53" i="13"/>
  <c r="U53" i="13"/>
  <c r="T53" i="13"/>
  <c r="AF52" i="13"/>
  <c r="AE52" i="13"/>
  <c r="AD52" i="13"/>
  <c r="AC52" i="13"/>
  <c r="AB52" i="13"/>
  <c r="AA52" i="13"/>
  <c r="Z52" i="13"/>
  <c r="Y52" i="13"/>
  <c r="X52" i="13"/>
  <c r="W52" i="13"/>
  <c r="V52" i="13"/>
  <c r="U52" i="13"/>
  <c r="T52" i="13"/>
  <c r="AD51" i="13"/>
  <c r="AA51" i="13"/>
  <c r="Y51" i="13"/>
  <c r="O51" i="13"/>
  <c r="AF51" i="13" s="1"/>
  <c r="N51" i="13"/>
  <c r="AE51" i="13" s="1"/>
  <c r="M51" i="13"/>
  <c r="L51" i="13"/>
  <c r="AC51" i="13" s="1"/>
  <c r="K51" i="13"/>
  <c r="AB51" i="13" s="1"/>
  <c r="J51" i="13"/>
  <c r="I51" i="13"/>
  <c r="Z51" i="13" s="1"/>
  <c r="H51" i="13"/>
  <c r="G51" i="13"/>
  <c r="X51" i="13" s="1"/>
  <c r="F51" i="13"/>
  <c r="W51" i="13" s="1"/>
  <c r="E51" i="13"/>
  <c r="V51" i="13" s="1"/>
  <c r="D51" i="13"/>
  <c r="U51" i="13" s="1"/>
  <c r="S50" i="13"/>
  <c r="N43" i="13"/>
  <c r="M43" i="13"/>
  <c r="F43" i="13"/>
  <c r="AA42" i="13"/>
  <c r="Z42" i="13"/>
  <c r="O42" i="13"/>
  <c r="N42" i="13"/>
  <c r="M42" i="13"/>
  <c r="L42" i="13"/>
  <c r="K42" i="13"/>
  <c r="J42" i="13"/>
  <c r="I42" i="13"/>
  <c r="H42" i="13"/>
  <c r="G42" i="13"/>
  <c r="F42" i="13"/>
  <c r="E42" i="13"/>
  <c r="D42" i="13"/>
  <c r="C42" i="13"/>
  <c r="T42" i="13" s="1"/>
  <c r="AC41" i="13"/>
  <c r="U41" i="13"/>
  <c r="T41" i="13"/>
  <c r="O41" i="13"/>
  <c r="N41" i="13"/>
  <c r="M41" i="13"/>
  <c r="L41" i="13"/>
  <c r="K41" i="13"/>
  <c r="J41" i="13"/>
  <c r="I41" i="13"/>
  <c r="H41" i="13"/>
  <c r="G41" i="13"/>
  <c r="F41" i="13"/>
  <c r="E41" i="13"/>
  <c r="D41" i="13"/>
  <c r="C41" i="13"/>
  <c r="AE40" i="13"/>
  <c r="AD40" i="13"/>
  <c r="W40" i="13"/>
  <c r="V40" i="13"/>
  <c r="O40" i="13"/>
  <c r="N40" i="13"/>
  <c r="M40" i="13"/>
  <c r="L40" i="13"/>
  <c r="K40" i="13"/>
  <c r="J40" i="13"/>
  <c r="I40" i="13"/>
  <c r="H40" i="13"/>
  <c r="G40" i="13"/>
  <c r="F40" i="13"/>
  <c r="E40" i="13"/>
  <c r="D40" i="13"/>
  <c r="C40" i="13"/>
  <c r="T40" i="13" s="1"/>
  <c r="AF39" i="13"/>
  <c r="Y39" i="13"/>
  <c r="X39" i="13"/>
  <c r="T39" i="13"/>
  <c r="O39" i="13"/>
  <c r="N39" i="13"/>
  <c r="M39" i="13"/>
  <c r="L39" i="13"/>
  <c r="K39" i="13"/>
  <c r="J39" i="13"/>
  <c r="I39" i="13"/>
  <c r="H39" i="13"/>
  <c r="G39" i="13"/>
  <c r="F39" i="13"/>
  <c r="E39" i="13"/>
  <c r="D39" i="13"/>
  <c r="C39" i="13"/>
  <c r="Z38" i="13"/>
  <c r="O38" i="13"/>
  <c r="N38" i="13"/>
  <c r="M38" i="13"/>
  <c r="L38" i="13"/>
  <c r="K38" i="13"/>
  <c r="J38" i="13"/>
  <c r="I38" i="13"/>
  <c r="H38" i="13"/>
  <c r="G38" i="13"/>
  <c r="F38" i="13"/>
  <c r="E38" i="13"/>
  <c r="D38" i="13"/>
  <c r="C38" i="13"/>
  <c r="T38" i="13" s="1"/>
  <c r="T37" i="13"/>
  <c r="O37" i="13"/>
  <c r="N37" i="13"/>
  <c r="M37" i="13"/>
  <c r="L37" i="13"/>
  <c r="K37" i="13"/>
  <c r="J37" i="13"/>
  <c r="I37" i="13"/>
  <c r="H37" i="13"/>
  <c r="G37" i="13"/>
  <c r="F37" i="13"/>
  <c r="E37" i="13"/>
  <c r="D37" i="13"/>
  <c r="C37" i="13"/>
  <c r="O36" i="13"/>
  <c r="N36" i="13"/>
  <c r="M36" i="13"/>
  <c r="L36" i="13"/>
  <c r="K36" i="13"/>
  <c r="J36" i="13"/>
  <c r="I36" i="13"/>
  <c r="H36" i="13"/>
  <c r="G36" i="13"/>
  <c r="F36" i="13"/>
  <c r="E36" i="13"/>
  <c r="D36" i="13"/>
  <c r="C36" i="13"/>
  <c r="T36" i="13" s="1"/>
  <c r="T35" i="13"/>
  <c r="O35" i="13"/>
  <c r="N35" i="13"/>
  <c r="M35" i="13"/>
  <c r="L35" i="13"/>
  <c r="K35" i="13"/>
  <c r="J35" i="13"/>
  <c r="I35" i="13"/>
  <c r="H35" i="13"/>
  <c r="G35" i="13"/>
  <c r="F35" i="13"/>
  <c r="E35" i="13"/>
  <c r="E43" i="13" s="1"/>
  <c r="D35" i="13"/>
  <c r="C35" i="13"/>
  <c r="O34" i="13"/>
  <c r="O44" i="13" s="1"/>
  <c r="O7" i="13" s="1"/>
  <c r="N34" i="13"/>
  <c r="M34" i="13"/>
  <c r="L34" i="13"/>
  <c r="K34" i="13"/>
  <c r="J34" i="13"/>
  <c r="I34" i="13"/>
  <c r="H34" i="13"/>
  <c r="G34" i="13"/>
  <c r="G44" i="13" s="1"/>
  <c r="G7" i="13" s="1"/>
  <c r="F34" i="13"/>
  <c r="F44" i="13" s="1"/>
  <c r="F7" i="13" s="1"/>
  <c r="E34" i="13"/>
  <c r="D34" i="13"/>
  <c r="C34" i="13"/>
  <c r="T34" i="13" s="1"/>
  <c r="T33" i="13"/>
  <c r="O33" i="13"/>
  <c r="N33" i="13"/>
  <c r="M33" i="13"/>
  <c r="M44" i="13" s="1"/>
  <c r="M7" i="13" s="1"/>
  <c r="L33" i="13"/>
  <c r="K33" i="13"/>
  <c r="K43" i="13" s="1"/>
  <c r="J33" i="13"/>
  <c r="J43" i="13" s="1"/>
  <c r="J6" i="13" s="1"/>
  <c r="I33" i="13"/>
  <c r="H33" i="13"/>
  <c r="G33" i="13"/>
  <c r="F33" i="13"/>
  <c r="E33" i="13"/>
  <c r="E44" i="13" s="1"/>
  <c r="E7" i="13" s="1"/>
  <c r="D33" i="13"/>
  <c r="C33" i="13"/>
  <c r="AF31" i="13"/>
  <c r="AE31" i="13"/>
  <c r="AD31" i="13"/>
  <c r="AC31" i="13"/>
  <c r="AB31" i="13"/>
  <c r="AA31" i="13"/>
  <c r="Z31" i="13"/>
  <c r="Y31" i="13"/>
  <c r="X31" i="13"/>
  <c r="W31" i="13"/>
  <c r="V31" i="13"/>
  <c r="U31" i="13"/>
  <c r="O31" i="13"/>
  <c r="N31" i="13"/>
  <c r="M31" i="13"/>
  <c r="L31" i="13"/>
  <c r="K31" i="13"/>
  <c r="J31" i="13"/>
  <c r="I31" i="13"/>
  <c r="H31" i="13"/>
  <c r="G31" i="13"/>
  <c r="F31" i="13"/>
  <c r="E31" i="13"/>
  <c r="D31" i="13"/>
  <c r="V28" i="13"/>
  <c r="O28" i="13"/>
  <c r="N28" i="13"/>
  <c r="M28" i="13"/>
  <c r="L28" i="13"/>
  <c r="K28" i="13"/>
  <c r="J28" i="13"/>
  <c r="I28" i="13"/>
  <c r="H28" i="13"/>
  <c r="G28" i="13"/>
  <c r="F28" i="13"/>
  <c r="E28" i="13"/>
  <c r="D28" i="13"/>
  <c r="V27" i="13"/>
  <c r="O27" i="13"/>
  <c r="N27" i="13"/>
  <c r="M27" i="13"/>
  <c r="L27" i="13"/>
  <c r="K27" i="13"/>
  <c r="J27" i="13"/>
  <c r="I27" i="13"/>
  <c r="H27" i="13"/>
  <c r="G27" i="13"/>
  <c r="F27" i="13"/>
  <c r="E27" i="13"/>
  <c r="D27" i="13"/>
  <c r="V26" i="13"/>
  <c r="O26" i="13"/>
  <c r="N26" i="13"/>
  <c r="M26" i="13"/>
  <c r="L26" i="13"/>
  <c r="K26" i="13"/>
  <c r="J26" i="13"/>
  <c r="I26" i="13"/>
  <c r="H26" i="13"/>
  <c r="G26" i="13"/>
  <c r="F26" i="13"/>
  <c r="E26" i="13"/>
  <c r="D26" i="13"/>
  <c r="AF25" i="13"/>
  <c r="AF42" i="13" s="1"/>
  <c r="AE25" i="13"/>
  <c r="AE42" i="13" s="1"/>
  <c r="AD25" i="13"/>
  <c r="AD42" i="13" s="1"/>
  <c r="AC25" i="13"/>
  <c r="AC42" i="13" s="1"/>
  <c r="AB25" i="13"/>
  <c r="AB42" i="13" s="1"/>
  <c r="AA25" i="13"/>
  <c r="Z25" i="13"/>
  <c r="Y25" i="13"/>
  <c r="Y42" i="13" s="1"/>
  <c r="X25" i="13"/>
  <c r="X42" i="13" s="1"/>
  <c r="W25" i="13"/>
  <c r="W42" i="13" s="1"/>
  <c r="V25" i="13"/>
  <c r="V42" i="13" s="1"/>
  <c r="U25" i="13"/>
  <c r="U42" i="13" s="1"/>
  <c r="T25" i="13"/>
  <c r="AF24" i="13"/>
  <c r="AF41" i="13" s="1"/>
  <c r="AE24" i="13"/>
  <c r="AE41" i="13" s="1"/>
  <c r="AD24" i="13"/>
  <c r="AD41" i="13" s="1"/>
  <c r="AC24" i="13"/>
  <c r="AB24" i="13"/>
  <c r="AB41" i="13" s="1"/>
  <c r="AA24" i="13"/>
  <c r="AA41" i="13" s="1"/>
  <c r="Z24" i="13"/>
  <c r="Z41" i="13" s="1"/>
  <c r="Y24" i="13"/>
  <c r="Y41" i="13" s="1"/>
  <c r="X24" i="13"/>
  <c r="X41" i="13" s="1"/>
  <c r="W24" i="13"/>
  <c r="W41" i="13" s="1"/>
  <c r="V24" i="13"/>
  <c r="V41" i="13" s="1"/>
  <c r="U24" i="13"/>
  <c r="T24" i="13"/>
  <c r="AF23" i="13"/>
  <c r="AF40" i="13" s="1"/>
  <c r="AE23" i="13"/>
  <c r="AD23" i="13"/>
  <c r="AC23" i="13"/>
  <c r="AC40" i="13" s="1"/>
  <c r="AB23" i="13"/>
  <c r="AB40" i="13" s="1"/>
  <c r="AA23" i="13"/>
  <c r="AA40" i="13" s="1"/>
  <c r="Z23" i="13"/>
  <c r="Z40" i="13" s="1"/>
  <c r="Y23" i="13"/>
  <c r="Y40" i="13" s="1"/>
  <c r="X23" i="13"/>
  <c r="X40" i="13" s="1"/>
  <c r="W23" i="13"/>
  <c r="V23" i="13"/>
  <c r="U23" i="13"/>
  <c r="U40" i="13" s="1"/>
  <c r="T23" i="13"/>
  <c r="AF22" i="13"/>
  <c r="AE22" i="13"/>
  <c r="AE39" i="13" s="1"/>
  <c r="AD22" i="13"/>
  <c r="AD39" i="13" s="1"/>
  <c r="AC22" i="13"/>
  <c r="AC39" i="13" s="1"/>
  <c r="AB22" i="13"/>
  <c r="AB39" i="13" s="1"/>
  <c r="AA22" i="13"/>
  <c r="AA39" i="13" s="1"/>
  <c r="Z22" i="13"/>
  <c r="Z39" i="13" s="1"/>
  <c r="Y22" i="13"/>
  <c r="X22" i="13"/>
  <c r="W22" i="13"/>
  <c r="W39" i="13" s="1"/>
  <c r="V22" i="13"/>
  <c r="V39" i="13" s="1"/>
  <c r="U22" i="13"/>
  <c r="U39" i="13" s="1"/>
  <c r="T22" i="13"/>
  <c r="AF21" i="13"/>
  <c r="AF38" i="13" s="1"/>
  <c r="AE21" i="13"/>
  <c r="AE38" i="13" s="1"/>
  <c r="AD21" i="13"/>
  <c r="AD38" i="13" s="1"/>
  <c r="AC21" i="13"/>
  <c r="AC38" i="13" s="1"/>
  <c r="AB21" i="13"/>
  <c r="AB38" i="13" s="1"/>
  <c r="AA21" i="13"/>
  <c r="AA38" i="13" s="1"/>
  <c r="Z21" i="13"/>
  <c r="Y21" i="13"/>
  <c r="Y38" i="13" s="1"/>
  <c r="X21" i="13"/>
  <c r="X38" i="13" s="1"/>
  <c r="W21" i="13"/>
  <c r="W38" i="13" s="1"/>
  <c r="V21" i="13"/>
  <c r="V38" i="13" s="1"/>
  <c r="U21" i="13"/>
  <c r="U38" i="13" s="1"/>
  <c r="T21" i="13"/>
  <c r="AF20" i="13"/>
  <c r="AE20" i="13"/>
  <c r="AD20" i="13"/>
  <c r="AC20" i="13"/>
  <c r="AB20" i="13"/>
  <c r="AA20" i="13"/>
  <c r="Z20" i="13"/>
  <c r="Y20" i="13"/>
  <c r="X20" i="13"/>
  <c r="W20" i="13"/>
  <c r="V20" i="13"/>
  <c r="U20" i="13"/>
  <c r="T20" i="13"/>
  <c r="AF19" i="13"/>
  <c r="AE19" i="13"/>
  <c r="AD19" i="13"/>
  <c r="AC19" i="13"/>
  <c r="AB19" i="13"/>
  <c r="AA19" i="13"/>
  <c r="Z19" i="13"/>
  <c r="Y19" i="13"/>
  <c r="X19" i="13"/>
  <c r="W19" i="13"/>
  <c r="V19" i="13"/>
  <c r="U19" i="13"/>
  <c r="T19" i="13"/>
  <c r="AF18" i="13"/>
  <c r="AE18" i="13"/>
  <c r="AD18" i="13"/>
  <c r="AC18" i="13"/>
  <c r="AB18" i="13"/>
  <c r="AA18" i="13"/>
  <c r="Z18" i="13"/>
  <c r="Y18" i="13"/>
  <c r="X18" i="13"/>
  <c r="W18" i="13"/>
  <c r="V18" i="13"/>
  <c r="U18" i="13"/>
  <c r="T18" i="13"/>
  <c r="AF17" i="13"/>
  <c r="AE17" i="13"/>
  <c r="AD17" i="13"/>
  <c r="AD28" i="13" s="1"/>
  <c r="AC17" i="13"/>
  <c r="AB17" i="13"/>
  <c r="AA17" i="13"/>
  <c r="Z17" i="13"/>
  <c r="Y17" i="13"/>
  <c r="X17" i="13"/>
  <c r="W17" i="13"/>
  <c r="W28" i="13" s="1"/>
  <c r="V17" i="13"/>
  <c r="U17" i="13"/>
  <c r="T17" i="13"/>
  <c r="AF16" i="13"/>
  <c r="AE16" i="13"/>
  <c r="AD16" i="13"/>
  <c r="AC16" i="13"/>
  <c r="AB16" i="13"/>
  <c r="AA16" i="13"/>
  <c r="Z16" i="13"/>
  <c r="Y16" i="13"/>
  <c r="X16" i="13"/>
  <c r="W16" i="13"/>
  <c r="V16" i="13"/>
  <c r="U16" i="13"/>
  <c r="T16" i="13"/>
  <c r="AF15" i="13"/>
  <c r="AE15" i="13"/>
  <c r="AD15" i="13"/>
  <c r="AC15" i="13"/>
  <c r="AB15" i="13"/>
  <c r="AA15" i="13"/>
  <c r="Z15" i="13"/>
  <c r="Y15" i="13"/>
  <c r="X15" i="13"/>
  <c r="W15" i="13"/>
  <c r="V15" i="13"/>
  <c r="U15" i="13"/>
  <c r="S14" i="13"/>
  <c r="E6" i="13" l="1"/>
  <c r="H43" i="13"/>
  <c r="H44" i="13"/>
  <c r="H7" i="13" s="1"/>
  <c r="X33" i="13"/>
  <c r="I43" i="13"/>
  <c r="I44" i="13"/>
  <c r="I7" i="13" s="1"/>
  <c r="M6" i="13"/>
  <c r="U67" i="13"/>
  <c r="H46" i="13"/>
  <c r="F6" i="13"/>
  <c r="U34" i="13"/>
  <c r="J105" i="13"/>
  <c r="J104" i="13"/>
  <c r="J103" i="13"/>
  <c r="J102" i="13"/>
  <c r="X63" i="13"/>
  <c r="W35" i="13"/>
  <c r="N6" i="13"/>
  <c r="AD37" i="13"/>
  <c r="AA28" i="13"/>
  <c r="AA27" i="13"/>
  <c r="AA26" i="13"/>
  <c r="W26" i="13"/>
  <c r="W27" i="13"/>
  <c r="Z65" i="13"/>
  <c r="K75" i="13"/>
  <c r="G76" i="13"/>
  <c r="G46" i="13" s="1"/>
  <c r="G75" i="13"/>
  <c r="G74" i="13"/>
  <c r="G73" i="13"/>
  <c r="G45" i="13" s="1"/>
  <c r="W33" i="13"/>
  <c r="V37" i="13"/>
  <c r="AD26" i="13"/>
  <c r="AD27" i="13"/>
  <c r="U63" i="13"/>
  <c r="X64" i="13"/>
  <c r="K6" i="13"/>
  <c r="AD34" i="13"/>
  <c r="AC28" i="13"/>
  <c r="AE26" i="13"/>
  <c r="AE27" i="13"/>
  <c r="AE28" i="13"/>
  <c r="N44" i="13"/>
  <c r="N7" i="13" s="1"/>
  <c r="O105" i="13"/>
  <c r="AB34" i="13"/>
  <c r="O73" i="13"/>
  <c r="O75" i="13"/>
  <c r="O76" i="13"/>
  <c r="AD93" i="13"/>
  <c r="AB28" i="13"/>
  <c r="AB27" i="13"/>
  <c r="AB26" i="13"/>
  <c r="U28" i="13"/>
  <c r="X34" i="13"/>
  <c r="Y37" i="13"/>
  <c r="Z37" i="13"/>
  <c r="G43" i="13"/>
  <c r="O43" i="13"/>
  <c r="F46" i="13"/>
  <c r="X26" i="13"/>
  <c r="AF26" i="13"/>
  <c r="X27" i="13"/>
  <c r="AF27" i="13"/>
  <c r="X28" i="13"/>
  <c r="AF28" i="13"/>
  <c r="I76" i="13"/>
  <c r="I75" i="13"/>
  <c r="I74" i="13"/>
  <c r="I73" i="13"/>
  <c r="U92" i="13"/>
  <c r="X93" i="13"/>
  <c r="N105" i="13"/>
  <c r="N46" i="13" s="1"/>
  <c r="H103" i="13"/>
  <c r="G104" i="13"/>
  <c r="Y120" i="13"/>
  <c r="Y34" i="13" s="1"/>
  <c r="Y26" i="13"/>
  <c r="Y27" i="13"/>
  <c r="Y28" i="13"/>
  <c r="J76" i="13"/>
  <c r="J75" i="13"/>
  <c r="J74" i="13"/>
  <c r="J73" i="13"/>
  <c r="J45" i="13" s="1"/>
  <c r="F73" i="13"/>
  <c r="Z96" i="13"/>
  <c r="O102" i="13"/>
  <c r="H104" i="13"/>
  <c r="AA122" i="13"/>
  <c r="AA121" i="13"/>
  <c r="AA120" i="13"/>
  <c r="AA65" i="13" s="1"/>
  <c r="Z120" i="13"/>
  <c r="Z35" i="13" s="1"/>
  <c r="Z26" i="13"/>
  <c r="Z27" i="13"/>
  <c r="Z28" i="13"/>
  <c r="D44" i="13"/>
  <c r="D7" i="13" s="1"/>
  <c r="L44" i="13"/>
  <c r="L7" i="13" s="1"/>
  <c r="J44" i="13"/>
  <c r="J7" i="13" s="1"/>
  <c r="X67" i="13"/>
  <c r="F74" i="13"/>
  <c r="Z93" i="13"/>
  <c r="O103" i="13"/>
  <c r="K44" i="13"/>
  <c r="K7" i="13" s="1"/>
  <c r="AD66" i="13"/>
  <c r="K73" i="13"/>
  <c r="F75" i="13"/>
  <c r="AD94" i="13"/>
  <c r="O104" i="13"/>
  <c r="U122" i="13"/>
  <c r="AC122" i="13"/>
  <c r="Y64" i="13"/>
  <c r="N73" i="13"/>
  <c r="N45" i="13" s="1"/>
  <c r="K74" i="13"/>
  <c r="V122" i="13"/>
  <c r="V121" i="13"/>
  <c r="V120" i="13"/>
  <c r="AD122" i="13"/>
  <c r="AD121" i="13"/>
  <c r="AD120" i="13"/>
  <c r="AD35" i="13" s="1"/>
  <c r="D65" i="13"/>
  <c r="D94" i="13"/>
  <c r="D93" i="13"/>
  <c r="D67" i="13"/>
  <c r="D63" i="13"/>
  <c r="D96" i="13"/>
  <c r="D92" i="13"/>
  <c r="L65" i="13"/>
  <c r="L94" i="13"/>
  <c r="L93" i="13"/>
  <c r="L67" i="13"/>
  <c r="L63" i="13"/>
  <c r="L96" i="13"/>
  <c r="L92" i="13"/>
  <c r="K105" i="13"/>
  <c r="K46" i="13" s="1"/>
  <c r="K104" i="13"/>
  <c r="K103" i="13"/>
  <c r="K102" i="13"/>
  <c r="U26" i="13"/>
  <c r="AC26" i="13"/>
  <c r="U27" i="13"/>
  <c r="AC27" i="13"/>
  <c r="D43" i="13"/>
  <c r="L43" i="13"/>
  <c r="Z64" i="13"/>
  <c r="Z92" i="13"/>
  <c r="W122" i="13"/>
  <c r="W121" i="13"/>
  <c r="W120" i="13"/>
  <c r="AE122" i="13"/>
  <c r="AE121" i="13"/>
  <c r="AE120" i="13"/>
  <c r="E94" i="13"/>
  <c r="E64" i="13"/>
  <c r="E67" i="13"/>
  <c r="E63" i="13"/>
  <c r="E96" i="13"/>
  <c r="E92" i="13"/>
  <c r="M94" i="13"/>
  <c r="M64" i="13"/>
  <c r="M67" i="13"/>
  <c r="M63" i="13"/>
  <c r="M96" i="13"/>
  <c r="M92" i="13"/>
  <c r="H73" i="13"/>
  <c r="H45" i="13" s="1"/>
  <c r="H74" i="13"/>
  <c r="H75" i="13"/>
  <c r="I102" i="13"/>
  <c r="I103" i="13"/>
  <c r="I104" i="13"/>
  <c r="AB120" i="13"/>
  <c r="AB35" i="13" s="1"/>
  <c r="AB121" i="13"/>
  <c r="U120" i="13"/>
  <c r="U35" i="13" s="1"/>
  <c r="AC120" i="13"/>
  <c r="AC66" i="13" s="1"/>
  <c r="U121" i="13"/>
  <c r="AC121" i="13"/>
  <c r="F102" i="13"/>
  <c r="N102" i="13"/>
  <c r="F103" i="13"/>
  <c r="N103" i="13"/>
  <c r="F104" i="13"/>
  <c r="N104" i="13"/>
  <c r="X120" i="13"/>
  <c r="AF120" i="13"/>
  <c r="AF36" i="13" s="1"/>
  <c r="X121" i="13"/>
  <c r="AF121" i="13"/>
  <c r="N9" i="13" l="1"/>
  <c r="N30" i="13"/>
  <c r="K9" i="13"/>
  <c r="K30" i="13"/>
  <c r="J8" i="13"/>
  <c r="J29" i="13"/>
  <c r="H30" i="13"/>
  <c r="H9" i="13"/>
  <c r="X66" i="13"/>
  <c r="X35" i="13"/>
  <c r="X44" i="13" s="1"/>
  <c r="X7" i="13" s="1"/>
  <c r="AA67" i="13"/>
  <c r="D76" i="13"/>
  <c r="D75" i="13"/>
  <c r="D74" i="13"/>
  <c r="D73" i="13"/>
  <c r="V96" i="13"/>
  <c r="V67" i="13"/>
  <c r="V65" i="13"/>
  <c r="V63" i="13"/>
  <c r="V36" i="13"/>
  <c r="AB65" i="13"/>
  <c r="V94" i="13"/>
  <c r="V66" i="13"/>
  <c r="AF67" i="13"/>
  <c r="AC92" i="13"/>
  <c r="X65" i="13"/>
  <c r="O6" i="13"/>
  <c r="AF34" i="13"/>
  <c r="V34" i="13"/>
  <c r="V93" i="13"/>
  <c r="AC63" i="13"/>
  <c r="AD96" i="13"/>
  <c r="AA33" i="13"/>
  <c r="Y33" i="13"/>
  <c r="Y94" i="13"/>
  <c r="AC67" i="13"/>
  <c r="AF63" i="13"/>
  <c r="AE94" i="13"/>
  <c r="AE63" i="13"/>
  <c r="AE67" i="13"/>
  <c r="AE66" i="13"/>
  <c r="AE92" i="13"/>
  <c r="AE36" i="13"/>
  <c r="L105" i="13"/>
  <c r="L104" i="13"/>
  <c r="L103" i="13"/>
  <c r="L102" i="13"/>
  <c r="L76" i="13"/>
  <c r="L75" i="13"/>
  <c r="L74" i="13"/>
  <c r="L73" i="13"/>
  <c r="L45" i="13" s="1"/>
  <c r="U105" i="13"/>
  <c r="U64" i="13"/>
  <c r="U76" i="13" s="1"/>
  <c r="U37" i="13"/>
  <c r="U33" i="13"/>
  <c r="W67" i="13"/>
  <c r="W92" i="13"/>
  <c r="W96" i="13"/>
  <c r="W94" i="13"/>
  <c r="W36" i="13"/>
  <c r="W63" i="13"/>
  <c r="X96" i="13"/>
  <c r="AF92" i="13"/>
  <c r="W93" i="13"/>
  <c r="J46" i="13"/>
  <c r="J47" i="13" s="1"/>
  <c r="J10" i="13" s="1"/>
  <c r="I45" i="13"/>
  <c r="O46" i="13"/>
  <c r="Y93" i="13"/>
  <c r="G8" i="13"/>
  <c r="G29" i="13"/>
  <c r="AE37" i="13"/>
  <c r="Z33" i="13"/>
  <c r="AA37" i="13"/>
  <c r="AB67" i="13"/>
  <c r="Z66" i="13"/>
  <c r="I6" i="13"/>
  <c r="H47" i="13"/>
  <c r="H10" i="13" s="1"/>
  <c r="H6" i="13"/>
  <c r="N8" i="13"/>
  <c r="N29" i="13"/>
  <c r="F9" i="13"/>
  <c r="F30" i="13"/>
  <c r="AC64" i="13"/>
  <c r="AC37" i="13"/>
  <c r="AC93" i="13"/>
  <c r="AC33" i="13"/>
  <c r="E105" i="13"/>
  <c r="E104" i="13"/>
  <c r="E103" i="13"/>
  <c r="E102" i="13"/>
  <c r="G6" i="13"/>
  <c r="G47" i="13"/>
  <c r="G10" i="13" s="1"/>
  <c r="H29" i="13"/>
  <c r="H8" i="13"/>
  <c r="U65" i="13"/>
  <c r="M105" i="13"/>
  <c r="M104" i="13"/>
  <c r="M103" i="13"/>
  <c r="M102" i="13"/>
  <c r="E76" i="13"/>
  <c r="E46" i="13" s="1"/>
  <c r="E75" i="13"/>
  <c r="E74" i="13"/>
  <c r="E73" i="13"/>
  <c r="E45" i="13" s="1"/>
  <c r="AC96" i="13"/>
  <c r="X92" i="13"/>
  <c r="U66" i="13"/>
  <c r="AD64" i="13"/>
  <c r="X37" i="13"/>
  <c r="AD92" i="13"/>
  <c r="AA35" i="13"/>
  <c r="AC34" i="13"/>
  <c r="W37" i="13"/>
  <c r="U93" i="13"/>
  <c r="U104" i="13" s="1"/>
  <c r="AC35" i="13"/>
  <c r="AE65" i="13"/>
  <c r="Y36" i="13"/>
  <c r="X36" i="13"/>
  <c r="AC65" i="13"/>
  <c r="W43" i="13"/>
  <c r="W44" i="13"/>
  <c r="W7" i="13" s="1"/>
  <c r="X74" i="13"/>
  <c r="X76" i="13"/>
  <c r="X75" i="13"/>
  <c r="X73" i="13"/>
  <c r="AB93" i="13"/>
  <c r="AB66" i="13"/>
  <c r="AB33" i="13"/>
  <c r="AB37" i="13"/>
  <c r="L6" i="13"/>
  <c r="U96" i="13"/>
  <c r="AC94" i="13"/>
  <c r="AE64" i="13"/>
  <c r="V64" i="13"/>
  <c r="O45" i="13"/>
  <c r="O47" i="13" s="1"/>
  <c r="O10" i="13" s="1"/>
  <c r="V92" i="13"/>
  <c r="AA94" i="13"/>
  <c r="AF37" i="13"/>
  <c r="AB36" i="13"/>
  <c r="N47" i="13"/>
  <c r="N10" i="13" s="1"/>
  <c r="W65" i="13"/>
  <c r="AF65" i="13"/>
  <c r="Y65" i="13"/>
  <c r="Y35" i="13"/>
  <c r="Y66" i="13"/>
  <c r="M76" i="13"/>
  <c r="M46" i="13" s="1"/>
  <c r="M75" i="13"/>
  <c r="M74" i="13"/>
  <c r="M73" i="13"/>
  <c r="M45" i="13" s="1"/>
  <c r="AF94" i="13"/>
  <c r="D6" i="13"/>
  <c r="AD65" i="13"/>
  <c r="AD63" i="13"/>
  <c r="AD67" i="13"/>
  <c r="AD36" i="13"/>
  <c r="Y92" i="13"/>
  <c r="K45" i="13"/>
  <c r="U94" i="13"/>
  <c r="W64" i="13"/>
  <c r="AB92" i="13"/>
  <c r="AB94" i="13"/>
  <c r="AA63" i="13"/>
  <c r="Y96" i="13"/>
  <c r="I46" i="13"/>
  <c r="I47" i="13" s="1"/>
  <c r="I10" i="13" s="1"/>
  <c r="AD33" i="13"/>
  <c r="AA36" i="13"/>
  <c r="AC36" i="13"/>
  <c r="U36" i="13"/>
  <c r="G9" i="13"/>
  <c r="G30" i="13"/>
  <c r="AB64" i="13"/>
  <c r="V35" i="13"/>
  <c r="AF66" i="13"/>
  <c r="AF35" i="13"/>
  <c r="AA92" i="13"/>
  <c r="AA64" i="13"/>
  <c r="AA96" i="13"/>
  <c r="AA34" i="13"/>
  <c r="AA93" i="13"/>
  <c r="X94" i="13"/>
  <c r="AE93" i="13"/>
  <c r="D102" i="13"/>
  <c r="D104" i="13"/>
  <c r="D105" i="13"/>
  <c r="D103" i="13"/>
  <c r="AB96" i="13"/>
  <c r="Y67" i="13"/>
  <c r="AB63" i="13"/>
  <c r="Z94" i="13"/>
  <c r="Z105" i="13" s="1"/>
  <c r="Z63" i="13"/>
  <c r="Z67" i="13"/>
  <c r="Z34" i="13"/>
  <c r="F45" i="13"/>
  <c r="AF93" i="13"/>
  <c r="AA66" i="13"/>
  <c r="V33" i="13"/>
  <c r="AE35" i="13"/>
  <c r="W66" i="13"/>
  <c r="AE34" i="13"/>
  <c r="AF64" i="13"/>
  <c r="W34" i="13"/>
  <c r="Z36" i="13"/>
  <c r="AE33" i="13"/>
  <c r="Y63" i="13"/>
  <c r="AF33" i="13"/>
  <c r="AA105" i="13" l="1"/>
  <c r="AA104" i="13"/>
  <c r="AA103" i="13"/>
  <c r="AA102" i="13"/>
  <c r="W76" i="13"/>
  <c r="W75" i="13"/>
  <c r="W74" i="13"/>
  <c r="W73" i="13"/>
  <c r="Z76" i="13"/>
  <c r="Z75" i="13"/>
  <c r="Z74" i="13"/>
  <c r="Z73" i="13"/>
  <c r="Z102" i="13"/>
  <c r="AA76" i="13"/>
  <c r="AA46" i="13" s="1"/>
  <c r="AA75" i="13"/>
  <c r="AA73" i="13"/>
  <c r="AA74" i="13"/>
  <c r="U73" i="13"/>
  <c r="L8" i="13"/>
  <c r="L29" i="13"/>
  <c r="D46" i="13"/>
  <c r="AF44" i="13"/>
  <c r="AF7" i="13" s="1"/>
  <c r="AF43" i="13"/>
  <c r="Z103" i="13"/>
  <c r="AD76" i="13"/>
  <c r="AD75" i="13"/>
  <c r="AD74" i="13"/>
  <c r="AD73" i="13"/>
  <c r="M9" i="13"/>
  <c r="M30" i="13"/>
  <c r="O9" i="13"/>
  <c r="O30" i="13"/>
  <c r="U74" i="13"/>
  <c r="AE105" i="13"/>
  <c r="AE104" i="13"/>
  <c r="AE103" i="13"/>
  <c r="AE102" i="13"/>
  <c r="Y44" i="13"/>
  <c r="Y7" i="13" s="1"/>
  <c r="Y43" i="13"/>
  <c r="V76" i="13"/>
  <c r="V75" i="13"/>
  <c r="V74" i="13"/>
  <c r="V73" i="13"/>
  <c r="Y76" i="13"/>
  <c r="Y75" i="13"/>
  <c r="Y74" i="13"/>
  <c r="Y73" i="13"/>
  <c r="V44" i="13"/>
  <c r="V7" i="13" s="1"/>
  <c r="V43" i="13"/>
  <c r="AB76" i="13"/>
  <c r="AB75" i="13"/>
  <c r="AB74" i="13"/>
  <c r="AB73" i="13"/>
  <c r="Z104" i="13"/>
  <c r="AB103" i="13"/>
  <c r="AB102" i="13"/>
  <c r="AB105" i="13"/>
  <c r="AB104" i="13"/>
  <c r="X105" i="13"/>
  <c r="X46" i="13" s="1"/>
  <c r="X104" i="13"/>
  <c r="X103" i="13"/>
  <c r="X102" i="13"/>
  <c r="X45" i="13" s="1"/>
  <c r="I29" i="13"/>
  <c r="I8" i="13"/>
  <c r="U75" i="13"/>
  <c r="AA44" i="13"/>
  <c r="AA7" i="13" s="1"/>
  <c r="AA43" i="13"/>
  <c r="E9" i="13"/>
  <c r="E30" i="13"/>
  <c r="AE44" i="13"/>
  <c r="AE7" i="13" s="1"/>
  <c r="AE43" i="13"/>
  <c r="V105" i="13"/>
  <c r="V104" i="13"/>
  <c r="V103" i="13"/>
  <c r="V102" i="13"/>
  <c r="J9" i="13"/>
  <c r="J30" i="13"/>
  <c r="W105" i="13"/>
  <c r="W104" i="13"/>
  <c r="W103" i="13"/>
  <c r="W102" i="13"/>
  <c r="L46" i="13"/>
  <c r="AC102" i="13"/>
  <c r="AC104" i="13"/>
  <c r="AC105" i="13"/>
  <c r="AC103" i="13"/>
  <c r="O8" i="13"/>
  <c r="O29" i="13"/>
  <c r="AB44" i="13"/>
  <c r="AB7" i="13" s="1"/>
  <c r="AB43" i="13"/>
  <c r="W6" i="13"/>
  <c r="E8" i="13"/>
  <c r="E29" i="13"/>
  <c r="E47" i="13"/>
  <c r="E10" i="13" s="1"/>
  <c r="Z44" i="13"/>
  <c r="Z7" i="13" s="1"/>
  <c r="Z43" i="13"/>
  <c r="U102" i="13"/>
  <c r="U46" i="13" s="1"/>
  <c r="AE76" i="13"/>
  <c r="AE46" i="13" s="1"/>
  <c r="AE75" i="13"/>
  <c r="AE74" i="13"/>
  <c r="AE73" i="13"/>
  <c r="AC76" i="13"/>
  <c r="AC46" i="13" s="1"/>
  <c r="AC75" i="13"/>
  <c r="AC74" i="13"/>
  <c r="AC73" i="13"/>
  <c r="AC45" i="13" s="1"/>
  <c r="X43" i="13"/>
  <c r="F8" i="13"/>
  <c r="F29" i="13"/>
  <c r="F47" i="13"/>
  <c r="F10" i="13" s="1"/>
  <c r="AD44" i="13"/>
  <c r="AD7" i="13" s="1"/>
  <c r="AD43" i="13"/>
  <c r="K8" i="13"/>
  <c r="K29" i="13"/>
  <c r="K47" i="13"/>
  <c r="K10" i="13" s="1"/>
  <c r="AC44" i="13"/>
  <c r="AC7" i="13" s="1"/>
  <c r="AC43" i="13"/>
  <c r="AF105" i="13"/>
  <c r="AF104" i="13"/>
  <c r="AF103" i="13"/>
  <c r="AF102" i="13"/>
  <c r="U44" i="13"/>
  <c r="U7" i="13" s="1"/>
  <c r="U43" i="13"/>
  <c r="U103" i="13"/>
  <c r="D45" i="13"/>
  <c r="I9" i="13"/>
  <c r="I30" i="13"/>
  <c r="Y104" i="13"/>
  <c r="Y103" i="13"/>
  <c r="Y102" i="13"/>
  <c r="Y105" i="13"/>
  <c r="M8" i="13"/>
  <c r="M29" i="13"/>
  <c r="M47" i="13"/>
  <c r="M10" i="13" s="1"/>
  <c r="AD105" i="13"/>
  <c r="AD104" i="13"/>
  <c r="AD103" i="13"/>
  <c r="AD102" i="13"/>
  <c r="AF76" i="13"/>
  <c r="AF46" i="13" s="1"/>
  <c r="AF75" i="13"/>
  <c r="AF74" i="13"/>
  <c r="AF73" i="13"/>
  <c r="X8" i="13" l="1"/>
  <c r="X29" i="13"/>
  <c r="X9" i="13"/>
  <c r="X30" i="13"/>
  <c r="U30" i="13"/>
  <c r="U9" i="13"/>
  <c r="D8" i="13"/>
  <c r="D29" i="13"/>
  <c r="D47" i="13"/>
  <c r="D10" i="13" s="1"/>
  <c r="AC47" i="13"/>
  <c r="AC10" i="13" s="1"/>
  <c r="AC6" i="13"/>
  <c r="AF6" i="13"/>
  <c r="AB45" i="13"/>
  <c r="AA9" i="13"/>
  <c r="AA30" i="13"/>
  <c r="AF9" i="13"/>
  <c r="AF30" i="13"/>
  <c r="U6" i="13"/>
  <c r="X47" i="13"/>
  <c r="X10" i="13" s="1"/>
  <c r="X6" i="13"/>
  <c r="AE9" i="13"/>
  <c r="AE30" i="13"/>
  <c r="Y46" i="13"/>
  <c r="D9" i="13"/>
  <c r="D30" i="13"/>
  <c r="W46" i="13"/>
  <c r="AC29" i="13"/>
  <c r="AC8" i="13"/>
  <c r="AB6" i="13"/>
  <c r="AB47" i="13"/>
  <c r="AB10" i="13" s="1"/>
  <c r="AA6" i="13"/>
  <c r="V45" i="13"/>
  <c r="AD45" i="13"/>
  <c r="Z45" i="13"/>
  <c r="Z47" i="13" s="1"/>
  <c r="Z10" i="13" s="1"/>
  <c r="Z6" i="13"/>
  <c r="L9" i="13"/>
  <c r="L30" i="13"/>
  <c r="L47" i="13"/>
  <c r="L10" i="13" s="1"/>
  <c r="AB46" i="13"/>
  <c r="AD6" i="13"/>
  <c r="V6" i="13"/>
  <c r="U45" i="13"/>
  <c r="AC30" i="13"/>
  <c r="AC9" i="13"/>
  <c r="V46" i="13"/>
  <c r="V47" i="13" s="1"/>
  <c r="V10" i="13" s="1"/>
  <c r="AD46" i="13"/>
  <c r="Z46" i="13"/>
  <c r="AF45" i="13"/>
  <c r="AE45" i="13"/>
  <c r="AE6" i="13"/>
  <c r="Y45" i="13"/>
  <c r="Y47" i="13" s="1"/>
  <c r="Y10" i="13" s="1"/>
  <c r="Y6" i="13"/>
  <c r="AA45" i="13"/>
  <c r="W45" i="13"/>
  <c r="U29" i="13" l="1"/>
  <c r="U8" i="13"/>
  <c r="AE8" i="13"/>
  <c r="AE29" i="13"/>
  <c r="W8" i="13"/>
  <c r="W29" i="13"/>
  <c r="W47" i="13"/>
  <c r="W10" i="13" s="1"/>
  <c r="AF8" i="13"/>
  <c r="AF29" i="13"/>
  <c r="AB8" i="13"/>
  <c r="AB29" i="13"/>
  <c r="AA8" i="13"/>
  <c r="AA29" i="13"/>
  <c r="Z9" i="13"/>
  <c r="Z30" i="13"/>
  <c r="Z8" i="13"/>
  <c r="Z29" i="13"/>
  <c r="AD30" i="13"/>
  <c r="AD9" i="13"/>
  <c r="AD47" i="13"/>
  <c r="AD10" i="13" s="1"/>
  <c r="AD8" i="13"/>
  <c r="AD29" i="13"/>
  <c r="W9" i="13"/>
  <c r="W30" i="13"/>
  <c r="AF47" i="13"/>
  <c r="AF10" i="13" s="1"/>
  <c r="V30" i="13"/>
  <c r="V9" i="13"/>
  <c r="AB9" i="13"/>
  <c r="AB30" i="13"/>
  <c r="V29" i="13"/>
  <c r="V8" i="13"/>
  <c r="U47" i="13"/>
  <c r="U10" i="13" s="1"/>
  <c r="Y8" i="13"/>
  <c r="Y29" i="13"/>
  <c r="AE47" i="13"/>
  <c r="AE10" i="13" s="1"/>
  <c r="AA47" i="13"/>
  <c r="AA10" i="13" s="1"/>
  <c r="Y9" i="13"/>
  <c r="Y30" i="13"/>
  <c r="O122" i="12" l="1"/>
  <c r="N122" i="12"/>
  <c r="M122" i="12"/>
  <c r="L122" i="12"/>
  <c r="K122" i="12"/>
  <c r="J122" i="12"/>
  <c r="I122" i="12"/>
  <c r="H122" i="12"/>
  <c r="G122" i="12"/>
  <c r="F122" i="12"/>
  <c r="E122" i="12"/>
  <c r="D122" i="12"/>
  <c r="O121" i="12"/>
  <c r="N121" i="12"/>
  <c r="M121" i="12"/>
  <c r="L121" i="12"/>
  <c r="K121" i="12"/>
  <c r="J121" i="12"/>
  <c r="I121" i="12"/>
  <c r="H121" i="12"/>
  <c r="G121" i="12"/>
  <c r="F121" i="12"/>
  <c r="E121" i="12"/>
  <c r="D121" i="12"/>
  <c r="O120" i="12"/>
  <c r="N120" i="12"/>
  <c r="M120" i="12"/>
  <c r="L120" i="12"/>
  <c r="K120" i="12"/>
  <c r="J120" i="12"/>
  <c r="I120" i="12"/>
  <c r="I34" i="12" s="1"/>
  <c r="H120" i="12"/>
  <c r="G120" i="12"/>
  <c r="F120" i="12"/>
  <c r="E120" i="12"/>
  <c r="D120" i="12"/>
  <c r="AF119" i="12"/>
  <c r="AE119" i="12"/>
  <c r="AD119" i="12"/>
  <c r="AC119" i="12"/>
  <c r="AB119" i="12"/>
  <c r="AA119" i="12"/>
  <c r="Z119" i="12"/>
  <c r="Y119" i="12"/>
  <c r="X119" i="12"/>
  <c r="W119" i="12"/>
  <c r="V119" i="12"/>
  <c r="U119" i="12"/>
  <c r="T119" i="12"/>
  <c r="AF118" i="12"/>
  <c r="AE118" i="12"/>
  <c r="AD118" i="12"/>
  <c r="AC118" i="12"/>
  <c r="AB118" i="12"/>
  <c r="AA118" i="12"/>
  <c r="Z118" i="12"/>
  <c r="Y118" i="12"/>
  <c r="X118" i="12"/>
  <c r="W118" i="12"/>
  <c r="V118" i="12"/>
  <c r="U118" i="12"/>
  <c r="T118" i="12"/>
  <c r="AF117" i="12"/>
  <c r="AE117" i="12"/>
  <c r="AD117" i="12"/>
  <c r="AC117" i="12"/>
  <c r="AB117" i="12"/>
  <c r="AA117" i="12"/>
  <c r="Z117" i="12"/>
  <c r="Y117" i="12"/>
  <c r="X117" i="12"/>
  <c r="W117" i="12"/>
  <c r="V117" i="12"/>
  <c r="U117" i="12"/>
  <c r="T117" i="12"/>
  <c r="AF116" i="12"/>
  <c r="AE116" i="12"/>
  <c r="AD116" i="12"/>
  <c r="AC116" i="12"/>
  <c r="AC31" i="12" s="1"/>
  <c r="AB116" i="12"/>
  <c r="AA116" i="12"/>
  <c r="Z116" i="12"/>
  <c r="Y116" i="12"/>
  <c r="X116" i="12"/>
  <c r="W116" i="12"/>
  <c r="V116" i="12"/>
  <c r="U116" i="12"/>
  <c r="U31" i="12" s="1"/>
  <c r="T116" i="12"/>
  <c r="AF115" i="12"/>
  <c r="AE115" i="12"/>
  <c r="AD115" i="12"/>
  <c r="AC115" i="12"/>
  <c r="AB115" i="12"/>
  <c r="AA115" i="12"/>
  <c r="Z115" i="12"/>
  <c r="Z31" i="12" s="1"/>
  <c r="Y115" i="12"/>
  <c r="X115" i="12"/>
  <c r="W115" i="12"/>
  <c r="V115" i="12"/>
  <c r="U115" i="12"/>
  <c r="T115" i="12"/>
  <c r="AF114" i="12"/>
  <c r="AE114" i="12"/>
  <c r="AE31" i="12" s="1"/>
  <c r="AD114" i="12"/>
  <c r="AC114" i="12"/>
  <c r="AB114" i="12"/>
  <c r="AA114" i="12"/>
  <c r="Z114" i="12"/>
  <c r="Y114" i="12"/>
  <c r="X114" i="12"/>
  <c r="W114" i="12"/>
  <c r="W31" i="12" s="1"/>
  <c r="V114" i="12"/>
  <c r="U114" i="12"/>
  <c r="T114" i="12"/>
  <c r="AF113" i="12"/>
  <c r="AE113" i="12"/>
  <c r="AD113" i="12"/>
  <c r="AC113" i="12"/>
  <c r="AB113" i="12"/>
  <c r="AB31" i="12" s="1"/>
  <c r="AA113" i="12"/>
  <c r="Z113" i="12"/>
  <c r="Y113" i="12"/>
  <c r="X113" i="12"/>
  <c r="W113" i="12"/>
  <c r="V113" i="12"/>
  <c r="U113" i="12"/>
  <c r="T113" i="12"/>
  <c r="AF112" i="12"/>
  <c r="AE112" i="12"/>
  <c r="AD112" i="12"/>
  <c r="AC112" i="12"/>
  <c r="AB112" i="12"/>
  <c r="AA112" i="12"/>
  <c r="Z112" i="12"/>
  <c r="Y112" i="12"/>
  <c r="Y120" i="12" s="1"/>
  <c r="X112" i="12"/>
  <c r="W112" i="12"/>
  <c r="V112" i="12"/>
  <c r="U112" i="12"/>
  <c r="T112" i="12"/>
  <c r="AF111" i="12"/>
  <c r="AE111" i="12"/>
  <c r="AD111" i="12"/>
  <c r="AD121" i="12" s="1"/>
  <c r="AC111" i="12"/>
  <c r="AB111" i="12"/>
  <c r="AA111" i="12"/>
  <c r="Z111" i="12"/>
  <c r="Y111" i="12"/>
  <c r="Y121" i="12" s="1"/>
  <c r="X111" i="12"/>
  <c r="W111" i="12"/>
  <c r="V111" i="12"/>
  <c r="V31" i="12" s="1"/>
  <c r="U111" i="12"/>
  <c r="T111" i="12"/>
  <c r="AF110" i="12"/>
  <c r="AE110" i="12"/>
  <c r="AD110" i="12"/>
  <c r="AD122" i="12" s="1"/>
  <c r="AC110" i="12"/>
  <c r="AB110" i="12"/>
  <c r="AA110" i="12"/>
  <c r="Z110" i="12"/>
  <c r="Y110" i="12"/>
  <c r="X110" i="12"/>
  <c r="W110" i="12"/>
  <c r="V110" i="12"/>
  <c r="V120" i="12" s="1"/>
  <c r="U110" i="12"/>
  <c r="T110" i="12"/>
  <c r="AF109" i="12"/>
  <c r="AD109" i="12"/>
  <c r="AA109" i="12"/>
  <c r="X109" i="12"/>
  <c r="V109" i="12"/>
  <c r="O109" i="12"/>
  <c r="N109" i="12"/>
  <c r="AE109" i="12" s="1"/>
  <c r="M109" i="12"/>
  <c r="L109" i="12"/>
  <c r="AC109" i="12" s="1"/>
  <c r="K109" i="12"/>
  <c r="AB109" i="12" s="1"/>
  <c r="J109" i="12"/>
  <c r="I109" i="12"/>
  <c r="Z109" i="12" s="1"/>
  <c r="H109" i="12"/>
  <c r="Y109" i="12" s="1"/>
  <c r="G109" i="12"/>
  <c r="F109" i="12"/>
  <c r="W109" i="12" s="1"/>
  <c r="E109" i="12"/>
  <c r="D109" i="12"/>
  <c r="U109" i="12" s="1"/>
  <c r="S108" i="12"/>
  <c r="G102" i="12"/>
  <c r="AB101" i="12"/>
  <c r="Y101" i="12"/>
  <c r="T101" i="12"/>
  <c r="O101" i="12"/>
  <c r="N101" i="12"/>
  <c r="M101" i="12"/>
  <c r="L101" i="12"/>
  <c r="K101" i="12"/>
  <c r="J101" i="12"/>
  <c r="I101" i="12"/>
  <c r="H101" i="12"/>
  <c r="G101" i="12"/>
  <c r="F101" i="12"/>
  <c r="E101" i="12"/>
  <c r="D101" i="12"/>
  <c r="C101" i="12"/>
  <c r="AD100" i="12"/>
  <c r="AA100" i="12"/>
  <c r="V100" i="12"/>
  <c r="T100" i="12"/>
  <c r="O100" i="12"/>
  <c r="N100" i="12"/>
  <c r="M100" i="12"/>
  <c r="L100" i="12"/>
  <c r="K100" i="12"/>
  <c r="J100" i="12"/>
  <c r="I100" i="12"/>
  <c r="H100" i="12"/>
  <c r="G100" i="12"/>
  <c r="F100" i="12"/>
  <c r="E100" i="12"/>
  <c r="D100" i="12"/>
  <c r="C100" i="12"/>
  <c r="AF99" i="12"/>
  <c r="AC99" i="12"/>
  <c r="X99" i="12"/>
  <c r="U99" i="12"/>
  <c r="O99" i="12"/>
  <c r="N99" i="12"/>
  <c r="M99" i="12"/>
  <c r="L99" i="12"/>
  <c r="K99" i="12"/>
  <c r="J99" i="12"/>
  <c r="I99" i="12"/>
  <c r="H99" i="12"/>
  <c r="G99" i="12"/>
  <c r="F99" i="12"/>
  <c r="E99" i="12"/>
  <c r="D99" i="12"/>
  <c r="C99" i="12"/>
  <c r="T99" i="12" s="1"/>
  <c r="Z98" i="12"/>
  <c r="W98" i="12"/>
  <c r="O98" i="12"/>
  <c r="N98" i="12"/>
  <c r="M98" i="12"/>
  <c r="L98" i="12"/>
  <c r="K98" i="12"/>
  <c r="J98" i="12"/>
  <c r="I98" i="12"/>
  <c r="H98" i="12"/>
  <c r="G98" i="12"/>
  <c r="F98" i="12"/>
  <c r="E98" i="12"/>
  <c r="D98" i="12"/>
  <c r="C98" i="12"/>
  <c r="T98" i="12" s="1"/>
  <c r="T97" i="12"/>
  <c r="O97" i="12"/>
  <c r="N97" i="12"/>
  <c r="M97" i="12"/>
  <c r="L97" i="12"/>
  <c r="K97" i="12"/>
  <c r="J97" i="12"/>
  <c r="I97" i="12"/>
  <c r="H97" i="12"/>
  <c r="G97" i="12"/>
  <c r="F97" i="12"/>
  <c r="E97" i="12"/>
  <c r="D97" i="12"/>
  <c r="C97" i="12"/>
  <c r="T96" i="12"/>
  <c r="O96" i="12"/>
  <c r="N96" i="12"/>
  <c r="M96" i="12"/>
  <c r="K96" i="12"/>
  <c r="J96" i="12"/>
  <c r="H96" i="12"/>
  <c r="G96" i="12"/>
  <c r="F96" i="12"/>
  <c r="E96" i="12"/>
  <c r="C96" i="12"/>
  <c r="AF95" i="12"/>
  <c r="AC95" i="12"/>
  <c r="X95" i="12"/>
  <c r="U95" i="12"/>
  <c r="O95" i="12"/>
  <c r="N95" i="12"/>
  <c r="M95" i="12"/>
  <c r="L95" i="12"/>
  <c r="K95" i="12"/>
  <c r="J95" i="12"/>
  <c r="I95" i="12"/>
  <c r="H95" i="12"/>
  <c r="G95" i="12"/>
  <c r="F95" i="12"/>
  <c r="E95" i="12"/>
  <c r="D95" i="12"/>
  <c r="C95" i="12"/>
  <c r="T95" i="12" s="1"/>
  <c r="O94" i="12"/>
  <c r="N94" i="12"/>
  <c r="M94" i="12"/>
  <c r="K94" i="12"/>
  <c r="J94" i="12"/>
  <c r="H94" i="12"/>
  <c r="G94" i="12"/>
  <c r="F94" i="12"/>
  <c r="E94" i="12"/>
  <c r="C94" i="12"/>
  <c r="T94" i="12" s="1"/>
  <c r="T93" i="12"/>
  <c r="O93" i="12"/>
  <c r="N93" i="12"/>
  <c r="M93" i="12"/>
  <c r="K93" i="12"/>
  <c r="J93" i="12"/>
  <c r="H93" i="12"/>
  <c r="G93" i="12"/>
  <c r="F93" i="12"/>
  <c r="E93" i="12"/>
  <c r="C93" i="12"/>
  <c r="O92" i="12"/>
  <c r="N92" i="12"/>
  <c r="M92" i="12"/>
  <c r="K92" i="12"/>
  <c r="K105" i="12" s="1"/>
  <c r="J92" i="12"/>
  <c r="H92" i="12"/>
  <c r="G92" i="12"/>
  <c r="G105" i="12" s="1"/>
  <c r="F92" i="12"/>
  <c r="E92" i="12"/>
  <c r="E105" i="12" s="1"/>
  <c r="C92" i="12"/>
  <c r="T92" i="12" s="1"/>
  <c r="AF90" i="12"/>
  <c r="AF101" i="12" s="1"/>
  <c r="AE90" i="12"/>
  <c r="AE101" i="12" s="1"/>
  <c r="AD90" i="12"/>
  <c r="AD101" i="12" s="1"/>
  <c r="AC90" i="12"/>
  <c r="AC101" i="12" s="1"/>
  <c r="AB90" i="12"/>
  <c r="AA90" i="12"/>
  <c r="AA101" i="12" s="1"/>
  <c r="Z90" i="12"/>
  <c r="Z101" i="12" s="1"/>
  <c r="Y90" i="12"/>
  <c r="X90" i="12"/>
  <c r="X101" i="12" s="1"/>
  <c r="W90" i="12"/>
  <c r="W101" i="12" s="1"/>
  <c r="V90" i="12"/>
  <c r="V101" i="12" s="1"/>
  <c r="U90" i="12"/>
  <c r="U101" i="12" s="1"/>
  <c r="T90" i="12"/>
  <c r="AF89" i="12"/>
  <c r="AF100" i="12" s="1"/>
  <c r="AE89" i="12"/>
  <c r="AE100" i="12" s="1"/>
  <c r="AD89" i="12"/>
  <c r="AC89" i="12"/>
  <c r="AC100" i="12" s="1"/>
  <c r="AB89" i="12"/>
  <c r="AB100" i="12" s="1"/>
  <c r="AA89" i="12"/>
  <c r="Z89" i="12"/>
  <c r="Z100" i="12" s="1"/>
  <c r="Y89" i="12"/>
  <c r="Y100" i="12" s="1"/>
  <c r="X89" i="12"/>
  <c r="X100" i="12" s="1"/>
  <c r="W89" i="12"/>
  <c r="W100" i="12" s="1"/>
  <c r="V89" i="12"/>
  <c r="U89" i="12"/>
  <c r="U100" i="12" s="1"/>
  <c r="T89" i="12"/>
  <c r="AF88" i="12"/>
  <c r="AE88" i="12"/>
  <c r="AE99" i="12" s="1"/>
  <c r="AD88" i="12"/>
  <c r="AD99" i="12" s="1"/>
  <c r="AC88" i="12"/>
  <c r="AB88" i="12"/>
  <c r="AB99" i="12" s="1"/>
  <c r="AA88" i="12"/>
  <c r="AA99" i="12" s="1"/>
  <c r="Z88" i="12"/>
  <c r="Z99" i="12" s="1"/>
  <c r="Y88" i="12"/>
  <c r="Y99" i="12" s="1"/>
  <c r="X88" i="12"/>
  <c r="W88" i="12"/>
  <c r="W99" i="12" s="1"/>
  <c r="V88" i="12"/>
  <c r="V99" i="12" s="1"/>
  <c r="U88" i="12"/>
  <c r="T88" i="12"/>
  <c r="AF87" i="12"/>
  <c r="AF98" i="12" s="1"/>
  <c r="AE87" i="12"/>
  <c r="AE98" i="12" s="1"/>
  <c r="AD87" i="12"/>
  <c r="AD98" i="12" s="1"/>
  <c r="AC87" i="12"/>
  <c r="AC98" i="12" s="1"/>
  <c r="AB87" i="12"/>
  <c r="AB98" i="12" s="1"/>
  <c r="AA87" i="12"/>
  <c r="AA98" i="12" s="1"/>
  <c r="Z87" i="12"/>
  <c r="Y87" i="12"/>
  <c r="Y98" i="12" s="1"/>
  <c r="X87" i="12"/>
  <c r="X98" i="12" s="1"/>
  <c r="W87" i="12"/>
  <c r="V87" i="12"/>
  <c r="V98" i="12" s="1"/>
  <c r="U87" i="12"/>
  <c r="U98" i="12" s="1"/>
  <c r="T87" i="12"/>
  <c r="AF86" i="12"/>
  <c r="AF97" i="12" s="1"/>
  <c r="AE86" i="12"/>
  <c r="AE97" i="12" s="1"/>
  <c r="AD86" i="12"/>
  <c r="AD97" i="12" s="1"/>
  <c r="AC86" i="12"/>
  <c r="AC97" i="12" s="1"/>
  <c r="AB86" i="12"/>
  <c r="AB97" i="12" s="1"/>
  <c r="AA86" i="12"/>
  <c r="AA97" i="12" s="1"/>
  <c r="Z86" i="12"/>
  <c r="Z97" i="12" s="1"/>
  <c r="Y86" i="12"/>
  <c r="Y97" i="12" s="1"/>
  <c r="X86" i="12"/>
  <c r="X97" i="12" s="1"/>
  <c r="W86" i="12"/>
  <c r="W97" i="12" s="1"/>
  <c r="V86" i="12"/>
  <c r="V97" i="12" s="1"/>
  <c r="U86" i="12"/>
  <c r="U97" i="12" s="1"/>
  <c r="T86" i="12"/>
  <c r="AF85" i="12"/>
  <c r="AF96" i="12" s="1"/>
  <c r="AE85" i="12"/>
  <c r="AE96" i="12" s="1"/>
  <c r="AD85" i="12"/>
  <c r="AC85" i="12"/>
  <c r="AB85" i="12"/>
  <c r="AA85" i="12"/>
  <c r="Z85" i="12"/>
  <c r="Y85" i="12"/>
  <c r="X85" i="12"/>
  <c r="W85" i="12"/>
  <c r="V85" i="12"/>
  <c r="U85" i="12"/>
  <c r="T85" i="12"/>
  <c r="AF84" i="12"/>
  <c r="AE84" i="12"/>
  <c r="AE95" i="12" s="1"/>
  <c r="AD84" i="12"/>
  <c r="AD95" i="12" s="1"/>
  <c r="AC84" i="12"/>
  <c r="AB84" i="12"/>
  <c r="AB95" i="12" s="1"/>
  <c r="AA84" i="12"/>
  <c r="AA95" i="12" s="1"/>
  <c r="Z84" i="12"/>
  <c r="Z95" i="12" s="1"/>
  <c r="Y84" i="12"/>
  <c r="Y95" i="12" s="1"/>
  <c r="X84" i="12"/>
  <c r="W84" i="12"/>
  <c r="W95" i="12" s="1"/>
  <c r="V84" i="12"/>
  <c r="V95" i="12" s="1"/>
  <c r="U84" i="12"/>
  <c r="T84" i="12"/>
  <c r="AF83" i="12"/>
  <c r="AE83" i="12"/>
  <c r="AD83" i="12"/>
  <c r="AC83" i="12"/>
  <c r="AB83" i="12"/>
  <c r="AA83" i="12"/>
  <c r="Z83" i="12"/>
  <c r="Y83" i="12"/>
  <c r="X83" i="12"/>
  <c r="W83" i="12"/>
  <c r="V83" i="12"/>
  <c r="V94" i="12" s="1"/>
  <c r="U83" i="12"/>
  <c r="T83" i="12"/>
  <c r="AF82" i="12"/>
  <c r="AE82" i="12"/>
  <c r="AD82" i="12"/>
  <c r="AC82" i="12"/>
  <c r="AB82" i="12"/>
  <c r="AA82" i="12"/>
  <c r="Z82" i="12"/>
  <c r="Y82" i="12"/>
  <c r="X82" i="12"/>
  <c r="W82" i="12"/>
  <c r="V82" i="12"/>
  <c r="U82" i="12"/>
  <c r="T82" i="12"/>
  <c r="AF81" i="12"/>
  <c r="AE81" i="12"/>
  <c r="AD81" i="12"/>
  <c r="AC81" i="12"/>
  <c r="AB81" i="12"/>
  <c r="AA81" i="12"/>
  <c r="Z81" i="12"/>
  <c r="Y81" i="12"/>
  <c r="X81" i="12"/>
  <c r="W81" i="12"/>
  <c r="V81" i="12"/>
  <c r="U81" i="12"/>
  <c r="T81" i="12"/>
  <c r="AF80" i="12"/>
  <c r="AE80" i="12"/>
  <c r="AC80" i="12"/>
  <c r="Z80" i="12"/>
  <c r="X80" i="12"/>
  <c r="W80" i="12"/>
  <c r="U80" i="12"/>
  <c r="O80" i="12"/>
  <c r="N80" i="12"/>
  <c r="M80" i="12"/>
  <c r="AD80" i="12" s="1"/>
  <c r="L80" i="12"/>
  <c r="K80" i="12"/>
  <c r="AB80" i="12" s="1"/>
  <c r="J80" i="12"/>
  <c r="AA80" i="12" s="1"/>
  <c r="I80" i="12"/>
  <c r="H80" i="12"/>
  <c r="Y80" i="12" s="1"/>
  <c r="G80" i="12"/>
  <c r="F80" i="12"/>
  <c r="E80" i="12"/>
  <c r="V80" i="12" s="1"/>
  <c r="D80" i="12"/>
  <c r="S79" i="12"/>
  <c r="N76" i="12"/>
  <c r="N74" i="12"/>
  <c r="N73" i="12"/>
  <c r="F73" i="12"/>
  <c r="AF72" i="12"/>
  <c r="AA72" i="12"/>
  <c r="X72" i="12"/>
  <c r="O72" i="12"/>
  <c r="N72" i="12"/>
  <c r="M72" i="12"/>
  <c r="L72" i="12"/>
  <c r="K72" i="12"/>
  <c r="J72" i="12"/>
  <c r="I72" i="12"/>
  <c r="H72" i="12"/>
  <c r="G72" i="12"/>
  <c r="F72" i="12"/>
  <c r="E72" i="12"/>
  <c r="D72" i="12"/>
  <c r="C72" i="12"/>
  <c r="T72" i="12" s="1"/>
  <c r="AC71" i="12"/>
  <c r="Z71" i="12"/>
  <c r="U71" i="12"/>
  <c r="O71" i="12"/>
  <c r="N71" i="12"/>
  <c r="M71" i="12"/>
  <c r="L71" i="12"/>
  <c r="K71" i="12"/>
  <c r="J71" i="12"/>
  <c r="I71" i="12"/>
  <c r="H71" i="12"/>
  <c r="G71" i="12"/>
  <c r="F71" i="12"/>
  <c r="E71" i="12"/>
  <c r="D71" i="12"/>
  <c r="C71" i="12"/>
  <c r="T71" i="12" s="1"/>
  <c r="AE70" i="12"/>
  <c r="AB70" i="12"/>
  <c r="W70" i="12"/>
  <c r="O70" i="12"/>
  <c r="N70" i="12"/>
  <c r="M70" i="12"/>
  <c r="L70" i="12"/>
  <c r="K70" i="12"/>
  <c r="K73" i="12" s="1"/>
  <c r="J70" i="12"/>
  <c r="I70" i="12"/>
  <c r="H70" i="12"/>
  <c r="G70" i="12"/>
  <c r="F70" i="12"/>
  <c r="E70" i="12"/>
  <c r="D70" i="12"/>
  <c r="C70" i="12"/>
  <c r="T70" i="12" s="1"/>
  <c r="Y69" i="12"/>
  <c r="O69" i="12"/>
  <c r="N69" i="12"/>
  <c r="M69" i="12"/>
  <c r="L69" i="12"/>
  <c r="K69" i="12"/>
  <c r="J69" i="12"/>
  <c r="I69" i="12"/>
  <c r="H69" i="12"/>
  <c r="G69" i="12"/>
  <c r="F69" i="12"/>
  <c r="E69" i="12"/>
  <c r="D69" i="12"/>
  <c r="C69" i="12"/>
  <c r="T69" i="12" s="1"/>
  <c r="O68" i="12"/>
  <c r="N68" i="12"/>
  <c r="M68" i="12"/>
  <c r="L68" i="12"/>
  <c r="K68" i="12"/>
  <c r="J68" i="12"/>
  <c r="H68" i="12"/>
  <c r="G68" i="12"/>
  <c r="F68" i="12"/>
  <c r="E68" i="12"/>
  <c r="D68" i="12"/>
  <c r="C68" i="12"/>
  <c r="T68" i="12" s="1"/>
  <c r="O67" i="12"/>
  <c r="N67" i="12"/>
  <c r="M67" i="12"/>
  <c r="K67" i="12"/>
  <c r="J67" i="12"/>
  <c r="H67" i="12"/>
  <c r="G67" i="12"/>
  <c r="F67" i="12"/>
  <c r="E67" i="12"/>
  <c r="C67" i="12"/>
  <c r="T67" i="12" s="1"/>
  <c r="O66" i="12"/>
  <c r="N66" i="12"/>
  <c r="M66" i="12"/>
  <c r="K66" i="12"/>
  <c r="J66" i="12"/>
  <c r="H66" i="12"/>
  <c r="G66" i="12"/>
  <c r="F66" i="12"/>
  <c r="E66" i="12"/>
  <c r="C66" i="12"/>
  <c r="T66" i="12" s="1"/>
  <c r="O65" i="12"/>
  <c r="N65" i="12"/>
  <c r="M65" i="12"/>
  <c r="K65" i="12"/>
  <c r="J65" i="12"/>
  <c r="H65" i="12"/>
  <c r="G65" i="12"/>
  <c r="F65" i="12"/>
  <c r="E65" i="12"/>
  <c r="C65" i="12"/>
  <c r="T65" i="12" s="1"/>
  <c r="AF64" i="12"/>
  <c r="O64" i="12"/>
  <c r="N64" i="12"/>
  <c r="M64" i="12"/>
  <c r="L64" i="12"/>
  <c r="K64" i="12"/>
  <c r="J64" i="12"/>
  <c r="H64" i="12"/>
  <c r="G64" i="12"/>
  <c r="F64" i="12"/>
  <c r="E64" i="12"/>
  <c r="D64" i="12"/>
  <c r="C64" i="12"/>
  <c r="T64" i="12" s="1"/>
  <c r="O63" i="12"/>
  <c r="O76" i="12" s="1"/>
  <c r="N63" i="12"/>
  <c r="N75" i="12" s="1"/>
  <c r="M63" i="12"/>
  <c r="K63" i="12"/>
  <c r="J63" i="12"/>
  <c r="J76" i="12" s="1"/>
  <c r="I63" i="12"/>
  <c r="H63" i="12"/>
  <c r="G63" i="12"/>
  <c r="F63" i="12"/>
  <c r="F74" i="12" s="1"/>
  <c r="E63" i="12"/>
  <c r="C63" i="12"/>
  <c r="T63" i="12" s="1"/>
  <c r="AF61" i="12"/>
  <c r="AE61" i="12"/>
  <c r="AE72" i="12" s="1"/>
  <c r="AD61" i="12"/>
  <c r="AD72" i="12" s="1"/>
  <c r="AC61" i="12"/>
  <c r="AC72" i="12" s="1"/>
  <c r="AB61" i="12"/>
  <c r="AB72" i="12" s="1"/>
  <c r="AA61" i="12"/>
  <c r="Z61" i="12"/>
  <c r="Z72" i="12" s="1"/>
  <c r="Y61" i="12"/>
  <c r="Y72" i="12" s="1"/>
  <c r="X61" i="12"/>
  <c r="W61" i="12"/>
  <c r="W72" i="12" s="1"/>
  <c r="V61" i="12"/>
  <c r="V72" i="12" s="1"/>
  <c r="U61" i="12"/>
  <c r="U72" i="12" s="1"/>
  <c r="T61" i="12"/>
  <c r="AF60" i="12"/>
  <c r="AF71" i="12" s="1"/>
  <c r="AE60" i="12"/>
  <c r="AE71" i="12" s="1"/>
  <c r="AD60" i="12"/>
  <c r="AD71" i="12" s="1"/>
  <c r="AC60" i="12"/>
  <c r="AB60" i="12"/>
  <c r="AB71" i="12" s="1"/>
  <c r="AA60" i="12"/>
  <c r="AA71" i="12" s="1"/>
  <c r="Z60" i="12"/>
  <c r="Y60" i="12"/>
  <c r="Y71" i="12" s="1"/>
  <c r="X60" i="12"/>
  <c r="X71" i="12" s="1"/>
  <c r="W60" i="12"/>
  <c r="W71" i="12" s="1"/>
  <c r="V60" i="12"/>
  <c r="V71" i="12" s="1"/>
  <c r="U60" i="12"/>
  <c r="T60" i="12"/>
  <c r="AF59" i="12"/>
  <c r="AF70" i="12" s="1"/>
  <c r="AE59" i="12"/>
  <c r="AD59" i="12"/>
  <c r="AD70" i="12" s="1"/>
  <c r="AC59" i="12"/>
  <c r="AC70" i="12" s="1"/>
  <c r="AB59" i="12"/>
  <c r="AA59" i="12"/>
  <c r="AA70" i="12" s="1"/>
  <c r="Z59" i="12"/>
  <c r="Z70" i="12" s="1"/>
  <c r="Y59" i="12"/>
  <c r="Y70" i="12" s="1"/>
  <c r="X59" i="12"/>
  <c r="X70" i="12" s="1"/>
  <c r="W59" i="12"/>
  <c r="V59" i="12"/>
  <c r="V70" i="12" s="1"/>
  <c r="U59" i="12"/>
  <c r="U70" i="12" s="1"/>
  <c r="T59" i="12"/>
  <c r="AF58" i="12"/>
  <c r="AF69" i="12" s="1"/>
  <c r="AE58" i="12"/>
  <c r="AE69" i="12" s="1"/>
  <c r="AD58" i="12"/>
  <c r="AD69" i="12" s="1"/>
  <c r="AC58" i="12"/>
  <c r="AC69" i="12" s="1"/>
  <c r="AB58" i="12"/>
  <c r="AB69" i="12" s="1"/>
  <c r="AA58" i="12"/>
  <c r="AA69" i="12" s="1"/>
  <c r="Z58" i="12"/>
  <c r="Z69" i="12" s="1"/>
  <c r="Y58" i="12"/>
  <c r="X58" i="12"/>
  <c r="X69" i="12" s="1"/>
  <c r="W58" i="12"/>
  <c r="W69" i="12" s="1"/>
  <c r="V58" i="12"/>
  <c r="V69" i="12" s="1"/>
  <c r="U58" i="12"/>
  <c r="U69" i="12" s="1"/>
  <c r="T58" i="12"/>
  <c r="AF57" i="12"/>
  <c r="AE57" i="12"/>
  <c r="AD57" i="12"/>
  <c r="AC57" i="12"/>
  <c r="AB57" i="12"/>
  <c r="AA57" i="12"/>
  <c r="Z57" i="12"/>
  <c r="Y57" i="12"/>
  <c r="X57" i="12"/>
  <c r="W57" i="12"/>
  <c r="V57" i="12"/>
  <c r="U57" i="12"/>
  <c r="T57" i="12"/>
  <c r="AF56" i="12"/>
  <c r="AF67" i="12" s="1"/>
  <c r="AE56" i="12"/>
  <c r="AD56" i="12"/>
  <c r="AC56" i="12"/>
  <c r="AB56" i="12"/>
  <c r="AA56" i="12"/>
  <c r="Z56" i="12"/>
  <c r="Y56" i="12"/>
  <c r="X56" i="12"/>
  <c r="W56" i="12"/>
  <c r="V56" i="12"/>
  <c r="U56" i="12"/>
  <c r="T56" i="12"/>
  <c r="AF55" i="12"/>
  <c r="AE55" i="12"/>
  <c r="AD55" i="12"/>
  <c r="AC55" i="12"/>
  <c r="AB55" i="12"/>
  <c r="AA55" i="12"/>
  <c r="Z55" i="12"/>
  <c r="Y55" i="12"/>
  <c r="X55" i="12"/>
  <c r="W55" i="12"/>
  <c r="V55" i="12"/>
  <c r="U55" i="12"/>
  <c r="T55" i="12"/>
  <c r="AF54" i="12"/>
  <c r="AE54" i="12"/>
  <c r="AD54" i="12"/>
  <c r="AC54" i="12"/>
  <c r="AB54" i="12"/>
  <c r="AA54" i="12"/>
  <c r="Z54" i="12"/>
  <c r="Y54" i="12"/>
  <c r="X54" i="12"/>
  <c r="W54" i="12"/>
  <c r="V54" i="12"/>
  <c r="U54" i="12"/>
  <c r="T54" i="12"/>
  <c r="AF53" i="12"/>
  <c r="AE53" i="12"/>
  <c r="AE64" i="12" s="1"/>
  <c r="AD53" i="12"/>
  <c r="AC53" i="12"/>
  <c r="AB53" i="12"/>
  <c r="AA53" i="12"/>
  <c r="Z53" i="12"/>
  <c r="Y53" i="12"/>
  <c r="X53" i="12"/>
  <c r="W53" i="12"/>
  <c r="V53" i="12"/>
  <c r="V64" i="12" s="1"/>
  <c r="U53" i="12"/>
  <c r="T53" i="12"/>
  <c r="AF52" i="12"/>
  <c r="AE52" i="12"/>
  <c r="AD52" i="12"/>
  <c r="AC52" i="12"/>
  <c r="AB52" i="12"/>
  <c r="AA52" i="12"/>
  <c r="Z52" i="12"/>
  <c r="Y52" i="12"/>
  <c r="X52" i="12"/>
  <c r="W52" i="12"/>
  <c r="V52" i="12"/>
  <c r="U52" i="12"/>
  <c r="T52" i="12"/>
  <c r="AE51" i="12"/>
  <c r="AD51" i="12"/>
  <c r="AB51" i="12"/>
  <c r="Y51" i="12"/>
  <c r="W51" i="12"/>
  <c r="V51" i="12"/>
  <c r="O51" i="12"/>
  <c r="AF51" i="12" s="1"/>
  <c r="N51" i="12"/>
  <c r="M51" i="12"/>
  <c r="L51" i="12"/>
  <c r="AC51" i="12" s="1"/>
  <c r="K51" i="12"/>
  <c r="J51" i="12"/>
  <c r="AA51" i="12" s="1"/>
  <c r="I51" i="12"/>
  <c r="Z51" i="12" s="1"/>
  <c r="H51" i="12"/>
  <c r="G51" i="12"/>
  <c r="X51" i="12" s="1"/>
  <c r="F51" i="12"/>
  <c r="E51" i="12"/>
  <c r="D51" i="12"/>
  <c r="U51" i="12" s="1"/>
  <c r="S50" i="12"/>
  <c r="E44" i="12"/>
  <c r="E7" i="12" s="1"/>
  <c r="AD42" i="12"/>
  <c r="AC42" i="12"/>
  <c r="AB42" i="12"/>
  <c r="V42" i="12"/>
  <c r="U42" i="12"/>
  <c r="T42" i="12"/>
  <c r="O42" i="12"/>
  <c r="N42" i="12"/>
  <c r="M42" i="12"/>
  <c r="L42" i="12"/>
  <c r="K42" i="12"/>
  <c r="J42" i="12"/>
  <c r="I42" i="12"/>
  <c r="H42" i="12"/>
  <c r="G42" i="12"/>
  <c r="F42" i="12"/>
  <c r="E42" i="12"/>
  <c r="D42" i="12"/>
  <c r="C42" i="12"/>
  <c r="AF41" i="12"/>
  <c r="AD41" i="12"/>
  <c r="X41" i="12"/>
  <c r="V41" i="12"/>
  <c r="O41" i="12"/>
  <c r="N41" i="12"/>
  <c r="M41" i="12"/>
  <c r="L41" i="12"/>
  <c r="K41" i="12"/>
  <c r="J41" i="12"/>
  <c r="I41" i="12"/>
  <c r="H41" i="12"/>
  <c r="G41" i="12"/>
  <c r="F41" i="12"/>
  <c r="E41" i="12"/>
  <c r="D41" i="12"/>
  <c r="C41" i="12"/>
  <c r="T41" i="12" s="1"/>
  <c r="AF40" i="12"/>
  <c r="Y40" i="12"/>
  <c r="X40" i="12"/>
  <c r="O40" i="12"/>
  <c r="N40" i="12"/>
  <c r="M40" i="12"/>
  <c r="L40" i="12"/>
  <c r="K40" i="12"/>
  <c r="J40" i="12"/>
  <c r="I40" i="12"/>
  <c r="H40" i="12"/>
  <c r="G40" i="12"/>
  <c r="F40" i="12"/>
  <c r="E40" i="12"/>
  <c r="D40" i="12"/>
  <c r="C40" i="12"/>
  <c r="T40" i="12" s="1"/>
  <c r="AB39" i="12"/>
  <c r="AA39" i="12"/>
  <c r="Z39" i="12"/>
  <c r="T39" i="12"/>
  <c r="O39" i="12"/>
  <c r="N39" i="12"/>
  <c r="M39" i="12"/>
  <c r="L39" i="12"/>
  <c r="K39" i="12"/>
  <c r="J39" i="12"/>
  <c r="I39" i="12"/>
  <c r="H39" i="12"/>
  <c r="G39" i="12"/>
  <c r="F39" i="12"/>
  <c r="E39" i="12"/>
  <c r="D39" i="12"/>
  <c r="C39" i="12"/>
  <c r="AD38" i="12"/>
  <c r="AC38" i="12"/>
  <c r="T38" i="12"/>
  <c r="O38" i="12"/>
  <c r="N38" i="12"/>
  <c r="M38" i="12"/>
  <c r="L38" i="12"/>
  <c r="K38" i="12"/>
  <c r="J38" i="12"/>
  <c r="I38" i="12"/>
  <c r="H38" i="12"/>
  <c r="G38" i="12"/>
  <c r="F38" i="12"/>
  <c r="E38" i="12"/>
  <c r="D38" i="12"/>
  <c r="C38" i="12"/>
  <c r="AF37" i="12"/>
  <c r="AE37" i="12"/>
  <c r="AD37" i="12"/>
  <c r="X37" i="12"/>
  <c r="W37" i="12"/>
  <c r="V37" i="12"/>
  <c r="O37" i="12"/>
  <c r="N37" i="12"/>
  <c r="M37" i="12"/>
  <c r="L37" i="12"/>
  <c r="K37" i="12"/>
  <c r="J37" i="12"/>
  <c r="I37" i="12"/>
  <c r="H37" i="12"/>
  <c r="G37" i="12"/>
  <c r="F37" i="12"/>
  <c r="E37" i="12"/>
  <c r="D37" i="12"/>
  <c r="C37" i="12"/>
  <c r="T37" i="12" s="1"/>
  <c r="O36" i="12"/>
  <c r="N36" i="12"/>
  <c r="M36" i="12"/>
  <c r="L36" i="12"/>
  <c r="K36" i="12"/>
  <c r="J36" i="12"/>
  <c r="H36" i="12"/>
  <c r="G36" i="12"/>
  <c r="F36" i="12"/>
  <c r="E36" i="12"/>
  <c r="D36" i="12"/>
  <c r="C36" i="12"/>
  <c r="T36" i="12" s="1"/>
  <c r="T35" i="12"/>
  <c r="O35" i="12"/>
  <c r="N35" i="12"/>
  <c r="M35" i="12"/>
  <c r="L35" i="12"/>
  <c r="K35" i="12"/>
  <c r="J35" i="12"/>
  <c r="H35" i="12"/>
  <c r="G35" i="12"/>
  <c r="F35" i="12"/>
  <c r="E35" i="12"/>
  <c r="D35" i="12"/>
  <c r="C35" i="12"/>
  <c r="T34" i="12"/>
  <c r="O34" i="12"/>
  <c r="N34" i="12"/>
  <c r="M34" i="12"/>
  <c r="L34" i="12"/>
  <c r="K34" i="12"/>
  <c r="J34" i="12"/>
  <c r="J43" i="12" s="1"/>
  <c r="H34" i="12"/>
  <c r="H44" i="12" s="1"/>
  <c r="H7" i="12" s="1"/>
  <c r="G34" i="12"/>
  <c r="F34" i="12"/>
  <c r="E34" i="12"/>
  <c r="D34" i="12"/>
  <c r="C34" i="12"/>
  <c r="V33" i="12"/>
  <c r="O33" i="12"/>
  <c r="N33" i="12"/>
  <c r="M33" i="12"/>
  <c r="M44" i="12" s="1"/>
  <c r="M7" i="12" s="1"/>
  <c r="L33" i="12"/>
  <c r="K33" i="12"/>
  <c r="J33" i="12"/>
  <c r="H33" i="12"/>
  <c r="G33" i="12"/>
  <c r="F33" i="12"/>
  <c r="E33" i="12"/>
  <c r="E43" i="12" s="1"/>
  <c r="D33" i="12"/>
  <c r="D43" i="12" s="1"/>
  <c r="C33" i="12"/>
  <c r="T33" i="12" s="1"/>
  <c r="AF31" i="12"/>
  <c r="X31" i="12"/>
  <c r="O31" i="12"/>
  <c r="N31" i="12"/>
  <c r="M31" i="12"/>
  <c r="L31" i="12"/>
  <c r="K31" i="12"/>
  <c r="J31" i="12"/>
  <c r="I31" i="12"/>
  <c r="H31" i="12"/>
  <c r="G31" i="12"/>
  <c r="F31" i="12"/>
  <c r="E31" i="12"/>
  <c r="D31" i="12"/>
  <c r="Z28" i="12"/>
  <c r="X28" i="12"/>
  <c r="O28" i="12"/>
  <c r="N28" i="12"/>
  <c r="M28" i="12"/>
  <c r="L28" i="12"/>
  <c r="K28" i="12"/>
  <c r="J28" i="12"/>
  <c r="I28" i="12"/>
  <c r="H28" i="12"/>
  <c r="G28" i="12"/>
  <c r="F28" i="12"/>
  <c r="E28" i="12"/>
  <c r="D28" i="12"/>
  <c r="Z27" i="12"/>
  <c r="X27" i="12"/>
  <c r="O27" i="12"/>
  <c r="N27" i="12"/>
  <c r="M27" i="12"/>
  <c r="L27" i="12"/>
  <c r="K27" i="12"/>
  <c r="J27" i="12"/>
  <c r="I27" i="12"/>
  <c r="H27" i="12"/>
  <c r="G27" i="12"/>
  <c r="F27" i="12"/>
  <c r="E27" i="12"/>
  <c r="D27" i="12"/>
  <c r="Z26" i="12"/>
  <c r="X26" i="12"/>
  <c r="O26" i="12"/>
  <c r="N26" i="12"/>
  <c r="M26" i="12"/>
  <c r="L26" i="12"/>
  <c r="K26" i="12"/>
  <c r="J26" i="12"/>
  <c r="I26" i="12"/>
  <c r="H26" i="12"/>
  <c r="G26" i="12"/>
  <c r="F26" i="12"/>
  <c r="E26" i="12"/>
  <c r="D26" i="12"/>
  <c r="AF25" i="12"/>
  <c r="AF42" i="12" s="1"/>
  <c r="AE25" i="12"/>
  <c r="AE42" i="12" s="1"/>
  <c r="AD25" i="12"/>
  <c r="AC25" i="12"/>
  <c r="AB25" i="12"/>
  <c r="AA25" i="12"/>
  <c r="AA42" i="12" s="1"/>
  <c r="Z25" i="12"/>
  <c r="Z42" i="12" s="1"/>
  <c r="Y25" i="12"/>
  <c r="Y42" i="12" s="1"/>
  <c r="X25" i="12"/>
  <c r="X42" i="12" s="1"/>
  <c r="W25" i="12"/>
  <c r="W42" i="12" s="1"/>
  <c r="V25" i="12"/>
  <c r="U25" i="12"/>
  <c r="T25" i="12"/>
  <c r="AF24" i="12"/>
  <c r="AE24" i="12"/>
  <c r="AE41" i="12" s="1"/>
  <c r="AD24" i="12"/>
  <c r="AC24" i="12"/>
  <c r="AC41" i="12" s="1"/>
  <c r="AB24" i="12"/>
  <c r="AB41" i="12" s="1"/>
  <c r="AA24" i="12"/>
  <c r="AA41" i="12" s="1"/>
  <c r="Z24" i="12"/>
  <c r="Z41" i="12" s="1"/>
  <c r="Y24" i="12"/>
  <c r="Y41" i="12" s="1"/>
  <c r="X24" i="12"/>
  <c r="W24" i="12"/>
  <c r="W41" i="12" s="1"/>
  <c r="V24" i="12"/>
  <c r="U24" i="12"/>
  <c r="U41" i="12" s="1"/>
  <c r="T24" i="12"/>
  <c r="AF23" i="12"/>
  <c r="AE23" i="12"/>
  <c r="AE40" i="12" s="1"/>
  <c r="AD23" i="12"/>
  <c r="AD40" i="12" s="1"/>
  <c r="AC23" i="12"/>
  <c r="AC40" i="12" s="1"/>
  <c r="AB23" i="12"/>
  <c r="AB40" i="12" s="1"/>
  <c r="AA23" i="12"/>
  <c r="AA40" i="12" s="1"/>
  <c r="Z23" i="12"/>
  <c r="Z40" i="12" s="1"/>
  <c r="Y23" i="12"/>
  <c r="X23" i="12"/>
  <c r="W23" i="12"/>
  <c r="W40" i="12" s="1"/>
  <c r="V23" i="12"/>
  <c r="V40" i="12" s="1"/>
  <c r="U23" i="12"/>
  <c r="U40" i="12" s="1"/>
  <c r="T23" i="12"/>
  <c r="AF22" i="12"/>
  <c r="AF39" i="12" s="1"/>
  <c r="AE22" i="12"/>
  <c r="AE39" i="12" s="1"/>
  <c r="AD22" i="12"/>
  <c r="AD39" i="12" s="1"/>
  <c r="AC22" i="12"/>
  <c r="AC39" i="12" s="1"/>
  <c r="AB22" i="12"/>
  <c r="AA22" i="12"/>
  <c r="Z22" i="12"/>
  <c r="Y22" i="12"/>
  <c r="Y39" i="12" s="1"/>
  <c r="X22" i="12"/>
  <c r="X39" i="12" s="1"/>
  <c r="W22" i="12"/>
  <c r="W39" i="12" s="1"/>
  <c r="V22" i="12"/>
  <c r="V39" i="12" s="1"/>
  <c r="U22" i="12"/>
  <c r="U39" i="12" s="1"/>
  <c r="T22" i="12"/>
  <c r="AF21" i="12"/>
  <c r="AF38" i="12" s="1"/>
  <c r="AE21" i="12"/>
  <c r="AE38" i="12" s="1"/>
  <c r="AD21" i="12"/>
  <c r="AC21" i="12"/>
  <c r="AB21" i="12"/>
  <c r="AB38" i="12" s="1"/>
  <c r="AA21" i="12"/>
  <c r="AA38" i="12" s="1"/>
  <c r="Z21" i="12"/>
  <c r="Z38" i="12" s="1"/>
  <c r="Y21" i="12"/>
  <c r="Y38" i="12" s="1"/>
  <c r="X21" i="12"/>
  <c r="X38" i="12" s="1"/>
  <c r="W21" i="12"/>
  <c r="W38" i="12" s="1"/>
  <c r="V21" i="12"/>
  <c r="V38" i="12" s="1"/>
  <c r="U21" i="12"/>
  <c r="U38" i="12" s="1"/>
  <c r="T21" i="12"/>
  <c r="AF20" i="12"/>
  <c r="AE20" i="12"/>
  <c r="AD20" i="12"/>
  <c r="AC20" i="12"/>
  <c r="AC37" i="12" s="1"/>
  <c r="AB20" i="12"/>
  <c r="AB37" i="12" s="1"/>
  <c r="AA20" i="12"/>
  <c r="AA37" i="12" s="1"/>
  <c r="Z20" i="12"/>
  <c r="Z37" i="12" s="1"/>
  <c r="Y20" i="12"/>
  <c r="Y37" i="12" s="1"/>
  <c r="X20" i="12"/>
  <c r="W20" i="12"/>
  <c r="V20" i="12"/>
  <c r="U20" i="12"/>
  <c r="U37" i="12" s="1"/>
  <c r="T20" i="12"/>
  <c r="AF19" i="12"/>
  <c r="AE19" i="12"/>
  <c r="AD19" i="12"/>
  <c r="AC19" i="12"/>
  <c r="AB19" i="12"/>
  <c r="AA19" i="12"/>
  <c r="Z19" i="12"/>
  <c r="Y19" i="12"/>
  <c r="X19" i="12"/>
  <c r="W19" i="12"/>
  <c r="V19" i="12"/>
  <c r="U19" i="12"/>
  <c r="T19" i="12"/>
  <c r="AF18" i="12"/>
  <c r="AE18" i="12"/>
  <c r="AD18" i="12"/>
  <c r="AC18" i="12"/>
  <c r="AB18" i="12"/>
  <c r="AA18" i="12"/>
  <c r="Z18" i="12"/>
  <c r="Y18" i="12"/>
  <c r="X18" i="12"/>
  <c r="W18" i="12"/>
  <c r="V18" i="12"/>
  <c r="U18" i="12"/>
  <c r="T18" i="12"/>
  <c r="AF17" i="12"/>
  <c r="AF28" i="12" s="1"/>
  <c r="AE17" i="12"/>
  <c r="AD17" i="12"/>
  <c r="AC17" i="12"/>
  <c r="AB17" i="12"/>
  <c r="AA17" i="12"/>
  <c r="Z17" i="12"/>
  <c r="Y17" i="12"/>
  <c r="Y28" i="12" s="1"/>
  <c r="X17" i="12"/>
  <c r="W17" i="12"/>
  <c r="V17" i="12"/>
  <c r="U17" i="12"/>
  <c r="T17" i="12"/>
  <c r="AF16" i="12"/>
  <c r="AE16" i="12"/>
  <c r="AD16" i="12"/>
  <c r="AC16" i="12"/>
  <c r="AB16" i="12"/>
  <c r="AA16" i="12"/>
  <c r="Z16" i="12"/>
  <c r="Y16" i="12"/>
  <c r="X16" i="12"/>
  <c r="W16" i="12"/>
  <c r="V16" i="12"/>
  <c r="U16" i="12"/>
  <c r="T16" i="12"/>
  <c r="AF15" i="12"/>
  <c r="AE15" i="12"/>
  <c r="AD15" i="12"/>
  <c r="AC15" i="12"/>
  <c r="AB15" i="12"/>
  <c r="AA15" i="12"/>
  <c r="Z15" i="12"/>
  <c r="Y15" i="12"/>
  <c r="X15" i="12"/>
  <c r="W15" i="12"/>
  <c r="V15" i="12"/>
  <c r="U15" i="12"/>
  <c r="S14" i="12"/>
  <c r="D6" i="12"/>
  <c r="J6" i="12" l="1"/>
  <c r="Y93" i="12"/>
  <c r="Y65" i="12"/>
  <c r="Y36" i="12"/>
  <c r="E6" i="12"/>
  <c r="AF68" i="12"/>
  <c r="Y35" i="12"/>
  <c r="Y26" i="12"/>
  <c r="Y27" i="12"/>
  <c r="H43" i="12"/>
  <c r="I67" i="12"/>
  <c r="Z93" i="12"/>
  <c r="AC94" i="12"/>
  <c r="O104" i="12"/>
  <c r="O105" i="12"/>
  <c r="O102" i="12"/>
  <c r="V43" i="12"/>
  <c r="U28" i="12"/>
  <c r="U27" i="12"/>
  <c r="U26" i="12"/>
  <c r="AC33" i="12"/>
  <c r="AC28" i="12"/>
  <c r="AC27" i="12"/>
  <c r="AC26" i="12"/>
  <c r="AF26" i="12"/>
  <c r="Y31" i="12"/>
  <c r="AE34" i="12"/>
  <c r="Z68" i="12"/>
  <c r="AF92" i="12"/>
  <c r="V96" i="12"/>
  <c r="V65" i="12"/>
  <c r="V92" i="12"/>
  <c r="V36" i="12"/>
  <c r="AD36" i="12"/>
  <c r="AF27" i="12"/>
  <c r="V28" i="12"/>
  <c r="V27" i="12"/>
  <c r="V26" i="12"/>
  <c r="AD28" i="12"/>
  <c r="AD27" i="12"/>
  <c r="AD26" i="12"/>
  <c r="Y34" i="12"/>
  <c r="AE36" i="12"/>
  <c r="J44" i="12"/>
  <c r="J7" i="12" s="1"/>
  <c r="K74" i="12"/>
  <c r="O103" i="12"/>
  <c r="AE67" i="12"/>
  <c r="AE28" i="12"/>
  <c r="AE27" i="12"/>
  <c r="AE26" i="12"/>
  <c r="Z34" i="12"/>
  <c r="AB96" i="12"/>
  <c r="W28" i="12"/>
  <c r="W27" i="12"/>
  <c r="W26" i="12"/>
  <c r="K44" i="12"/>
  <c r="K7" i="12" s="1"/>
  <c r="K43" i="12"/>
  <c r="V35" i="12"/>
  <c r="V44" i="12" s="1"/>
  <c r="V7" i="12" s="1"/>
  <c r="AD35" i="12"/>
  <c r="L44" i="12"/>
  <c r="L7" i="12" s="1"/>
  <c r="L43" i="12"/>
  <c r="K75" i="12"/>
  <c r="Y33" i="12"/>
  <c r="V34" i="12"/>
  <c r="D44" i="12"/>
  <c r="D7" i="12" s="1"/>
  <c r="AA122" i="12"/>
  <c r="AA121" i="12"/>
  <c r="AA120" i="12"/>
  <c r="AA31" i="12"/>
  <c r="AD31" i="12"/>
  <c r="AD120" i="12"/>
  <c r="AD96" i="12" s="1"/>
  <c r="I96" i="12"/>
  <c r="I92" i="12"/>
  <c r="I66" i="12"/>
  <c r="I65" i="12"/>
  <c r="I94" i="12"/>
  <c r="I68" i="12"/>
  <c r="I75" i="12" s="1"/>
  <c r="I64" i="12"/>
  <c r="I76" i="12" s="1"/>
  <c r="I93" i="12"/>
  <c r="I33" i="12"/>
  <c r="I36" i="12"/>
  <c r="I35" i="12"/>
  <c r="F105" i="12"/>
  <c r="AB122" i="12"/>
  <c r="AD66" i="12"/>
  <c r="U122" i="12"/>
  <c r="AA26" i="12"/>
  <c r="AA27" i="12"/>
  <c r="AA28" i="12"/>
  <c r="V63" i="12"/>
  <c r="Y64" i="12"/>
  <c r="AB65" i="12"/>
  <c r="AC68" i="12"/>
  <c r="M76" i="12"/>
  <c r="F76" i="12"/>
  <c r="AC93" i="12"/>
  <c r="AF94" i="12"/>
  <c r="H105" i="12"/>
  <c r="D65" i="12"/>
  <c r="D94" i="12"/>
  <c r="D93" i="12"/>
  <c r="D67" i="12"/>
  <c r="D63" i="12"/>
  <c r="D96" i="12"/>
  <c r="D92" i="12"/>
  <c r="D66" i="12"/>
  <c r="L65" i="12"/>
  <c r="L94" i="12"/>
  <c r="L93" i="12"/>
  <c r="L67" i="12"/>
  <c r="L63" i="12"/>
  <c r="L96" i="12"/>
  <c r="L92" i="12"/>
  <c r="L66" i="12"/>
  <c r="AC96" i="12"/>
  <c r="AB26" i="12"/>
  <c r="AB27" i="12"/>
  <c r="AB28" i="12"/>
  <c r="F44" i="12"/>
  <c r="F7" i="12" s="1"/>
  <c r="F43" i="12"/>
  <c r="N44" i="12"/>
  <c r="N7" i="12" s="1"/>
  <c r="N43" i="12"/>
  <c r="Z64" i="12"/>
  <c r="AC65" i="12"/>
  <c r="AF66" i="12"/>
  <c r="V68" i="12"/>
  <c r="E76" i="12"/>
  <c r="K76" i="12"/>
  <c r="V93" i="12"/>
  <c r="Y94" i="12"/>
  <c r="J105" i="12"/>
  <c r="J46" i="12" s="1"/>
  <c r="J104" i="12"/>
  <c r="J103" i="12"/>
  <c r="J102" i="12"/>
  <c r="G104" i="12"/>
  <c r="W122" i="12"/>
  <c r="AE122" i="12"/>
  <c r="AB68" i="12"/>
  <c r="G44" i="12"/>
  <c r="G7" i="12" s="1"/>
  <c r="O44" i="12"/>
  <c r="O7" i="12" s="1"/>
  <c r="O43" i="12"/>
  <c r="M43" i="12"/>
  <c r="Y66" i="12"/>
  <c r="AE68" i="12"/>
  <c r="O46" i="12"/>
  <c r="F75" i="12"/>
  <c r="X122" i="12"/>
  <c r="AF122" i="12"/>
  <c r="V122" i="12"/>
  <c r="Y67" i="12"/>
  <c r="Y63" i="12"/>
  <c r="AB64" i="12"/>
  <c r="AE65" i="12"/>
  <c r="Z66" i="12"/>
  <c r="G76" i="12"/>
  <c r="AC92" i="12"/>
  <c r="AF93" i="12"/>
  <c r="Y96" i="12"/>
  <c r="M105" i="12"/>
  <c r="G103" i="12"/>
  <c r="V121" i="12"/>
  <c r="Y122" i="12"/>
  <c r="V66" i="12"/>
  <c r="Y92" i="12"/>
  <c r="AC122" i="12"/>
  <c r="G43" i="12"/>
  <c r="AC64" i="12"/>
  <c r="AF65" i="12"/>
  <c r="V67" i="12"/>
  <c r="Y68" i="12"/>
  <c r="H76" i="12"/>
  <c r="AB94" i="12"/>
  <c r="Z96" i="12"/>
  <c r="N105" i="12"/>
  <c r="N46" i="12" s="1"/>
  <c r="Z122" i="12"/>
  <c r="G73" i="12"/>
  <c r="G45" i="12" s="1"/>
  <c r="O73" i="12"/>
  <c r="G74" i="12"/>
  <c r="O74" i="12"/>
  <c r="G75" i="12"/>
  <c r="O75" i="12"/>
  <c r="H102" i="12"/>
  <c r="H103" i="12"/>
  <c r="H104" i="12"/>
  <c r="Z120" i="12"/>
  <c r="Z92" i="12" s="1"/>
  <c r="Z121" i="12"/>
  <c r="H73" i="12"/>
  <c r="H74" i="12"/>
  <c r="H75" i="12"/>
  <c r="AB120" i="12"/>
  <c r="AB36" i="12" s="1"/>
  <c r="AB121" i="12"/>
  <c r="J73" i="12"/>
  <c r="J45" i="12" s="1"/>
  <c r="J74" i="12"/>
  <c r="J75" i="12"/>
  <c r="K102" i="12"/>
  <c r="K45" i="12" s="1"/>
  <c r="K103" i="12"/>
  <c r="K104" i="12"/>
  <c r="U120" i="12"/>
  <c r="U94" i="12" s="1"/>
  <c r="AC120" i="12"/>
  <c r="AC35" i="12" s="1"/>
  <c r="U121" i="12"/>
  <c r="AC121" i="12"/>
  <c r="E102" i="12"/>
  <c r="M102" i="12"/>
  <c r="E103" i="12"/>
  <c r="M103" i="12"/>
  <c r="E104" i="12"/>
  <c r="M104" i="12"/>
  <c r="W120" i="12"/>
  <c r="W65" i="12" s="1"/>
  <c r="AE120" i="12"/>
  <c r="W121" i="12"/>
  <c r="AE121" i="12"/>
  <c r="E73" i="12"/>
  <c r="E45" i="12" s="1"/>
  <c r="M73" i="12"/>
  <c r="E74" i="12"/>
  <c r="M74" i="12"/>
  <c r="E75" i="12"/>
  <c r="M75" i="12"/>
  <c r="F102" i="12"/>
  <c r="F45" i="12" s="1"/>
  <c r="N102" i="12"/>
  <c r="N45" i="12" s="1"/>
  <c r="F103" i="12"/>
  <c r="N103" i="12"/>
  <c r="F104" i="12"/>
  <c r="N104" i="12"/>
  <c r="X120" i="12"/>
  <c r="X96" i="12" s="1"/>
  <c r="AF120" i="12"/>
  <c r="AF34" i="12" s="1"/>
  <c r="X121" i="12"/>
  <c r="AF121" i="12"/>
  <c r="N9" i="12" l="1"/>
  <c r="N30" i="12"/>
  <c r="N8" i="12"/>
  <c r="N29" i="12"/>
  <c r="J30" i="12"/>
  <c r="J9" i="12"/>
  <c r="K29" i="12"/>
  <c r="K8" i="12"/>
  <c r="F8" i="12"/>
  <c r="F29" i="12"/>
  <c r="W67" i="12"/>
  <c r="W64" i="12"/>
  <c r="V6" i="12"/>
  <c r="W92" i="12"/>
  <c r="U36" i="12"/>
  <c r="H45" i="12"/>
  <c r="H46" i="12"/>
  <c r="U64" i="12"/>
  <c r="K46" i="12"/>
  <c r="U65" i="12"/>
  <c r="U93" i="12"/>
  <c r="AA64" i="12"/>
  <c r="AA92" i="12"/>
  <c r="AA96" i="12"/>
  <c r="AD94" i="12"/>
  <c r="W34" i="12"/>
  <c r="AB63" i="12"/>
  <c r="AC43" i="12"/>
  <c r="G6" i="12"/>
  <c r="W68" i="12"/>
  <c r="E46" i="12"/>
  <c r="AD63" i="12"/>
  <c r="AC36" i="12"/>
  <c r="AA34" i="12"/>
  <c r="AA93" i="12"/>
  <c r="H6" i="12"/>
  <c r="O9" i="12"/>
  <c r="O30" i="12"/>
  <c r="O6" i="12"/>
  <c r="L76" i="12"/>
  <c r="L75" i="12"/>
  <c r="L74" i="12"/>
  <c r="L73" i="12"/>
  <c r="L45" i="12" s="1"/>
  <c r="D76" i="12"/>
  <c r="D46" i="12" s="1"/>
  <c r="D75" i="12"/>
  <c r="D74" i="12"/>
  <c r="D73" i="12"/>
  <c r="W35" i="12"/>
  <c r="Y44" i="12"/>
  <c r="Y7" i="12" s="1"/>
  <c r="Y43" i="12"/>
  <c r="AA63" i="12"/>
  <c r="U67" i="12"/>
  <c r="AF33" i="12"/>
  <c r="AF36" i="12"/>
  <c r="AE66" i="12"/>
  <c r="AE94" i="12"/>
  <c r="Z67" i="12"/>
  <c r="Z63" i="12"/>
  <c r="Z94" i="12"/>
  <c r="Z105" i="12" s="1"/>
  <c r="Z36" i="12"/>
  <c r="Z35" i="12"/>
  <c r="O45" i="12"/>
  <c r="AD67" i="12"/>
  <c r="AA94" i="12"/>
  <c r="AE93" i="12"/>
  <c r="AB67" i="12"/>
  <c r="U96" i="12"/>
  <c r="AD68" i="12"/>
  <c r="AE63" i="12"/>
  <c r="F46" i="12"/>
  <c r="V76" i="12"/>
  <c r="V75" i="12"/>
  <c r="V74" i="12"/>
  <c r="V73" i="12"/>
  <c r="AB33" i="12"/>
  <c r="K47" i="12"/>
  <c r="K10" i="12" s="1"/>
  <c r="K6" i="12"/>
  <c r="U35" i="12"/>
  <c r="V105" i="12"/>
  <c r="V104" i="12"/>
  <c r="V103" i="12"/>
  <c r="V102" i="12"/>
  <c r="AA68" i="12"/>
  <c r="E8" i="12"/>
  <c r="E29" i="12"/>
  <c r="G46" i="12"/>
  <c r="G47" i="12" s="1"/>
  <c r="G10" i="12" s="1"/>
  <c r="X68" i="12"/>
  <c r="X64" i="12"/>
  <c r="X36" i="12"/>
  <c r="X33" i="12"/>
  <c r="W94" i="12"/>
  <c r="W66" i="12"/>
  <c r="J29" i="12"/>
  <c r="J8" i="12"/>
  <c r="W63" i="12"/>
  <c r="I105" i="12"/>
  <c r="I104" i="12"/>
  <c r="I103" i="12"/>
  <c r="I102" i="12"/>
  <c r="I73" i="12"/>
  <c r="I45" i="12" s="1"/>
  <c r="X67" i="12"/>
  <c r="AA36" i="12"/>
  <c r="AA35" i="12"/>
  <c r="AC67" i="12"/>
  <c r="AC34" i="12"/>
  <c r="AC44" i="12" s="1"/>
  <c r="AC7" i="12" s="1"/>
  <c r="AC63" i="12"/>
  <c r="AA66" i="12"/>
  <c r="X93" i="12"/>
  <c r="Y76" i="12"/>
  <c r="Y46" i="12" s="1"/>
  <c r="Y75" i="12"/>
  <c r="Y74" i="12"/>
  <c r="Y73" i="12"/>
  <c r="AB92" i="12"/>
  <c r="AF63" i="12"/>
  <c r="AA65" i="12"/>
  <c r="W96" i="12"/>
  <c r="AA67" i="12"/>
  <c r="N47" i="12"/>
  <c r="N10" i="12" s="1"/>
  <c r="N6" i="12"/>
  <c r="M46" i="12"/>
  <c r="I44" i="12"/>
  <c r="I7" i="12" s="1"/>
  <c r="I43" i="12"/>
  <c r="AE33" i="12"/>
  <c r="I74" i="12"/>
  <c r="AC66" i="12"/>
  <c r="X34" i="12"/>
  <c r="U33" i="12"/>
  <c r="AF35" i="12"/>
  <c r="G8" i="12"/>
  <c r="G29" i="12"/>
  <c r="Y104" i="12"/>
  <c r="Y105" i="12"/>
  <c r="Y102" i="12"/>
  <c r="Y103" i="12"/>
  <c r="W93" i="12"/>
  <c r="U63" i="12"/>
  <c r="U34" i="12"/>
  <c r="AB93" i="12"/>
  <c r="AB66" i="12"/>
  <c r="AB35" i="12"/>
  <c r="AB34" i="12"/>
  <c r="AC105" i="12"/>
  <c r="AC104" i="12"/>
  <c r="AC103" i="12"/>
  <c r="AC102" i="12"/>
  <c r="X63" i="12"/>
  <c r="L103" i="12"/>
  <c r="L104" i="12"/>
  <c r="L105" i="12"/>
  <c r="L102" i="12"/>
  <c r="D102" i="12"/>
  <c r="D103" i="12"/>
  <c r="D104" i="12"/>
  <c r="D105" i="12"/>
  <c r="AD65" i="12"/>
  <c r="AD92" i="12"/>
  <c r="AD33" i="12"/>
  <c r="AD34" i="12"/>
  <c r="L6" i="12"/>
  <c r="AF105" i="12"/>
  <c r="AF104" i="12"/>
  <c r="AF103" i="12"/>
  <c r="AF102" i="12"/>
  <c r="U66" i="12"/>
  <c r="X92" i="12"/>
  <c r="X35" i="12"/>
  <c r="J47" i="12"/>
  <c r="J10" i="12" s="1"/>
  <c r="M45" i="12"/>
  <c r="X65" i="12"/>
  <c r="U92" i="12"/>
  <c r="M6" i="12"/>
  <c r="M47" i="12"/>
  <c r="M10" i="12" s="1"/>
  <c r="AD93" i="12"/>
  <c r="X66" i="12"/>
  <c r="F47" i="12"/>
  <c r="F10" i="12" s="1"/>
  <c r="F6" i="12"/>
  <c r="X94" i="12"/>
  <c r="U68" i="12"/>
  <c r="AE35" i="12"/>
  <c r="W36" i="12"/>
  <c r="Z65" i="12"/>
  <c r="AD64" i="12"/>
  <c r="AE92" i="12"/>
  <c r="AA33" i="12"/>
  <c r="Z33" i="12"/>
  <c r="W33" i="12"/>
  <c r="AB44" i="12" l="1"/>
  <c r="AB7" i="12" s="1"/>
  <c r="AB43" i="12"/>
  <c r="L29" i="12"/>
  <c r="L8" i="12"/>
  <c r="AA105" i="12"/>
  <c r="AA104" i="12"/>
  <c r="AA103" i="12"/>
  <c r="AA102" i="12"/>
  <c r="AD105" i="12"/>
  <c r="AD104" i="12"/>
  <c r="AD103" i="12"/>
  <c r="AD102" i="12"/>
  <c r="H8" i="12"/>
  <c r="H29" i="12"/>
  <c r="W44" i="12"/>
  <c r="W7" i="12" s="1"/>
  <c r="W43" i="12"/>
  <c r="U105" i="12"/>
  <c r="U104" i="12"/>
  <c r="U103" i="12"/>
  <c r="U102" i="12"/>
  <c r="AE44" i="12"/>
  <c r="AE7" i="12" s="1"/>
  <c r="AE43" i="12"/>
  <c r="AA76" i="12"/>
  <c r="AA73" i="12"/>
  <c r="AA74" i="12"/>
  <c r="AA75" i="12"/>
  <c r="Z44" i="12"/>
  <c r="Z7" i="12" s="1"/>
  <c r="Z43" i="12"/>
  <c r="X76" i="12"/>
  <c r="X73" i="12"/>
  <c r="X74" i="12"/>
  <c r="X75" i="12"/>
  <c r="I6" i="12"/>
  <c r="AF73" i="12"/>
  <c r="AF45" i="12" s="1"/>
  <c r="AF75" i="12"/>
  <c r="AF74" i="12"/>
  <c r="AF76" i="12"/>
  <c r="AF46" i="12" s="1"/>
  <c r="AC76" i="12"/>
  <c r="AC46" i="12" s="1"/>
  <c r="AC75" i="12"/>
  <c r="AC74" i="12"/>
  <c r="AC73" i="12"/>
  <c r="AC45" i="12" s="1"/>
  <c r="X44" i="12"/>
  <c r="X7" i="12" s="1"/>
  <c r="X43" i="12"/>
  <c r="V45" i="12"/>
  <c r="Z76" i="12"/>
  <c r="Z46" i="12" s="1"/>
  <c r="Z75" i="12"/>
  <c r="Z74" i="12"/>
  <c r="Z73" i="12"/>
  <c r="Z45" i="12" s="1"/>
  <c r="Y47" i="12"/>
  <c r="Y10" i="12" s="1"/>
  <c r="Y6" i="12"/>
  <c r="H47" i="12"/>
  <c r="H10" i="12" s="1"/>
  <c r="W105" i="12"/>
  <c r="W104" i="12"/>
  <c r="W103" i="12"/>
  <c r="W102" i="12"/>
  <c r="AC6" i="12"/>
  <c r="Z102" i="12"/>
  <c r="E9" i="12"/>
  <c r="E30" i="12"/>
  <c r="D30" i="12"/>
  <c r="D9" i="12"/>
  <c r="I46" i="12"/>
  <c r="AE105" i="12"/>
  <c r="AE104" i="12"/>
  <c r="AE103" i="12"/>
  <c r="AE102" i="12"/>
  <c r="U76" i="12"/>
  <c r="U75" i="12"/>
  <c r="U74" i="12"/>
  <c r="U73" i="12"/>
  <c r="U45" i="12" s="1"/>
  <c r="M9" i="12"/>
  <c r="M30" i="12"/>
  <c r="Y45" i="12"/>
  <c r="L46" i="12"/>
  <c r="Z103" i="12"/>
  <c r="AD44" i="12"/>
  <c r="AD7" i="12" s="1"/>
  <c r="AD43" i="12"/>
  <c r="H9" i="12"/>
  <c r="H30" i="12"/>
  <c r="I8" i="12"/>
  <c r="I29" i="12"/>
  <c r="AA44" i="12"/>
  <c r="AA7" i="12" s="1"/>
  <c r="AA43" i="12"/>
  <c r="M8" i="12"/>
  <c r="M29" i="12"/>
  <c r="AB105" i="12"/>
  <c r="AB102" i="12"/>
  <c r="AB103" i="12"/>
  <c r="AB104" i="12"/>
  <c r="L47" i="12"/>
  <c r="L10" i="12" s="1"/>
  <c r="U43" i="12"/>
  <c r="U44" i="12"/>
  <c r="U7" i="12" s="1"/>
  <c r="W76" i="12"/>
  <c r="W75" i="12"/>
  <c r="W74" i="12"/>
  <c r="W73" i="12"/>
  <c r="V46" i="12"/>
  <c r="D45" i="12"/>
  <c r="AB76" i="12"/>
  <c r="AB75" i="12"/>
  <c r="AB74" i="12"/>
  <c r="AB73" i="12"/>
  <c r="AB45" i="12" s="1"/>
  <c r="K30" i="12"/>
  <c r="K9" i="12"/>
  <c r="Z104" i="12"/>
  <c r="Y30" i="12"/>
  <c r="Y9" i="12"/>
  <c r="AE76" i="12"/>
  <c r="AE46" i="12" s="1"/>
  <c r="AE75" i="12"/>
  <c r="AE74" i="12"/>
  <c r="AE73" i="12"/>
  <c r="AF43" i="12"/>
  <c r="AF44" i="12"/>
  <c r="AF7" i="12" s="1"/>
  <c r="E47" i="12"/>
  <c r="E10" i="12" s="1"/>
  <c r="X105" i="12"/>
  <c r="X104" i="12"/>
  <c r="X103" i="12"/>
  <c r="X102" i="12"/>
  <c r="G9" i="12"/>
  <c r="G30" i="12"/>
  <c r="F9" i="12"/>
  <c r="F30" i="12"/>
  <c r="O8" i="12"/>
  <c r="O29" i="12"/>
  <c r="O47" i="12"/>
  <c r="O10" i="12" s="1"/>
  <c r="AD76" i="12"/>
  <c r="AD46" i="12" s="1"/>
  <c r="AD75" i="12"/>
  <c r="AD74" i="12"/>
  <c r="AD73" i="12"/>
  <c r="AD45" i="12" s="1"/>
  <c r="AB8" i="12" l="1"/>
  <c r="AB29" i="12"/>
  <c r="U8" i="12"/>
  <c r="U29" i="12"/>
  <c r="I9" i="12"/>
  <c r="I30" i="12"/>
  <c r="AA45" i="12"/>
  <c r="W47" i="12"/>
  <c r="W10" i="12" s="1"/>
  <c r="W6" i="12"/>
  <c r="W46" i="12"/>
  <c r="AD47" i="12"/>
  <c r="AD10" i="12" s="1"/>
  <c r="AD6" i="12"/>
  <c r="AC9" i="12"/>
  <c r="AC30" i="12"/>
  <c r="AA46" i="12"/>
  <c r="AE30" i="12"/>
  <c r="AE9" i="12"/>
  <c r="AF30" i="12"/>
  <c r="AF9" i="12"/>
  <c r="X45" i="12"/>
  <c r="U46" i="12"/>
  <c r="D29" i="12"/>
  <c r="D8" i="12"/>
  <c r="D47" i="12"/>
  <c r="D10" i="12" s="1"/>
  <c r="L9" i="12"/>
  <c r="L30" i="12"/>
  <c r="X6" i="12"/>
  <c r="Z47" i="12"/>
  <c r="Z10" i="12" s="1"/>
  <c r="Z6" i="12"/>
  <c r="Z9" i="12"/>
  <c r="Z30" i="12"/>
  <c r="AB46" i="12"/>
  <c r="AA6" i="12"/>
  <c r="V8" i="12"/>
  <c r="V29" i="12"/>
  <c r="V47" i="12"/>
  <c r="V10" i="12" s="1"/>
  <c r="AD8" i="12"/>
  <c r="AD29" i="12"/>
  <c r="V9" i="12"/>
  <c r="V30" i="12"/>
  <c r="Y29" i="12"/>
  <c r="Y8" i="12"/>
  <c r="AF8" i="12"/>
  <c r="AF29" i="12"/>
  <c r="X46" i="12"/>
  <c r="AF47" i="12"/>
  <c r="AF10" i="12" s="1"/>
  <c r="AF6" i="12"/>
  <c r="W45" i="12"/>
  <c r="AC47" i="12"/>
  <c r="AC10" i="12" s="1"/>
  <c r="AC8" i="12"/>
  <c r="AC29" i="12"/>
  <c r="AB47" i="12"/>
  <c r="AB10" i="12" s="1"/>
  <c r="AB6" i="12"/>
  <c r="AD9" i="12"/>
  <c r="AD30" i="12"/>
  <c r="AE6" i="12"/>
  <c r="U6" i="12"/>
  <c r="U47" i="12"/>
  <c r="U10" i="12" s="1"/>
  <c r="AE45" i="12"/>
  <c r="Z8" i="12"/>
  <c r="Z29" i="12"/>
  <c r="I47" i="12"/>
  <c r="I10" i="12" s="1"/>
  <c r="U9" i="12" l="1"/>
  <c r="U30" i="12"/>
  <c r="X30" i="12"/>
  <c r="X9" i="12"/>
  <c r="AA8" i="12"/>
  <c r="AA29" i="12"/>
  <c r="X29" i="12"/>
  <c r="X8" i="12"/>
  <c r="AA9" i="12"/>
  <c r="AA30" i="12"/>
  <c r="AE29" i="12"/>
  <c r="AE8" i="12"/>
  <c r="X47" i="12"/>
  <c r="X10" i="12" s="1"/>
  <c r="AE47" i="12"/>
  <c r="AE10" i="12" s="1"/>
  <c r="W29" i="12"/>
  <c r="W8" i="12"/>
  <c r="AA47" i="12"/>
  <c r="AA10" i="12" s="1"/>
  <c r="W30" i="12"/>
  <c r="W9" i="12"/>
  <c r="AB9" i="12"/>
  <c r="AB30" i="12"/>
  <c r="O122" i="11" l="1"/>
  <c r="N122" i="11"/>
  <c r="M122" i="11"/>
  <c r="L122" i="11"/>
  <c r="K122" i="11"/>
  <c r="J122" i="11"/>
  <c r="I122" i="11"/>
  <c r="H122" i="11"/>
  <c r="G122" i="11"/>
  <c r="F122" i="11"/>
  <c r="E122" i="11"/>
  <c r="D122" i="11"/>
  <c r="O121" i="11"/>
  <c r="N121" i="11"/>
  <c r="M121" i="11"/>
  <c r="L121" i="11"/>
  <c r="K121" i="11"/>
  <c r="J121" i="11"/>
  <c r="I121" i="11"/>
  <c r="H121" i="11"/>
  <c r="G121" i="11"/>
  <c r="F121" i="11"/>
  <c r="E121" i="11"/>
  <c r="D121" i="11"/>
  <c r="O120" i="11"/>
  <c r="N120" i="11"/>
  <c r="M120" i="11"/>
  <c r="L120" i="11"/>
  <c r="K120" i="11"/>
  <c r="J120" i="11"/>
  <c r="I120" i="11"/>
  <c r="H120" i="11"/>
  <c r="G120" i="11"/>
  <c r="F120" i="11"/>
  <c r="E120" i="11"/>
  <c r="D120" i="11"/>
  <c r="AF119" i="11"/>
  <c r="AE119" i="11"/>
  <c r="AD119" i="11"/>
  <c r="AC119" i="11"/>
  <c r="AB119" i="11"/>
  <c r="AA119" i="11"/>
  <c r="Z119" i="11"/>
  <c r="Y119" i="11"/>
  <c r="X119" i="11"/>
  <c r="W119" i="11"/>
  <c r="V119" i="11"/>
  <c r="U119" i="11"/>
  <c r="T119" i="11"/>
  <c r="AF118" i="11"/>
  <c r="AE118" i="11"/>
  <c r="AD118" i="11"/>
  <c r="AC118" i="11"/>
  <c r="AB118" i="11"/>
  <c r="AA118" i="11"/>
  <c r="Z118" i="11"/>
  <c r="Y118" i="11"/>
  <c r="X118" i="11"/>
  <c r="W118" i="11"/>
  <c r="V118" i="11"/>
  <c r="U118" i="11"/>
  <c r="T118" i="11"/>
  <c r="AF117" i="11"/>
  <c r="AE117" i="11"/>
  <c r="AD117" i="11"/>
  <c r="AC117" i="11"/>
  <c r="AB117" i="11"/>
  <c r="AA117" i="11"/>
  <c r="Z117" i="11"/>
  <c r="Y117" i="11"/>
  <c r="X117" i="11"/>
  <c r="W117" i="11"/>
  <c r="V117" i="11"/>
  <c r="U117" i="11"/>
  <c r="T117" i="11"/>
  <c r="AF116" i="11"/>
  <c r="AE116" i="11"/>
  <c r="AD116" i="11"/>
  <c r="AC116" i="11"/>
  <c r="AB116" i="11"/>
  <c r="AA116" i="11"/>
  <c r="Z116" i="11"/>
  <c r="Y116" i="11"/>
  <c r="X116" i="11"/>
  <c r="W116" i="11"/>
  <c r="V116" i="11"/>
  <c r="U116" i="11"/>
  <c r="T116" i="11"/>
  <c r="AF115" i="11"/>
  <c r="AE115" i="11"/>
  <c r="AD115" i="11"/>
  <c r="AC115" i="11"/>
  <c r="AB115" i="11"/>
  <c r="AA115" i="11"/>
  <c r="Z115" i="11"/>
  <c r="Y115" i="11"/>
  <c r="X115" i="11"/>
  <c r="W115" i="11"/>
  <c r="V115" i="11"/>
  <c r="U115" i="11"/>
  <c r="T115" i="11"/>
  <c r="AF114" i="11"/>
  <c r="AE114" i="11"/>
  <c r="AD114" i="11"/>
  <c r="AC114" i="11"/>
  <c r="AB114" i="11"/>
  <c r="AA114" i="11"/>
  <c r="Z114" i="11"/>
  <c r="Y114" i="11"/>
  <c r="X114" i="11"/>
  <c r="W114" i="11"/>
  <c r="V114" i="11"/>
  <c r="U114" i="11"/>
  <c r="T114" i="11"/>
  <c r="AF113" i="11"/>
  <c r="AE113" i="11"/>
  <c r="AD113" i="11"/>
  <c r="AC113" i="11"/>
  <c r="AB113" i="11"/>
  <c r="AA113" i="11"/>
  <c r="Z113" i="11"/>
  <c r="Y113" i="11"/>
  <c r="X113" i="11"/>
  <c r="W113" i="11"/>
  <c r="V113" i="11"/>
  <c r="U113" i="11"/>
  <c r="T113" i="11"/>
  <c r="AF112" i="11"/>
  <c r="AE112" i="11"/>
  <c r="AD112" i="11"/>
  <c r="AC112" i="11"/>
  <c r="AB112" i="11"/>
  <c r="AA112" i="11"/>
  <c r="Z112" i="11"/>
  <c r="Y112" i="11"/>
  <c r="X112" i="11"/>
  <c r="W112" i="11"/>
  <c r="V112" i="11"/>
  <c r="U112" i="11"/>
  <c r="T112" i="11"/>
  <c r="AF111" i="11"/>
  <c r="AE111" i="11"/>
  <c r="AD111" i="11"/>
  <c r="AC111" i="11"/>
  <c r="AB111" i="11"/>
  <c r="AA111" i="11"/>
  <c r="Z111" i="11"/>
  <c r="Y111" i="11"/>
  <c r="Y122" i="11" s="1"/>
  <c r="X111" i="11"/>
  <c r="W111" i="11"/>
  <c r="V111" i="11"/>
  <c r="U111" i="11"/>
  <c r="T111" i="11"/>
  <c r="AF110" i="11"/>
  <c r="AF122" i="11" s="1"/>
  <c r="AE110" i="11"/>
  <c r="AD110" i="11"/>
  <c r="AC110" i="11"/>
  <c r="AC122" i="11" s="1"/>
  <c r="AB110" i="11"/>
  <c r="AA110" i="11"/>
  <c r="Z110" i="11"/>
  <c r="Y110" i="11"/>
  <c r="X110" i="11"/>
  <c r="X122" i="11" s="1"/>
  <c r="W110" i="11"/>
  <c r="V110" i="11"/>
  <c r="U110" i="11"/>
  <c r="U122" i="11" s="1"/>
  <c r="T110" i="11"/>
  <c r="AB109" i="11"/>
  <c r="AA109" i="11"/>
  <c r="O109" i="11"/>
  <c r="AF109" i="11" s="1"/>
  <c r="N109" i="11"/>
  <c r="AE109" i="11" s="1"/>
  <c r="M109" i="11"/>
  <c r="AD109" i="11" s="1"/>
  <c r="L109" i="11"/>
  <c r="AC109" i="11" s="1"/>
  <c r="K109" i="11"/>
  <c r="J109" i="11"/>
  <c r="I109" i="11"/>
  <c r="Z109" i="11" s="1"/>
  <c r="H109" i="11"/>
  <c r="Y109" i="11" s="1"/>
  <c r="G109" i="11"/>
  <c r="X109" i="11" s="1"/>
  <c r="F109" i="11"/>
  <c r="W109" i="11" s="1"/>
  <c r="E109" i="11"/>
  <c r="V109" i="11" s="1"/>
  <c r="D109" i="11"/>
  <c r="U109" i="11" s="1"/>
  <c r="S108" i="11"/>
  <c r="O105" i="11"/>
  <c r="G105" i="11"/>
  <c r="O104" i="11"/>
  <c r="G104" i="11"/>
  <c r="O103" i="11"/>
  <c r="G103" i="11"/>
  <c r="O102" i="11"/>
  <c r="G102" i="11"/>
  <c r="AB101" i="11"/>
  <c r="T101" i="11"/>
  <c r="O101" i="11"/>
  <c r="N101" i="11"/>
  <c r="M101" i="11"/>
  <c r="L101" i="11"/>
  <c r="K101" i="11"/>
  <c r="J101" i="11"/>
  <c r="I101" i="11"/>
  <c r="H101" i="11"/>
  <c r="G101" i="11"/>
  <c r="F101" i="11"/>
  <c r="E101" i="11"/>
  <c r="D101" i="11"/>
  <c r="C101" i="11"/>
  <c r="AD100" i="11"/>
  <c r="V100" i="11"/>
  <c r="O100" i="11"/>
  <c r="N100" i="11"/>
  <c r="M100" i="11"/>
  <c r="L100" i="11"/>
  <c r="K100" i="11"/>
  <c r="J100" i="11"/>
  <c r="I100" i="11"/>
  <c r="H100" i="11"/>
  <c r="G100" i="11"/>
  <c r="F100" i="11"/>
  <c r="E100" i="11"/>
  <c r="D100" i="11"/>
  <c r="C100" i="11"/>
  <c r="T100" i="11" s="1"/>
  <c r="AF99" i="11"/>
  <c r="X99" i="11"/>
  <c r="T99" i="11"/>
  <c r="O99" i="11"/>
  <c r="N99" i="11"/>
  <c r="M99" i="11"/>
  <c r="L99" i="11"/>
  <c r="K99" i="11"/>
  <c r="J99" i="11"/>
  <c r="I99" i="11"/>
  <c r="H99" i="11"/>
  <c r="G99" i="11"/>
  <c r="F99" i="11"/>
  <c r="E99" i="11"/>
  <c r="D99" i="11"/>
  <c r="C99" i="11"/>
  <c r="Z98" i="11"/>
  <c r="O98" i="11"/>
  <c r="N98" i="11"/>
  <c r="M98" i="11"/>
  <c r="L98" i="11"/>
  <c r="K98" i="11"/>
  <c r="J98" i="11"/>
  <c r="I98" i="11"/>
  <c r="H98" i="11"/>
  <c r="G98" i="11"/>
  <c r="F98" i="11"/>
  <c r="E98" i="11"/>
  <c r="D98" i="11"/>
  <c r="C98" i="11"/>
  <c r="T98" i="11" s="1"/>
  <c r="T97" i="11"/>
  <c r="O97" i="11"/>
  <c r="N97" i="11"/>
  <c r="M97" i="11"/>
  <c r="L97" i="11"/>
  <c r="K97" i="11"/>
  <c r="J97" i="11"/>
  <c r="I97" i="11"/>
  <c r="H97" i="11"/>
  <c r="G97" i="11"/>
  <c r="F97" i="11"/>
  <c r="E97" i="11"/>
  <c r="D97" i="11"/>
  <c r="C97" i="11"/>
  <c r="T96" i="11"/>
  <c r="O96" i="11"/>
  <c r="N96" i="11"/>
  <c r="M96" i="11"/>
  <c r="K96" i="11"/>
  <c r="J96" i="11"/>
  <c r="I96" i="11"/>
  <c r="H96" i="11"/>
  <c r="G96" i="11"/>
  <c r="F96" i="11"/>
  <c r="E96" i="11"/>
  <c r="C96" i="11"/>
  <c r="AF95" i="11"/>
  <c r="X95" i="11"/>
  <c r="O95" i="11"/>
  <c r="N95" i="11"/>
  <c r="M95" i="11"/>
  <c r="L95" i="11"/>
  <c r="K95" i="11"/>
  <c r="J95" i="11"/>
  <c r="I95" i="11"/>
  <c r="H95" i="11"/>
  <c r="G95" i="11"/>
  <c r="F95" i="11"/>
  <c r="E95" i="11"/>
  <c r="D95" i="11"/>
  <c r="C95" i="11"/>
  <c r="T95" i="11" s="1"/>
  <c r="T94" i="11"/>
  <c r="O94" i="11"/>
  <c r="N94" i="11"/>
  <c r="M94" i="11"/>
  <c r="K94" i="11"/>
  <c r="J94" i="11"/>
  <c r="I94" i="11"/>
  <c r="H94" i="11"/>
  <c r="G94" i="11"/>
  <c r="F94" i="11"/>
  <c r="E94" i="11"/>
  <c r="C94" i="11"/>
  <c r="T93" i="11"/>
  <c r="O93" i="11"/>
  <c r="N93" i="11"/>
  <c r="M93" i="11"/>
  <c r="K93" i="11"/>
  <c r="J93" i="11"/>
  <c r="I93" i="11"/>
  <c r="H93" i="11"/>
  <c r="G93" i="11"/>
  <c r="F93" i="11"/>
  <c r="E93" i="11"/>
  <c r="C93" i="11"/>
  <c r="T92" i="11"/>
  <c r="O92" i="11"/>
  <c r="N92" i="11"/>
  <c r="M92" i="11"/>
  <c r="M105" i="11" s="1"/>
  <c r="K92" i="11"/>
  <c r="K105" i="11" s="1"/>
  <c r="J92" i="11"/>
  <c r="I92" i="11"/>
  <c r="I105" i="11" s="1"/>
  <c r="H92" i="11"/>
  <c r="H105" i="11" s="1"/>
  <c r="G92" i="11"/>
  <c r="F92" i="11"/>
  <c r="E92" i="11"/>
  <c r="E105" i="11" s="1"/>
  <c r="C92" i="11"/>
  <c r="AF90" i="11"/>
  <c r="AF101" i="11" s="1"/>
  <c r="AE90" i="11"/>
  <c r="AE101" i="11" s="1"/>
  <c r="AD90" i="11"/>
  <c r="AD101" i="11" s="1"/>
  <c r="AC90" i="11"/>
  <c r="AC101" i="11" s="1"/>
  <c r="AB90" i="11"/>
  <c r="AA90" i="11"/>
  <c r="AA101" i="11" s="1"/>
  <c r="Z90" i="11"/>
  <c r="Z101" i="11" s="1"/>
  <c r="Y90" i="11"/>
  <c r="Y101" i="11" s="1"/>
  <c r="X90" i="11"/>
  <c r="X101" i="11" s="1"/>
  <c r="W90" i="11"/>
  <c r="W101" i="11" s="1"/>
  <c r="V90" i="11"/>
  <c r="V101" i="11" s="1"/>
  <c r="U90" i="11"/>
  <c r="U101" i="11" s="1"/>
  <c r="T90" i="11"/>
  <c r="AF89" i="11"/>
  <c r="AF100" i="11" s="1"/>
  <c r="AE89" i="11"/>
  <c r="AE100" i="11" s="1"/>
  <c r="AD89" i="11"/>
  <c r="AC89" i="11"/>
  <c r="AC100" i="11" s="1"/>
  <c r="AB89" i="11"/>
  <c r="AB100" i="11" s="1"/>
  <c r="AA89" i="11"/>
  <c r="AA100" i="11" s="1"/>
  <c r="Z89" i="11"/>
  <c r="Z100" i="11" s="1"/>
  <c r="Y89" i="11"/>
  <c r="Y100" i="11" s="1"/>
  <c r="X89" i="11"/>
  <c r="X100" i="11" s="1"/>
  <c r="W89" i="11"/>
  <c r="W100" i="11" s="1"/>
  <c r="V89" i="11"/>
  <c r="U89" i="11"/>
  <c r="U100" i="11" s="1"/>
  <c r="T89" i="11"/>
  <c r="AF88" i="11"/>
  <c r="AE88" i="11"/>
  <c r="AE99" i="11" s="1"/>
  <c r="AD88" i="11"/>
  <c r="AD99" i="11" s="1"/>
  <c r="AC88" i="11"/>
  <c r="AC99" i="11" s="1"/>
  <c r="AB88" i="11"/>
  <c r="AB99" i="11" s="1"/>
  <c r="AA88" i="11"/>
  <c r="AA99" i="11" s="1"/>
  <c r="Z88" i="11"/>
  <c r="Z99" i="11" s="1"/>
  <c r="Y88" i="11"/>
  <c r="Y99" i="11" s="1"/>
  <c r="X88" i="11"/>
  <c r="W88" i="11"/>
  <c r="W99" i="11" s="1"/>
  <c r="V88" i="11"/>
  <c r="V99" i="11" s="1"/>
  <c r="U88" i="11"/>
  <c r="U99" i="11" s="1"/>
  <c r="T88" i="11"/>
  <c r="AF87" i="11"/>
  <c r="AF98" i="11" s="1"/>
  <c r="AE87" i="11"/>
  <c r="AE98" i="11" s="1"/>
  <c r="AD87" i="11"/>
  <c r="AD98" i="11" s="1"/>
  <c r="AC87" i="11"/>
  <c r="AC98" i="11" s="1"/>
  <c r="AB87" i="11"/>
  <c r="AB98" i="11" s="1"/>
  <c r="AA87" i="11"/>
  <c r="AA98" i="11" s="1"/>
  <c r="Z87" i="11"/>
  <c r="Y87" i="11"/>
  <c r="Y98" i="11" s="1"/>
  <c r="X87" i="11"/>
  <c r="X98" i="11" s="1"/>
  <c r="W87" i="11"/>
  <c r="W98" i="11" s="1"/>
  <c r="V87" i="11"/>
  <c r="V98" i="11" s="1"/>
  <c r="U87" i="11"/>
  <c r="U98" i="11" s="1"/>
  <c r="T87" i="11"/>
  <c r="AF86" i="11"/>
  <c r="AF97" i="11" s="1"/>
  <c r="AE86" i="11"/>
  <c r="AE97" i="11" s="1"/>
  <c r="AD86" i="11"/>
  <c r="AD97" i="11" s="1"/>
  <c r="AC86" i="11"/>
  <c r="AC97" i="11" s="1"/>
  <c r="AB86" i="11"/>
  <c r="AB97" i="11" s="1"/>
  <c r="AA86" i="11"/>
  <c r="AA97" i="11" s="1"/>
  <c r="Z86" i="11"/>
  <c r="Z97" i="11" s="1"/>
  <c r="Y86" i="11"/>
  <c r="Y97" i="11" s="1"/>
  <c r="X86" i="11"/>
  <c r="X97" i="11" s="1"/>
  <c r="W86" i="11"/>
  <c r="W97" i="11" s="1"/>
  <c r="V86" i="11"/>
  <c r="V97" i="11" s="1"/>
  <c r="U86" i="11"/>
  <c r="U97" i="11" s="1"/>
  <c r="T86" i="11"/>
  <c r="AF85" i="11"/>
  <c r="AF96" i="11" s="1"/>
  <c r="AE85" i="11"/>
  <c r="AE96" i="11" s="1"/>
  <c r="AD85" i="11"/>
  <c r="AC85" i="11"/>
  <c r="AB85" i="11"/>
  <c r="AA85" i="11"/>
  <c r="Z85" i="11"/>
  <c r="Y85" i="11"/>
  <c r="X85" i="11"/>
  <c r="W85" i="11"/>
  <c r="V85" i="11"/>
  <c r="U85" i="11"/>
  <c r="T85" i="11"/>
  <c r="AF84" i="11"/>
  <c r="AE84" i="11"/>
  <c r="AE95" i="11" s="1"/>
  <c r="AD84" i="11"/>
  <c r="AD95" i="11" s="1"/>
  <c r="AC84" i="11"/>
  <c r="AC95" i="11" s="1"/>
  <c r="AB84" i="11"/>
  <c r="AB95" i="11" s="1"/>
  <c r="AA84" i="11"/>
  <c r="AA95" i="11" s="1"/>
  <c r="Z84" i="11"/>
  <c r="Z95" i="11" s="1"/>
  <c r="Y84" i="11"/>
  <c r="Y95" i="11" s="1"/>
  <c r="X84" i="11"/>
  <c r="W84" i="11"/>
  <c r="W95" i="11" s="1"/>
  <c r="V84" i="11"/>
  <c r="V95" i="11" s="1"/>
  <c r="U84" i="11"/>
  <c r="U95" i="11" s="1"/>
  <c r="T84" i="11"/>
  <c r="AF83" i="11"/>
  <c r="AE83" i="11"/>
  <c r="AD83" i="11"/>
  <c r="AC83" i="11"/>
  <c r="AB83" i="11"/>
  <c r="AA83" i="11"/>
  <c r="Z83" i="11"/>
  <c r="Y83" i="11"/>
  <c r="X83" i="11"/>
  <c r="W83" i="11"/>
  <c r="V83" i="11"/>
  <c r="U83" i="11"/>
  <c r="T83" i="11"/>
  <c r="AF82" i="11"/>
  <c r="AE82" i="11"/>
  <c r="AD82" i="11"/>
  <c r="AC82" i="11"/>
  <c r="AB82" i="11"/>
  <c r="AA82" i="11"/>
  <c r="Z82" i="11"/>
  <c r="Y82" i="11"/>
  <c r="X82" i="11"/>
  <c r="W82" i="11"/>
  <c r="V82" i="11"/>
  <c r="U82" i="11"/>
  <c r="T82" i="11"/>
  <c r="AF81" i="11"/>
  <c r="AE81" i="11"/>
  <c r="AD81" i="11"/>
  <c r="AC81" i="11"/>
  <c r="AB81" i="11"/>
  <c r="AA81" i="11"/>
  <c r="Z81" i="11"/>
  <c r="Y81" i="11"/>
  <c r="X81" i="11"/>
  <c r="W81" i="11"/>
  <c r="V81" i="11"/>
  <c r="U81" i="11"/>
  <c r="T81" i="11"/>
  <c r="AE80" i="11"/>
  <c r="AC80" i="11"/>
  <c r="AB80" i="11"/>
  <c r="Z80" i="11"/>
  <c r="W80" i="11"/>
  <c r="U80" i="11"/>
  <c r="O80" i="11"/>
  <c r="AF80" i="11" s="1"/>
  <c r="N80" i="11"/>
  <c r="M80" i="11"/>
  <c r="AD80" i="11" s="1"/>
  <c r="L80" i="11"/>
  <c r="K80" i="11"/>
  <c r="J80" i="11"/>
  <c r="AA80" i="11" s="1"/>
  <c r="I80" i="11"/>
  <c r="H80" i="11"/>
  <c r="Y80" i="11" s="1"/>
  <c r="G80" i="11"/>
  <c r="X80" i="11" s="1"/>
  <c r="F80" i="11"/>
  <c r="E80" i="11"/>
  <c r="V80" i="11" s="1"/>
  <c r="D80" i="11"/>
  <c r="S79" i="11"/>
  <c r="N76" i="11"/>
  <c r="F76" i="11"/>
  <c r="N75" i="11"/>
  <c r="F75" i="11"/>
  <c r="N74" i="11"/>
  <c r="F74" i="11"/>
  <c r="N73" i="11"/>
  <c r="F73" i="11"/>
  <c r="AA72" i="11"/>
  <c r="O72" i="11"/>
  <c r="N72" i="11"/>
  <c r="M72" i="11"/>
  <c r="L72" i="11"/>
  <c r="K72" i="11"/>
  <c r="J72" i="11"/>
  <c r="I72" i="11"/>
  <c r="H72" i="11"/>
  <c r="G72" i="11"/>
  <c r="F72" i="11"/>
  <c r="E72" i="11"/>
  <c r="D72" i="11"/>
  <c r="C72" i="11"/>
  <c r="T72" i="11" s="1"/>
  <c r="AC71" i="11"/>
  <c r="U71" i="11"/>
  <c r="O71" i="11"/>
  <c r="N71" i="11"/>
  <c r="M71" i="11"/>
  <c r="L71" i="11"/>
  <c r="K71" i="11"/>
  <c r="J71" i="11"/>
  <c r="I71" i="11"/>
  <c r="H71" i="11"/>
  <c r="G71" i="11"/>
  <c r="F71" i="11"/>
  <c r="E71" i="11"/>
  <c r="D71" i="11"/>
  <c r="C71" i="11"/>
  <c r="T71" i="11" s="1"/>
  <c r="AE70" i="11"/>
  <c r="W70" i="11"/>
  <c r="O70" i="11"/>
  <c r="N70" i="11"/>
  <c r="M70" i="11"/>
  <c r="L70" i="11"/>
  <c r="K70" i="11"/>
  <c r="J70" i="11"/>
  <c r="I70" i="11"/>
  <c r="H70" i="11"/>
  <c r="G70" i="11"/>
  <c r="F70" i="11"/>
  <c r="E70" i="11"/>
  <c r="D70" i="11"/>
  <c r="C70" i="11"/>
  <c r="T70" i="11" s="1"/>
  <c r="Y69" i="11"/>
  <c r="T69" i="11"/>
  <c r="O69" i="11"/>
  <c r="N69" i="11"/>
  <c r="M69" i="11"/>
  <c r="L69" i="11"/>
  <c r="K69" i="11"/>
  <c r="J69" i="11"/>
  <c r="I69" i="11"/>
  <c r="H69" i="11"/>
  <c r="G69" i="11"/>
  <c r="F69" i="11"/>
  <c r="E69" i="11"/>
  <c r="D69" i="11"/>
  <c r="C69" i="11"/>
  <c r="O68" i="11"/>
  <c r="N68" i="11"/>
  <c r="M68" i="11"/>
  <c r="L68" i="11"/>
  <c r="K68" i="11"/>
  <c r="J68" i="11"/>
  <c r="I68" i="11"/>
  <c r="H68" i="11"/>
  <c r="G68" i="11"/>
  <c r="F68" i="11"/>
  <c r="E68" i="11"/>
  <c r="D68" i="11"/>
  <c r="C68" i="11"/>
  <c r="T68" i="11" s="1"/>
  <c r="AC67" i="11"/>
  <c r="U67" i="11"/>
  <c r="O67" i="11"/>
  <c r="N67" i="11"/>
  <c r="M67" i="11"/>
  <c r="L67" i="11"/>
  <c r="K67" i="11"/>
  <c r="J67" i="11"/>
  <c r="I67" i="11"/>
  <c r="H67" i="11"/>
  <c r="G67" i="11"/>
  <c r="F67" i="11"/>
  <c r="E67" i="11"/>
  <c r="D67" i="11"/>
  <c r="C67" i="11"/>
  <c r="T67" i="11" s="1"/>
  <c r="O66" i="11"/>
  <c r="N66" i="11"/>
  <c r="M66" i="11"/>
  <c r="K66" i="11"/>
  <c r="J66" i="11"/>
  <c r="I66" i="11"/>
  <c r="H66" i="11"/>
  <c r="G66" i="11"/>
  <c r="F66" i="11"/>
  <c r="E66" i="11"/>
  <c r="C66" i="11"/>
  <c r="T66" i="11" s="1"/>
  <c r="T65" i="11"/>
  <c r="O65" i="11"/>
  <c r="N65" i="11"/>
  <c r="M65" i="11"/>
  <c r="K65" i="11"/>
  <c r="J65" i="11"/>
  <c r="I65" i="11"/>
  <c r="H65" i="11"/>
  <c r="G65" i="11"/>
  <c r="F65" i="11"/>
  <c r="E65" i="11"/>
  <c r="C65" i="11"/>
  <c r="O64" i="11"/>
  <c r="N64" i="11"/>
  <c r="M64" i="11"/>
  <c r="K64" i="11"/>
  <c r="J64" i="11"/>
  <c r="I64" i="11"/>
  <c r="H64" i="11"/>
  <c r="G64" i="11"/>
  <c r="F64" i="11"/>
  <c r="E64" i="11"/>
  <c r="C64" i="11"/>
  <c r="T64" i="11" s="1"/>
  <c r="O63" i="11"/>
  <c r="O76" i="11" s="1"/>
  <c r="N63" i="11"/>
  <c r="M63" i="11"/>
  <c r="M76" i="11" s="1"/>
  <c r="K63" i="11"/>
  <c r="J63" i="11"/>
  <c r="J76" i="11" s="1"/>
  <c r="I63" i="11"/>
  <c r="H63" i="11"/>
  <c r="H76" i="11" s="1"/>
  <c r="G63" i="11"/>
  <c r="F63" i="11"/>
  <c r="E63" i="11"/>
  <c r="E76" i="11" s="1"/>
  <c r="C63" i="11"/>
  <c r="T63" i="11" s="1"/>
  <c r="AF61" i="11"/>
  <c r="AF72" i="11" s="1"/>
  <c r="AE61" i="11"/>
  <c r="AE72" i="11" s="1"/>
  <c r="AD61" i="11"/>
  <c r="AD72" i="11" s="1"/>
  <c r="AC61" i="11"/>
  <c r="AC72" i="11" s="1"/>
  <c r="AB61" i="11"/>
  <c r="AB72" i="11" s="1"/>
  <c r="AA61" i="11"/>
  <c r="Z61" i="11"/>
  <c r="Z72" i="11" s="1"/>
  <c r="Y61" i="11"/>
  <c r="Y72" i="11" s="1"/>
  <c r="X61" i="11"/>
  <c r="X72" i="11" s="1"/>
  <c r="W61" i="11"/>
  <c r="W72" i="11" s="1"/>
  <c r="V61" i="11"/>
  <c r="V72" i="11" s="1"/>
  <c r="U61" i="11"/>
  <c r="U72" i="11" s="1"/>
  <c r="T61" i="11"/>
  <c r="AF60" i="11"/>
  <c r="AF71" i="11" s="1"/>
  <c r="AE60" i="11"/>
  <c r="AE71" i="11" s="1"/>
  <c r="AD60" i="11"/>
  <c r="AD71" i="11" s="1"/>
  <c r="AC60" i="11"/>
  <c r="AB60" i="11"/>
  <c r="AB71" i="11" s="1"/>
  <c r="AA60" i="11"/>
  <c r="AA71" i="11" s="1"/>
  <c r="Z60" i="11"/>
  <c r="Z71" i="11" s="1"/>
  <c r="Y60" i="11"/>
  <c r="Y71" i="11" s="1"/>
  <c r="X60" i="11"/>
  <c r="X71" i="11" s="1"/>
  <c r="W60" i="11"/>
  <c r="W71" i="11" s="1"/>
  <c r="V60" i="11"/>
  <c r="V71" i="11" s="1"/>
  <c r="U60" i="11"/>
  <c r="T60" i="11"/>
  <c r="AF59" i="11"/>
  <c r="AF70" i="11" s="1"/>
  <c r="AE59" i="11"/>
  <c r="AD59" i="11"/>
  <c r="AD70" i="11" s="1"/>
  <c r="AC59" i="11"/>
  <c r="AC70" i="11" s="1"/>
  <c r="AB59" i="11"/>
  <c r="AB70" i="11" s="1"/>
  <c r="AA59" i="11"/>
  <c r="AA70" i="11" s="1"/>
  <c r="Z59" i="11"/>
  <c r="Z70" i="11" s="1"/>
  <c r="Y59" i="11"/>
  <c r="Y70" i="11" s="1"/>
  <c r="X59" i="11"/>
  <c r="X70" i="11" s="1"/>
  <c r="W59" i="11"/>
  <c r="V59" i="11"/>
  <c r="V70" i="11" s="1"/>
  <c r="U59" i="11"/>
  <c r="U70" i="11" s="1"/>
  <c r="T59" i="11"/>
  <c r="AF58" i="11"/>
  <c r="AF69" i="11" s="1"/>
  <c r="AE58" i="11"/>
  <c r="AE69" i="11" s="1"/>
  <c r="AD58" i="11"/>
  <c r="AD69" i="11" s="1"/>
  <c r="AC58" i="11"/>
  <c r="AC69" i="11" s="1"/>
  <c r="AB58" i="11"/>
  <c r="AB69" i="11" s="1"/>
  <c r="AA58" i="11"/>
  <c r="AA69" i="11" s="1"/>
  <c r="Z58" i="11"/>
  <c r="Z69" i="11" s="1"/>
  <c r="Y58" i="11"/>
  <c r="X58" i="11"/>
  <c r="X69" i="11" s="1"/>
  <c r="W58" i="11"/>
  <c r="W69" i="11" s="1"/>
  <c r="V58" i="11"/>
  <c r="V69" i="11" s="1"/>
  <c r="U58" i="11"/>
  <c r="U69" i="11" s="1"/>
  <c r="T58" i="11"/>
  <c r="AF57" i="11"/>
  <c r="AF68" i="11" s="1"/>
  <c r="AE57" i="11"/>
  <c r="AE68" i="11" s="1"/>
  <c r="AD57" i="11"/>
  <c r="AD68" i="11" s="1"/>
  <c r="AC57" i="11"/>
  <c r="AC68" i="11" s="1"/>
  <c r="AB57" i="11"/>
  <c r="AB68" i="11" s="1"/>
  <c r="AA57" i="11"/>
  <c r="AA68" i="11" s="1"/>
  <c r="Z57" i="11"/>
  <c r="Z68" i="11" s="1"/>
  <c r="Y57" i="11"/>
  <c r="Y68" i="11" s="1"/>
  <c r="X57" i="11"/>
  <c r="X68" i="11" s="1"/>
  <c r="W57" i="11"/>
  <c r="W68" i="11" s="1"/>
  <c r="V57" i="11"/>
  <c r="V68" i="11" s="1"/>
  <c r="U57" i="11"/>
  <c r="U68" i="11" s="1"/>
  <c r="T57" i="11"/>
  <c r="AF56" i="11"/>
  <c r="AF67" i="11" s="1"/>
  <c r="AE56" i="11"/>
  <c r="AE67" i="11" s="1"/>
  <c r="AD56" i="11"/>
  <c r="AD67" i="11" s="1"/>
  <c r="AC56" i="11"/>
  <c r="AB56" i="11"/>
  <c r="AB67" i="11" s="1"/>
  <c r="AA56" i="11"/>
  <c r="AA67" i="11" s="1"/>
  <c r="Z56" i="11"/>
  <c r="Z67" i="11" s="1"/>
  <c r="Y56" i="11"/>
  <c r="Y67" i="11" s="1"/>
  <c r="X56" i="11"/>
  <c r="X67" i="11" s="1"/>
  <c r="W56" i="11"/>
  <c r="W67" i="11" s="1"/>
  <c r="V56" i="11"/>
  <c r="V67" i="11" s="1"/>
  <c r="U56" i="11"/>
  <c r="T56" i="11"/>
  <c r="AF55" i="11"/>
  <c r="AE55" i="11"/>
  <c r="AD55" i="11"/>
  <c r="AC55" i="11"/>
  <c r="AB55" i="11"/>
  <c r="AA55" i="11"/>
  <c r="Z55" i="11"/>
  <c r="Y55" i="11"/>
  <c r="X55" i="11"/>
  <c r="W55" i="11"/>
  <c r="V55" i="11"/>
  <c r="U55" i="11"/>
  <c r="T55" i="11"/>
  <c r="AF54" i="11"/>
  <c r="AE54" i="11"/>
  <c r="AD54" i="11"/>
  <c r="AC54" i="11"/>
  <c r="AB54" i="11"/>
  <c r="AA54" i="11"/>
  <c r="Z54" i="11"/>
  <c r="Y54" i="11"/>
  <c r="X54" i="11"/>
  <c r="W54" i="11"/>
  <c r="V54" i="11"/>
  <c r="U54" i="11"/>
  <c r="T54" i="11"/>
  <c r="AF53" i="11"/>
  <c r="AE53" i="11"/>
  <c r="AD53" i="11"/>
  <c r="AC53" i="11"/>
  <c r="AB53" i="11"/>
  <c r="AA53" i="11"/>
  <c r="Z53" i="11"/>
  <c r="Y53" i="11"/>
  <c r="X53" i="11"/>
  <c r="W53" i="11"/>
  <c r="V53" i="11"/>
  <c r="U53" i="11"/>
  <c r="T53" i="11"/>
  <c r="AF52" i="11"/>
  <c r="AE52" i="11"/>
  <c r="AD52" i="11"/>
  <c r="AC52" i="11"/>
  <c r="AB52" i="11"/>
  <c r="AA52" i="11"/>
  <c r="Z52" i="11"/>
  <c r="Y52" i="11"/>
  <c r="X52" i="11"/>
  <c r="W52" i="11"/>
  <c r="V52" i="11"/>
  <c r="U52" i="11"/>
  <c r="T52" i="11"/>
  <c r="AD51" i="11"/>
  <c r="AB51" i="11"/>
  <c r="AA51" i="11"/>
  <c r="Y51" i="11"/>
  <c r="V51" i="11"/>
  <c r="O51" i="11"/>
  <c r="AF51" i="11" s="1"/>
  <c r="N51" i="11"/>
  <c r="AE51" i="11" s="1"/>
  <c r="M51" i="11"/>
  <c r="L51" i="11"/>
  <c r="AC51" i="11" s="1"/>
  <c r="K51" i="11"/>
  <c r="J51" i="11"/>
  <c r="I51" i="11"/>
  <c r="Z51" i="11" s="1"/>
  <c r="H51" i="11"/>
  <c r="G51" i="11"/>
  <c r="X51" i="11" s="1"/>
  <c r="F51" i="11"/>
  <c r="W51" i="11" s="1"/>
  <c r="E51" i="11"/>
  <c r="D51" i="11"/>
  <c r="U51" i="11" s="1"/>
  <c r="S50" i="11"/>
  <c r="E44" i="11"/>
  <c r="E7" i="11" s="1"/>
  <c r="X42" i="11"/>
  <c r="T42" i="11"/>
  <c r="O42" i="11"/>
  <c r="N42" i="11"/>
  <c r="M42" i="11"/>
  <c r="L42" i="11"/>
  <c r="K42" i="11"/>
  <c r="J42" i="11"/>
  <c r="I42" i="11"/>
  <c r="H42" i="11"/>
  <c r="G42" i="11"/>
  <c r="F42" i="11"/>
  <c r="E42" i="11"/>
  <c r="D42" i="11"/>
  <c r="C42" i="11"/>
  <c r="AC41" i="11"/>
  <c r="Z41" i="11"/>
  <c r="U41" i="11"/>
  <c r="T41" i="11"/>
  <c r="O41" i="11"/>
  <c r="N41" i="11"/>
  <c r="M41" i="11"/>
  <c r="L41" i="11"/>
  <c r="K41" i="11"/>
  <c r="J41" i="11"/>
  <c r="I41" i="11"/>
  <c r="H41" i="11"/>
  <c r="G41" i="11"/>
  <c r="F41" i="11"/>
  <c r="E41" i="11"/>
  <c r="D41" i="11"/>
  <c r="C41" i="11"/>
  <c r="AB40" i="11"/>
  <c r="T40" i="11"/>
  <c r="O40" i="11"/>
  <c r="N40" i="11"/>
  <c r="M40" i="11"/>
  <c r="L40" i="11"/>
  <c r="K40" i="11"/>
  <c r="J40" i="11"/>
  <c r="I40" i="11"/>
  <c r="H40" i="11"/>
  <c r="G40" i="11"/>
  <c r="F40" i="11"/>
  <c r="E40" i="11"/>
  <c r="D40" i="11"/>
  <c r="C40" i="11"/>
  <c r="AD39" i="11"/>
  <c r="Y39" i="11"/>
  <c r="V39" i="11"/>
  <c r="O39" i="11"/>
  <c r="N39" i="11"/>
  <c r="M39" i="11"/>
  <c r="L39" i="11"/>
  <c r="K39" i="11"/>
  <c r="J39" i="11"/>
  <c r="I39" i="11"/>
  <c r="H39" i="11"/>
  <c r="G39" i="11"/>
  <c r="F39" i="11"/>
  <c r="E39" i="11"/>
  <c r="D39" i="11"/>
  <c r="C39" i="11"/>
  <c r="T39" i="11" s="1"/>
  <c r="T38" i="11"/>
  <c r="O38" i="11"/>
  <c r="N38" i="11"/>
  <c r="M38" i="11"/>
  <c r="L38" i="11"/>
  <c r="K38" i="11"/>
  <c r="J38" i="11"/>
  <c r="I38" i="11"/>
  <c r="H38" i="11"/>
  <c r="G38" i="11"/>
  <c r="F38" i="11"/>
  <c r="E38" i="11"/>
  <c r="D38" i="11"/>
  <c r="C38" i="11"/>
  <c r="T37" i="11"/>
  <c r="O37" i="11"/>
  <c r="N37" i="11"/>
  <c r="M37" i="11"/>
  <c r="L37" i="11"/>
  <c r="K37" i="11"/>
  <c r="J37" i="11"/>
  <c r="I37" i="11"/>
  <c r="H37" i="11"/>
  <c r="G37" i="11"/>
  <c r="F37" i="11"/>
  <c r="E37" i="11"/>
  <c r="D37" i="11"/>
  <c r="C37" i="11"/>
  <c r="T36" i="11"/>
  <c r="O36" i="11"/>
  <c r="N36" i="11"/>
  <c r="M36" i="11"/>
  <c r="L36" i="11"/>
  <c r="K36" i="11"/>
  <c r="J36" i="11"/>
  <c r="I36" i="11"/>
  <c r="H36" i="11"/>
  <c r="H43" i="11" s="1"/>
  <c r="G36" i="11"/>
  <c r="F36" i="11"/>
  <c r="E36" i="11"/>
  <c r="D36" i="11"/>
  <c r="C36" i="11"/>
  <c r="O35" i="11"/>
  <c r="N35" i="11"/>
  <c r="M35" i="11"/>
  <c r="M44" i="11" s="1"/>
  <c r="M7" i="11" s="1"/>
  <c r="L35" i="11"/>
  <c r="K35" i="11"/>
  <c r="J35" i="11"/>
  <c r="I35" i="11"/>
  <c r="H35" i="11"/>
  <c r="G35" i="11"/>
  <c r="F35" i="11"/>
  <c r="E35" i="11"/>
  <c r="D35" i="11"/>
  <c r="C35" i="11"/>
  <c r="T35" i="11" s="1"/>
  <c r="T34" i="11"/>
  <c r="O34" i="11"/>
  <c r="O43" i="11" s="1"/>
  <c r="N34" i="11"/>
  <c r="M34" i="11"/>
  <c r="M43" i="11" s="1"/>
  <c r="L34" i="11"/>
  <c r="L43" i="11" s="1"/>
  <c r="K34" i="11"/>
  <c r="J34" i="11"/>
  <c r="I34" i="11"/>
  <c r="H34" i="11"/>
  <c r="G34" i="11"/>
  <c r="F34" i="11"/>
  <c r="E34" i="11"/>
  <c r="D34" i="11"/>
  <c r="C34" i="11"/>
  <c r="T33" i="11"/>
  <c r="O33" i="11"/>
  <c r="O44" i="11" s="1"/>
  <c r="O7" i="11" s="1"/>
  <c r="N33" i="11"/>
  <c r="M33" i="11"/>
  <c r="L33" i="11"/>
  <c r="K33" i="11"/>
  <c r="J33" i="11"/>
  <c r="I33" i="11"/>
  <c r="H33" i="11"/>
  <c r="H44" i="11" s="1"/>
  <c r="H7" i="11" s="1"/>
  <c r="G33" i="11"/>
  <c r="G43" i="11" s="1"/>
  <c r="F33" i="11"/>
  <c r="E33" i="11"/>
  <c r="E43" i="11" s="1"/>
  <c r="D33" i="11"/>
  <c r="D43" i="11" s="1"/>
  <c r="C33" i="11"/>
  <c r="AF31" i="11"/>
  <c r="AE31" i="11"/>
  <c r="AD31" i="11"/>
  <c r="AC31" i="11"/>
  <c r="AB31" i="11"/>
  <c r="AA31" i="11"/>
  <c r="Z31" i="11"/>
  <c r="Y31" i="11"/>
  <c r="X31" i="11"/>
  <c r="W31" i="11"/>
  <c r="V31" i="11"/>
  <c r="U31" i="11"/>
  <c r="O31" i="11"/>
  <c r="N31" i="11"/>
  <c r="M31" i="11"/>
  <c r="L31" i="11"/>
  <c r="K31" i="11"/>
  <c r="J31" i="11"/>
  <c r="I31" i="11"/>
  <c r="H31" i="11"/>
  <c r="G31" i="11"/>
  <c r="F31" i="11"/>
  <c r="E31" i="11"/>
  <c r="D31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AF25" i="11"/>
  <c r="AF42" i="11" s="1"/>
  <c r="AE25" i="11"/>
  <c r="AE42" i="11" s="1"/>
  <c r="AD25" i="11"/>
  <c r="AD42" i="11" s="1"/>
  <c r="AC25" i="11"/>
  <c r="AC42" i="11" s="1"/>
  <c r="AB25" i="11"/>
  <c r="AB42" i="11" s="1"/>
  <c r="AA25" i="11"/>
  <c r="AA42" i="11" s="1"/>
  <c r="Z25" i="11"/>
  <c r="Z42" i="11" s="1"/>
  <c r="Y25" i="11"/>
  <c r="Y42" i="11" s="1"/>
  <c r="X25" i="11"/>
  <c r="W25" i="11"/>
  <c r="W42" i="11" s="1"/>
  <c r="V25" i="11"/>
  <c r="V42" i="11" s="1"/>
  <c r="U25" i="11"/>
  <c r="U42" i="11" s="1"/>
  <c r="T25" i="11"/>
  <c r="AF24" i="11"/>
  <c r="AF41" i="11" s="1"/>
  <c r="AE24" i="11"/>
  <c r="AE41" i="11" s="1"/>
  <c r="AD24" i="11"/>
  <c r="AD41" i="11" s="1"/>
  <c r="AC24" i="11"/>
  <c r="AB24" i="11"/>
  <c r="AB41" i="11" s="1"/>
  <c r="AA24" i="11"/>
  <c r="AA41" i="11" s="1"/>
  <c r="Z24" i="11"/>
  <c r="Y24" i="11"/>
  <c r="Y41" i="11" s="1"/>
  <c r="X24" i="11"/>
  <c r="X41" i="11" s="1"/>
  <c r="W24" i="11"/>
  <c r="W41" i="11" s="1"/>
  <c r="V24" i="11"/>
  <c r="V41" i="11" s="1"/>
  <c r="U24" i="11"/>
  <c r="T24" i="11"/>
  <c r="AF23" i="11"/>
  <c r="AF40" i="11" s="1"/>
  <c r="AE23" i="11"/>
  <c r="AE40" i="11" s="1"/>
  <c r="AD23" i="11"/>
  <c r="AD40" i="11" s="1"/>
  <c r="AC23" i="11"/>
  <c r="AC40" i="11" s="1"/>
  <c r="AB23" i="11"/>
  <c r="AA23" i="11"/>
  <c r="AA40" i="11" s="1"/>
  <c r="Z23" i="11"/>
  <c r="Z40" i="11" s="1"/>
  <c r="Y23" i="11"/>
  <c r="Y40" i="11" s="1"/>
  <c r="X23" i="11"/>
  <c r="X40" i="11" s="1"/>
  <c r="W23" i="11"/>
  <c r="W40" i="11" s="1"/>
  <c r="V23" i="11"/>
  <c r="V40" i="11" s="1"/>
  <c r="U23" i="11"/>
  <c r="U40" i="11" s="1"/>
  <c r="T23" i="11"/>
  <c r="AF22" i="11"/>
  <c r="AF39" i="11" s="1"/>
  <c r="AE22" i="11"/>
  <c r="AE39" i="11" s="1"/>
  <c r="AD22" i="11"/>
  <c r="AC22" i="11"/>
  <c r="AC39" i="11" s="1"/>
  <c r="AB22" i="11"/>
  <c r="AB39" i="11" s="1"/>
  <c r="AA22" i="11"/>
  <c r="AA39" i="11" s="1"/>
  <c r="Z22" i="11"/>
  <c r="Z39" i="11" s="1"/>
  <c r="Y22" i="11"/>
  <c r="X22" i="11"/>
  <c r="X39" i="11" s="1"/>
  <c r="W22" i="11"/>
  <c r="W39" i="11" s="1"/>
  <c r="V22" i="11"/>
  <c r="U22" i="11"/>
  <c r="U39" i="11" s="1"/>
  <c r="T22" i="11"/>
  <c r="AF21" i="11"/>
  <c r="AF38" i="11" s="1"/>
  <c r="AE21" i="11"/>
  <c r="AE38" i="11" s="1"/>
  <c r="AD21" i="11"/>
  <c r="AD38" i="11" s="1"/>
  <c r="AC21" i="11"/>
  <c r="AC38" i="11" s="1"/>
  <c r="AB21" i="11"/>
  <c r="AB38" i="11" s="1"/>
  <c r="AA21" i="11"/>
  <c r="AA38" i="11" s="1"/>
  <c r="Z21" i="11"/>
  <c r="Z38" i="11" s="1"/>
  <c r="Y21" i="11"/>
  <c r="Y38" i="11" s="1"/>
  <c r="X21" i="11"/>
  <c r="X38" i="11" s="1"/>
  <c r="W21" i="11"/>
  <c r="W38" i="11" s="1"/>
  <c r="V21" i="11"/>
  <c r="V38" i="11" s="1"/>
  <c r="U21" i="11"/>
  <c r="U38" i="11" s="1"/>
  <c r="T21" i="11"/>
  <c r="AF20" i="11"/>
  <c r="AE20" i="11"/>
  <c r="AD20" i="11"/>
  <c r="AC20" i="11"/>
  <c r="AB20" i="11"/>
  <c r="AA20" i="11"/>
  <c r="Z20" i="11"/>
  <c r="Y20" i="11"/>
  <c r="X20" i="11"/>
  <c r="W20" i="11"/>
  <c r="V20" i="11"/>
  <c r="U20" i="11"/>
  <c r="T20" i="11"/>
  <c r="AF19" i="11"/>
  <c r="AE19" i="11"/>
  <c r="AD19" i="11"/>
  <c r="AC19" i="11"/>
  <c r="AB19" i="11"/>
  <c r="AA19" i="11"/>
  <c r="Z19" i="11"/>
  <c r="Y19" i="11"/>
  <c r="X19" i="11"/>
  <c r="W19" i="11"/>
  <c r="V19" i="11"/>
  <c r="U19" i="11"/>
  <c r="T19" i="11"/>
  <c r="AF18" i="11"/>
  <c r="AE18" i="11"/>
  <c r="AD18" i="11"/>
  <c r="AC18" i="11"/>
  <c r="AB18" i="11"/>
  <c r="AA18" i="11"/>
  <c r="Z18" i="11"/>
  <c r="Y18" i="11"/>
  <c r="X18" i="11"/>
  <c r="W18" i="11"/>
  <c r="V18" i="11"/>
  <c r="U18" i="11"/>
  <c r="T18" i="11"/>
  <c r="AF17" i="11"/>
  <c r="AE17" i="11"/>
  <c r="AD17" i="11"/>
  <c r="AC17" i="11"/>
  <c r="AB17" i="11"/>
  <c r="AA17" i="11"/>
  <c r="Z17" i="11"/>
  <c r="Y17" i="11"/>
  <c r="X17" i="11"/>
  <c r="W17" i="11"/>
  <c r="V17" i="11"/>
  <c r="U17" i="11"/>
  <c r="T17" i="11"/>
  <c r="AF16" i="11"/>
  <c r="AE16" i="11"/>
  <c r="AD16" i="11"/>
  <c r="AC16" i="11"/>
  <c r="AC28" i="11" s="1"/>
  <c r="AB16" i="11"/>
  <c r="AA16" i="11"/>
  <c r="AA28" i="11" s="1"/>
  <c r="Z16" i="11"/>
  <c r="Z28" i="11" s="1"/>
  <c r="Y16" i="11"/>
  <c r="X16" i="11"/>
  <c r="W16" i="11"/>
  <c r="V16" i="11"/>
  <c r="U16" i="11"/>
  <c r="U28" i="11" s="1"/>
  <c r="T16" i="11"/>
  <c r="AF15" i="11"/>
  <c r="AE15" i="11"/>
  <c r="AD15" i="11"/>
  <c r="AC15" i="11"/>
  <c r="AB15" i="11"/>
  <c r="AA15" i="11"/>
  <c r="Z15" i="11"/>
  <c r="Y15" i="11"/>
  <c r="X15" i="11"/>
  <c r="W15" i="11"/>
  <c r="V15" i="11"/>
  <c r="U15" i="11"/>
  <c r="S14" i="11"/>
  <c r="AB37" i="11" l="1"/>
  <c r="H6" i="11"/>
  <c r="W35" i="11"/>
  <c r="Z36" i="11"/>
  <c r="U37" i="11"/>
  <c r="L6" i="11"/>
  <c r="AA36" i="11"/>
  <c r="M6" i="11"/>
  <c r="W37" i="11"/>
  <c r="D6" i="11"/>
  <c r="Z35" i="11"/>
  <c r="X37" i="11"/>
  <c r="E6" i="11"/>
  <c r="O6" i="11"/>
  <c r="AB33" i="11"/>
  <c r="AE37" i="11"/>
  <c r="U36" i="11"/>
  <c r="AA35" i="11"/>
  <c r="Y34" i="11"/>
  <c r="G6" i="11"/>
  <c r="Z34" i="11"/>
  <c r="X36" i="11"/>
  <c r="AB26" i="11"/>
  <c r="U26" i="11"/>
  <c r="AC26" i="11"/>
  <c r="U27" i="11"/>
  <c r="AC27" i="11"/>
  <c r="AA33" i="11"/>
  <c r="G44" i="11"/>
  <c r="G7" i="11" s="1"/>
  <c r="U65" i="11"/>
  <c r="X66" i="11"/>
  <c r="AF66" i="11"/>
  <c r="W96" i="11"/>
  <c r="V122" i="11"/>
  <c r="V121" i="11"/>
  <c r="V120" i="11"/>
  <c r="V93" i="11" s="1"/>
  <c r="AD122" i="11"/>
  <c r="AD121" i="11"/>
  <c r="AD120" i="11"/>
  <c r="AD33" i="11" s="1"/>
  <c r="D65" i="11"/>
  <c r="D94" i="11"/>
  <c r="D64" i="11"/>
  <c r="D93" i="11"/>
  <c r="D63" i="11"/>
  <c r="D96" i="11"/>
  <c r="D92" i="11"/>
  <c r="D66" i="11"/>
  <c r="L65" i="11"/>
  <c r="L94" i="11"/>
  <c r="L64" i="11"/>
  <c r="L93" i="11"/>
  <c r="L63" i="11"/>
  <c r="L96" i="11"/>
  <c r="L92" i="11"/>
  <c r="L66" i="11"/>
  <c r="AB28" i="11"/>
  <c r="F44" i="11"/>
  <c r="F7" i="11" s="1"/>
  <c r="F43" i="11"/>
  <c r="AD63" i="11"/>
  <c r="X94" i="11"/>
  <c r="V26" i="11"/>
  <c r="AD26" i="11"/>
  <c r="V27" i="11"/>
  <c r="AD27" i="11"/>
  <c r="V28" i="11"/>
  <c r="AD28" i="11"/>
  <c r="X63" i="11"/>
  <c r="AF63" i="11"/>
  <c r="AD65" i="11"/>
  <c r="W93" i="11"/>
  <c r="X96" i="11"/>
  <c r="J105" i="11"/>
  <c r="J46" i="11" s="1"/>
  <c r="J104" i="11"/>
  <c r="J103" i="11"/>
  <c r="J102" i="11"/>
  <c r="W122" i="11"/>
  <c r="AE122" i="11"/>
  <c r="Y121" i="11"/>
  <c r="N44" i="11"/>
  <c r="N7" i="11" s="1"/>
  <c r="N43" i="11"/>
  <c r="W27" i="11"/>
  <c r="AE28" i="11"/>
  <c r="Y63" i="11"/>
  <c r="W65" i="11"/>
  <c r="AE65" i="11"/>
  <c r="G76" i="11"/>
  <c r="AF93" i="11"/>
  <c r="AA94" i="11"/>
  <c r="AB27" i="11"/>
  <c r="W26" i="11"/>
  <c r="X26" i="11"/>
  <c r="AF26" i="11"/>
  <c r="X27" i="11"/>
  <c r="AF27" i="11"/>
  <c r="X28" i="11"/>
  <c r="AF28" i="11"/>
  <c r="J44" i="11"/>
  <c r="J7" i="11" s="1"/>
  <c r="J43" i="11"/>
  <c r="Z63" i="11"/>
  <c r="AC64" i="11"/>
  <c r="X65" i="11"/>
  <c r="Y93" i="11"/>
  <c r="Z96" i="11"/>
  <c r="Y64" i="11"/>
  <c r="I44" i="11"/>
  <c r="I7" i="11" s="1"/>
  <c r="I43" i="11"/>
  <c r="Y26" i="11"/>
  <c r="Y27" i="11"/>
  <c r="Y28" i="11"/>
  <c r="K44" i="11"/>
  <c r="K7" i="11" s="1"/>
  <c r="K43" i="11"/>
  <c r="AD64" i="11"/>
  <c r="I76" i="11"/>
  <c r="I75" i="11"/>
  <c r="I74" i="11"/>
  <c r="I73" i="11"/>
  <c r="I45" i="11" s="1"/>
  <c r="U94" i="11"/>
  <c r="AA96" i="11"/>
  <c r="N105" i="11"/>
  <c r="N46" i="11" s="1"/>
  <c r="Z122" i="11"/>
  <c r="Y120" i="11"/>
  <c r="Y65" i="11" s="1"/>
  <c r="AE26" i="11"/>
  <c r="AE27" i="11"/>
  <c r="W28" i="11"/>
  <c r="Z26" i="11"/>
  <c r="Z27" i="11"/>
  <c r="D44" i="11"/>
  <c r="D7" i="11" s="1"/>
  <c r="L44" i="11"/>
  <c r="L7" i="11" s="1"/>
  <c r="AE64" i="11"/>
  <c r="U66" i="11"/>
  <c r="AC66" i="11"/>
  <c r="AD94" i="11"/>
  <c r="AB96" i="11"/>
  <c r="F105" i="11"/>
  <c r="F46" i="11" s="1"/>
  <c r="AA122" i="11"/>
  <c r="AA26" i="11"/>
  <c r="AA27" i="11"/>
  <c r="X64" i="11"/>
  <c r="AA65" i="11"/>
  <c r="V66" i="11"/>
  <c r="AD66" i="11"/>
  <c r="K76" i="11"/>
  <c r="AE94" i="11"/>
  <c r="AC96" i="11"/>
  <c r="AB122" i="11"/>
  <c r="G73" i="11"/>
  <c r="G45" i="11" s="1"/>
  <c r="O73" i="11"/>
  <c r="O45" i="11" s="1"/>
  <c r="G74" i="11"/>
  <c r="O74" i="11"/>
  <c r="G75" i="11"/>
  <c r="O75" i="11"/>
  <c r="H102" i="11"/>
  <c r="H46" i="11" s="1"/>
  <c r="H103" i="11"/>
  <c r="H104" i="11"/>
  <c r="Z120" i="11"/>
  <c r="Z121" i="11"/>
  <c r="H73" i="11"/>
  <c r="H74" i="11"/>
  <c r="H75" i="11"/>
  <c r="I102" i="11"/>
  <c r="I103" i="11"/>
  <c r="I104" i="11"/>
  <c r="AA120" i="11"/>
  <c r="AA121" i="11"/>
  <c r="AB120" i="11"/>
  <c r="AB35" i="11" s="1"/>
  <c r="AB121" i="11"/>
  <c r="J73" i="11"/>
  <c r="J45" i="11" s="1"/>
  <c r="J74" i="11"/>
  <c r="J75" i="11"/>
  <c r="K102" i="11"/>
  <c r="K103" i="11"/>
  <c r="K104" i="11"/>
  <c r="U120" i="11"/>
  <c r="U34" i="11" s="1"/>
  <c r="AC120" i="11"/>
  <c r="AC36" i="11" s="1"/>
  <c r="U121" i="11"/>
  <c r="AC121" i="11"/>
  <c r="K73" i="11"/>
  <c r="K45" i="11" s="1"/>
  <c r="K74" i="11"/>
  <c r="K75" i="11"/>
  <c r="E102" i="11"/>
  <c r="M102" i="11"/>
  <c r="M46" i="11" s="1"/>
  <c r="E103" i="11"/>
  <c r="M103" i="11"/>
  <c r="E104" i="11"/>
  <c r="M104" i="11"/>
  <c r="W120" i="11"/>
  <c r="W63" i="11" s="1"/>
  <c r="AE120" i="11"/>
  <c r="W121" i="11"/>
  <c r="AE121" i="11"/>
  <c r="E73" i="11"/>
  <c r="E45" i="11" s="1"/>
  <c r="M73" i="11"/>
  <c r="E74" i="11"/>
  <c r="M74" i="11"/>
  <c r="E75" i="11"/>
  <c r="M75" i="11"/>
  <c r="F102" i="11"/>
  <c r="F45" i="11" s="1"/>
  <c r="N102" i="11"/>
  <c r="N45" i="11" s="1"/>
  <c r="F103" i="11"/>
  <c r="N103" i="11"/>
  <c r="F104" i="11"/>
  <c r="N104" i="11"/>
  <c r="X120" i="11"/>
  <c r="X34" i="11" s="1"/>
  <c r="AF120" i="11"/>
  <c r="AF34" i="11" s="1"/>
  <c r="X121" i="11"/>
  <c r="AF121" i="11"/>
  <c r="H9" i="11" l="1"/>
  <c r="H30" i="11"/>
  <c r="F30" i="11"/>
  <c r="F9" i="11"/>
  <c r="N29" i="11"/>
  <c r="N8" i="11"/>
  <c r="J9" i="11"/>
  <c r="J30" i="11"/>
  <c r="M9" i="11"/>
  <c r="M30" i="11"/>
  <c r="W74" i="11"/>
  <c r="W73" i="11"/>
  <c r="N30" i="11"/>
  <c r="N9" i="11"/>
  <c r="F29" i="11"/>
  <c r="F8" i="11"/>
  <c r="AF74" i="11"/>
  <c r="AF73" i="11"/>
  <c r="E8" i="11"/>
  <c r="E29" i="11"/>
  <c r="AE36" i="11"/>
  <c r="AE66" i="11"/>
  <c r="AA64" i="11"/>
  <c r="AA34" i="11"/>
  <c r="AA43" i="11" s="1"/>
  <c r="Z37" i="11"/>
  <c r="Z33" i="11"/>
  <c r="Z94" i="11"/>
  <c r="O29" i="11"/>
  <c r="O8" i="11"/>
  <c r="K46" i="11"/>
  <c r="V63" i="11"/>
  <c r="X92" i="11"/>
  <c r="W92" i="11"/>
  <c r="V64" i="11"/>
  <c r="AA66" i="11"/>
  <c r="G46" i="11"/>
  <c r="AF94" i="11"/>
  <c r="L105" i="11"/>
  <c r="L104" i="11"/>
  <c r="L103" i="11"/>
  <c r="L102" i="11"/>
  <c r="D105" i="11"/>
  <c r="D104" i="11"/>
  <c r="D103" i="11"/>
  <c r="D102" i="11"/>
  <c r="AA37" i="11"/>
  <c r="AA44" i="11" s="1"/>
  <c r="AA7" i="11" s="1"/>
  <c r="AD37" i="11"/>
  <c r="Y37" i="11"/>
  <c r="X35" i="11"/>
  <c r="N47" i="11"/>
  <c r="N10" i="11" s="1"/>
  <c r="N6" i="11"/>
  <c r="V96" i="11"/>
  <c r="V92" i="11"/>
  <c r="V35" i="11"/>
  <c r="AC63" i="11"/>
  <c r="AC33" i="11"/>
  <c r="V94" i="11"/>
  <c r="W36" i="11"/>
  <c r="W66" i="11"/>
  <c r="G29" i="11"/>
  <c r="G8" i="11"/>
  <c r="AA63" i="11"/>
  <c r="Z92" i="11"/>
  <c r="AF65" i="11"/>
  <c r="Y96" i="11"/>
  <c r="Z66" i="11"/>
  <c r="Z76" i="11" s="1"/>
  <c r="AB65" i="11"/>
  <c r="V65" i="11"/>
  <c r="AA92" i="11"/>
  <c r="AF36" i="11"/>
  <c r="V36" i="11"/>
  <c r="AE34" i="11"/>
  <c r="AF37" i="11"/>
  <c r="AC37" i="11"/>
  <c r="K8" i="11"/>
  <c r="K29" i="11"/>
  <c r="K47" i="11"/>
  <c r="K10" i="11" s="1"/>
  <c r="K6" i="11"/>
  <c r="L76" i="11"/>
  <c r="L75" i="11"/>
  <c r="L74" i="11"/>
  <c r="L73" i="11"/>
  <c r="L45" i="11" s="1"/>
  <c r="X76" i="11"/>
  <c r="X75" i="11"/>
  <c r="X74" i="11"/>
  <c r="X73" i="11"/>
  <c r="AD76" i="11"/>
  <c r="AD75" i="11"/>
  <c r="AD74" i="11"/>
  <c r="AD73" i="11"/>
  <c r="AC35" i="11"/>
  <c r="V34" i="11"/>
  <c r="M45" i="11"/>
  <c r="J8" i="11"/>
  <c r="J29" i="11"/>
  <c r="U96" i="11"/>
  <c r="AF64" i="11"/>
  <c r="AF76" i="11" s="1"/>
  <c r="Z65" i="11"/>
  <c r="Z75" i="11" s="1"/>
  <c r="AC94" i="11"/>
  <c r="AB94" i="11"/>
  <c r="U64" i="11"/>
  <c r="X93" i="11"/>
  <c r="AB64" i="11"/>
  <c r="AE93" i="11"/>
  <c r="F47" i="11"/>
  <c r="F10" i="11" s="1"/>
  <c r="F6" i="11"/>
  <c r="AC65" i="11"/>
  <c r="U35" i="11"/>
  <c r="W34" i="11"/>
  <c r="AF35" i="11"/>
  <c r="AD34" i="11"/>
  <c r="AD44" i="11" s="1"/>
  <c r="AD7" i="11" s="1"/>
  <c r="AE35" i="11"/>
  <c r="Y36" i="11"/>
  <c r="I46" i="11"/>
  <c r="Z73" i="11"/>
  <c r="AB93" i="11"/>
  <c r="AB36" i="11"/>
  <c r="H45" i="11"/>
  <c r="W94" i="11"/>
  <c r="AA93" i="11"/>
  <c r="W64" i="11"/>
  <c r="W76" i="11" s="1"/>
  <c r="Z93" i="11"/>
  <c r="AB66" i="11"/>
  <c r="J47" i="11"/>
  <c r="J10" i="11" s="1"/>
  <c r="J6" i="11"/>
  <c r="U92" i="11"/>
  <c r="AB92" i="11"/>
  <c r="Y94" i="11"/>
  <c r="Z64" i="11"/>
  <c r="AE33" i="11"/>
  <c r="Y35" i="11"/>
  <c r="O47" i="11"/>
  <c r="O10" i="11" s="1"/>
  <c r="AB34" i="11"/>
  <c r="AB44" i="11" s="1"/>
  <c r="AB7" i="11" s="1"/>
  <c r="X33" i="11"/>
  <c r="I8" i="11"/>
  <c r="I29" i="11"/>
  <c r="D76" i="11"/>
  <c r="D75" i="11"/>
  <c r="D74" i="11"/>
  <c r="D73" i="11"/>
  <c r="D45" i="11" s="1"/>
  <c r="AC92" i="11"/>
  <c r="V37" i="11"/>
  <c r="AF33" i="11"/>
  <c r="U33" i="11"/>
  <c r="U63" i="11"/>
  <c r="E46" i="11"/>
  <c r="Y92" i="11"/>
  <c r="AF92" i="11"/>
  <c r="AB63" i="11"/>
  <c r="AC93" i="11"/>
  <c r="AE92" i="11"/>
  <c r="I47" i="11"/>
  <c r="I10" i="11" s="1"/>
  <c r="I6" i="11"/>
  <c r="U93" i="11"/>
  <c r="Y66" i="11"/>
  <c r="Y76" i="11" s="1"/>
  <c r="AD35" i="11"/>
  <c r="AD92" i="11"/>
  <c r="AD96" i="11"/>
  <c r="AD93" i="11"/>
  <c r="AE63" i="11"/>
  <c r="W33" i="11"/>
  <c r="V33" i="11"/>
  <c r="AD36" i="11"/>
  <c r="E47" i="11"/>
  <c r="E10" i="11" s="1"/>
  <c r="O46" i="11"/>
  <c r="Y33" i="11"/>
  <c r="AC34" i="11"/>
  <c r="AA6" i="11" l="1"/>
  <c r="Z44" i="11"/>
  <c r="Z7" i="11" s="1"/>
  <c r="Z43" i="11"/>
  <c r="W105" i="11"/>
  <c r="W46" i="11" s="1"/>
  <c r="W104" i="11"/>
  <c r="W103" i="11"/>
  <c r="W102" i="11"/>
  <c r="O9" i="11"/>
  <c r="O30" i="11"/>
  <c r="AD105" i="11"/>
  <c r="AD104" i="11"/>
  <c r="AD103" i="11"/>
  <c r="AD102" i="11"/>
  <c r="AB76" i="11"/>
  <c r="AB75" i="11"/>
  <c r="AB74" i="11"/>
  <c r="AB73" i="11"/>
  <c r="AC105" i="11"/>
  <c r="AC104" i="11"/>
  <c r="AC103" i="11"/>
  <c r="AC102" i="11"/>
  <c r="AC43" i="11"/>
  <c r="AC44" i="11"/>
  <c r="AC7" i="11" s="1"/>
  <c r="X105" i="11"/>
  <c r="X46" i="11" s="1"/>
  <c r="X104" i="11"/>
  <c r="X103" i="11"/>
  <c r="X102" i="11"/>
  <c r="X45" i="11" s="1"/>
  <c r="AF75" i="11"/>
  <c r="W75" i="11"/>
  <c r="AD43" i="11"/>
  <c r="AE105" i="11"/>
  <c r="AE104" i="11"/>
  <c r="AE103" i="11"/>
  <c r="AE102" i="11"/>
  <c r="L8" i="11"/>
  <c r="L29" i="11"/>
  <c r="W45" i="11"/>
  <c r="Y44" i="11"/>
  <c r="Y7" i="11" s="1"/>
  <c r="Y43" i="11"/>
  <c r="Z74" i="11"/>
  <c r="M8" i="11"/>
  <c r="M29" i="11"/>
  <c r="M47" i="11"/>
  <c r="M10" i="11" s="1"/>
  <c r="AF105" i="11"/>
  <c r="AF104" i="11"/>
  <c r="AF103" i="11"/>
  <c r="AF102" i="11"/>
  <c r="AF46" i="11" s="1"/>
  <c r="D8" i="11"/>
  <c r="D29" i="11"/>
  <c r="L46" i="11"/>
  <c r="Z105" i="11"/>
  <c r="Z46" i="11" s="1"/>
  <c r="Z104" i="11"/>
  <c r="Z103" i="11"/>
  <c r="Z102" i="11"/>
  <c r="AC76" i="11"/>
  <c r="AC46" i="11" s="1"/>
  <c r="AC75" i="11"/>
  <c r="AC74" i="11"/>
  <c r="AC73" i="11"/>
  <c r="AC45" i="11" s="1"/>
  <c r="V76" i="11"/>
  <c r="V75" i="11"/>
  <c r="V74" i="11"/>
  <c r="V73" i="11"/>
  <c r="AB105" i="11"/>
  <c r="AB102" i="11"/>
  <c r="AB104" i="11"/>
  <c r="AB103" i="11"/>
  <c r="U105" i="11"/>
  <c r="U104" i="11"/>
  <c r="U103" i="11"/>
  <c r="U102" i="11"/>
  <c r="Y105" i="11"/>
  <c r="Y46" i="11" s="1"/>
  <c r="Y104" i="11"/>
  <c r="Y103" i="11"/>
  <c r="Y102" i="11"/>
  <c r="Y73" i="11"/>
  <c r="I9" i="11"/>
  <c r="I30" i="11"/>
  <c r="AD45" i="11"/>
  <c r="AB43" i="11"/>
  <c r="AA76" i="11"/>
  <c r="AA73" i="11"/>
  <c r="AA75" i="11"/>
  <c r="AA74" i="11"/>
  <c r="K9" i="11"/>
  <c r="K30" i="11"/>
  <c r="V44" i="11"/>
  <c r="V7" i="11" s="1"/>
  <c r="V43" i="11"/>
  <c r="E9" i="11"/>
  <c r="E30" i="11"/>
  <c r="AE44" i="11"/>
  <c r="AE7" i="11" s="1"/>
  <c r="AE43" i="11"/>
  <c r="Y74" i="11"/>
  <c r="AA105" i="11"/>
  <c r="AA104" i="11"/>
  <c r="AA103" i="11"/>
  <c r="AA102" i="11"/>
  <c r="V105" i="11"/>
  <c r="V104" i="11"/>
  <c r="V103" i="11"/>
  <c r="V102" i="11"/>
  <c r="Z45" i="11"/>
  <c r="X44" i="11"/>
  <c r="X7" i="11" s="1"/>
  <c r="X43" i="11"/>
  <c r="W44" i="11"/>
  <c r="W7" i="11" s="1"/>
  <c r="W43" i="11"/>
  <c r="U76" i="11"/>
  <c r="U75" i="11"/>
  <c r="U74" i="11"/>
  <c r="U73" i="11"/>
  <c r="D46" i="11"/>
  <c r="Y75" i="11"/>
  <c r="G30" i="11"/>
  <c r="G9" i="11"/>
  <c r="G47" i="11"/>
  <c r="G10" i="11" s="1"/>
  <c r="AF44" i="11"/>
  <c r="AF7" i="11" s="1"/>
  <c r="AF43" i="11"/>
  <c r="H8" i="11"/>
  <c r="H29" i="11"/>
  <c r="H47" i="11"/>
  <c r="H10" i="11" s="1"/>
  <c r="AE76" i="11"/>
  <c r="AE75" i="11"/>
  <c r="AE74" i="11"/>
  <c r="AE73" i="11"/>
  <c r="U44" i="11"/>
  <c r="U7" i="11" s="1"/>
  <c r="U43" i="11"/>
  <c r="AD46" i="11"/>
  <c r="Y9" i="11" l="1"/>
  <c r="Y30" i="11"/>
  <c r="AF9" i="11"/>
  <c r="AF30" i="11"/>
  <c r="X9" i="11"/>
  <c r="X30" i="11"/>
  <c r="W9" i="11"/>
  <c r="W30" i="11"/>
  <c r="Z9" i="11"/>
  <c r="Z30" i="11"/>
  <c r="X8" i="11"/>
  <c r="X29" i="11"/>
  <c r="U6" i="11"/>
  <c r="U47" i="11"/>
  <c r="U10" i="11" s="1"/>
  <c r="U45" i="11"/>
  <c r="Z8" i="11"/>
  <c r="Z29" i="11"/>
  <c r="V45" i="11"/>
  <c r="AB45" i="11"/>
  <c r="D9" i="11"/>
  <c r="D30" i="11"/>
  <c r="AE45" i="11"/>
  <c r="AE47" i="11" s="1"/>
  <c r="AE10" i="11" s="1"/>
  <c r="AE6" i="11"/>
  <c r="Y45" i="11"/>
  <c r="AC9" i="11"/>
  <c r="AC30" i="11"/>
  <c r="U46" i="11"/>
  <c r="AF45" i="11"/>
  <c r="V46" i="11"/>
  <c r="W8" i="11"/>
  <c r="W29" i="11"/>
  <c r="AD47" i="11"/>
  <c r="AD10" i="11" s="1"/>
  <c r="AD6" i="11"/>
  <c r="AC6" i="11"/>
  <c r="AC47" i="11"/>
  <c r="AC10" i="11" s="1"/>
  <c r="AB46" i="11"/>
  <c r="AF47" i="11"/>
  <c r="AF10" i="11" s="1"/>
  <c r="AF6" i="11"/>
  <c r="Y47" i="11"/>
  <c r="Y10" i="11" s="1"/>
  <c r="Y6" i="11"/>
  <c r="W47" i="11"/>
  <c r="W10" i="11" s="1"/>
  <c r="W6" i="11"/>
  <c r="AA45" i="11"/>
  <c r="AC8" i="11"/>
  <c r="AC29" i="11"/>
  <c r="L9" i="11"/>
  <c r="L30" i="11"/>
  <c r="L47" i="11"/>
  <c r="L10" i="11" s="1"/>
  <c r="AD9" i="11"/>
  <c r="AD30" i="11"/>
  <c r="AD8" i="11"/>
  <c r="AD29" i="11"/>
  <c r="AE46" i="11"/>
  <c r="AA46" i="11"/>
  <c r="X47" i="11"/>
  <c r="X10" i="11" s="1"/>
  <c r="X6" i="11"/>
  <c r="V6" i="11"/>
  <c r="AB6" i="11"/>
  <c r="D47" i="11"/>
  <c r="D10" i="11" s="1"/>
  <c r="Z6" i="11"/>
  <c r="Z47" i="11"/>
  <c r="Z10" i="11" s="1"/>
  <c r="V9" i="11" l="1"/>
  <c r="V30" i="11"/>
  <c r="AE9" i="11"/>
  <c r="AE30" i="11"/>
  <c r="AA30" i="11"/>
  <c r="AA9" i="11"/>
  <c r="U8" i="11"/>
  <c r="U29" i="11"/>
  <c r="AB30" i="11"/>
  <c r="AB9" i="11"/>
  <c r="AF8" i="11"/>
  <c r="AF29" i="11"/>
  <c r="AB47" i="11"/>
  <c r="AB10" i="11" s="1"/>
  <c r="AA29" i="11"/>
  <c r="AA8" i="11"/>
  <c r="AA47" i="11"/>
  <c r="AA10" i="11" s="1"/>
  <c r="U9" i="11"/>
  <c r="U30" i="11"/>
  <c r="AE8" i="11"/>
  <c r="AE29" i="11"/>
  <c r="AB29" i="11"/>
  <c r="AB8" i="11"/>
  <c r="V47" i="11"/>
  <c r="V10" i="11" s="1"/>
  <c r="V8" i="11"/>
  <c r="V29" i="11"/>
  <c r="Y8" i="11"/>
  <c r="Y29" i="11"/>
  <c r="O122" i="10" l="1"/>
  <c r="N122" i="10"/>
  <c r="M122" i="10"/>
  <c r="L122" i="10"/>
  <c r="K122" i="10"/>
  <c r="J122" i="10"/>
  <c r="I122" i="10"/>
  <c r="H122" i="10"/>
  <c r="G122" i="10"/>
  <c r="F122" i="10"/>
  <c r="E122" i="10"/>
  <c r="D122" i="10"/>
  <c r="O121" i="10"/>
  <c r="N121" i="10"/>
  <c r="M121" i="10"/>
  <c r="L121" i="10"/>
  <c r="K121" i="10"/>
  <c r="J121" i="10"/>
  <c r="I121" i="10"/>
  <c r="H121" i="10"/>
  <c r="G121" i="10"/>
  <c r="F121" i="10"/>
  <c r="E121" i="10"/>
  <c r="D121" i="10"/>
  <c r="O120" i="10"/>
  <c r="N120" i="10"/>
  <c r="M120" i="10"/>
  <c r="L120" i="10"/>
  <c r="K120" i="10"/>
  <c r="J120" i="10"/>
  <c r="I120" i="10"/>
  <c r="H120" i="10"/>
  <c r="G120" i="10"/>
  <c r="F120" i="10"/>
  <c r="E120" i="10"/>
  <c r="D120" i="10"/>
  <c r="AF119" i="10"/>
  <c r="AE119" i="10"/>
  <c r="AD119" i="10"/>
  <c r="AC119" i="10"/>
  <c r="AB119" i="10"/>
  <c r="AA119" i="10"/>
  <c r="Z119" i="10"/>
  <c r="Y119" i="10"/>
  <c r="X119" i="10"/>
  <c r="W119" i="10"/>
  <c r="V119" i="10"/>
  <c r="U119" i="10"/>
  <c r="T119" i="10"/>
  <c r="AF118" i="10"/>
  <c r="AE118" i="10"/>
  <c r="AD118" i="10"/>
  <c r="AC118" i="10"/>
  <c r="AB118" i="10"/>
  <c r="AA118" i="10"/>
  <c r="Z118" i="10"/>
  <c r="Y118" i="10"/>
  <c r="X118" i="10"/>
  <c r="W118" i="10"/>
  <c r="V118" i="10"/>
  <c r="U118" i="10"/>
  <c r="T118" i="10"/>
  <c r="AF117" i="10"/>
  <c r="AE117" i="10"/>
  <c r="AD117" i="10"/>
  <c r="AC117" i="10"/>
  <c r="AB117" i="10"/>
  <c r="AA117" i="10"/>
  <c r="Z117" i="10"/>
  <c r="Y117" i="10"/>
  <c r="X117" i="10"/>
  <c r="W117" i="10"/>
  <c r="V117" i="10"/>
  <c r="U117" i="10"/>
  <c r="T117" i="10"/>
  <c r="AF116" i="10"/>
  <c r="AE116" i="10"/>
  <c r="AD116" i="10"/>
  <c r="AC116" i="10"/>
  <c r="AB116" i="10"/>
  <c r="AA116" i="10"/>
  <c r="Z116" i="10"/>
  <c r="Y116" i="10"/>
  <c r="X116" i="10"/>
  <c r="W116" i="10"/>
  <c r="V116" i="10"/>
  <c r="U116" i="10"/>
  <c r="T116" i="10"/>
  <c r="AF115" i="10"/>
  <c r="AE115" i="10"/>
  <c r="AD115" i="10"/>
  <c r="AC115" i="10"/>
  <c r="AB115" i="10"/>
  <c r="AA115" i="10"/>
  <c r="Z115" i="10"/>
  <c r="Y115" i="10"/>
  <c r="X115" i="10"/>
  <c r="W115" i="10"/>
  <c r="V115" i="10"/>
  <c r="U115" i="10"/>
  <c r="T115" i="10"/>
  <c r="AF114" i="10"/>
  <c r="AE114" i="10"/>
  <c r="AD114" i="10"/>
  <c r="AC114" i="10"/>
  <c r="AB114" i="10"/>
  <c r="AA114" i="10"/>
  <c r="Z114" i="10"/>
  <c r="Y114" i="10"/>
  <c r="X114" i="10"/>
  <c r="W114" i="10"/>
  <c r="V114" i="10"/>
  <c r="U114" i="10"/>
  <c r="T114" i="10"/>
  <c r="AF113" i="10"/>
  <c r="AE113" i="10"/>
  <c r="AD113" i="10"/>
  <c r="AC113" i="10"/>
  <c r="AB113" i="10"/>
  <c r="AA113" i="10"/>
  <c r="Z113" i="10"/>
  <c r="Y113" i="10"/>
  <c r="X113" i="10"/>
  <c r="W113" i="10"/>
  <c r="V113" i="10"/>
  <c r="U113" i="10"/>
  <c r="T113" i="10"/>
  <c r="AF112" i="10"/>
  <c r="AE112" i="10"/>
  <c r="AD112" i="10"/>
  <c r="AC112" i="10"/>
  <c r="AB112" i="10"/>
  <c r="AA112" i="10"/>
  <c r="Z112" i="10"/>
  <c r="Y112" i="10"/>
  <c r="X112" i="10"/>
  <c r="W112" i="10"/>
  <c r="V112" i="10"/>
  <c r="U112" i="10"/>
  <c r="T112" i="10"/>
  <c r="AF111" i="10"/>
  <c r="AE111" i="10"/>
  <c r="AD111" i="10"/>
  <c r="AC111" i="10"/>
  <c r="AB111" i="10"/>
  <c r="AA111" i="10"/>
  <c r="AA122" i="10" s="1"/>
  <c r="Z111" i="10"/>
  <c r="Y111" i="10"/>
  <c r="X111" i="10"/>
  <c r="W111" i="10"/>
  <c r="V111" i="10"/>
  <c r="U111" i="10"/>
  <c r="T111" i="10"/>
  <c r="AF110" i="10"/>
  <c r="AE110" i="10"/>
  <c r="AD110" i="10"/>
  <c r="AC110" i="10"/>
  <c r="AC122" i="10" s="1"/>
  <c r="AB110" i="10"/>
  <c r="AA110" i="10"/>
  <c r="Z110" i="10"/>
  <c r="Y110" i="10"/>
  <c r="X110" i="10"/>
  <c r="W110" i="10"/>
  <c r="V110" i="10"/>
  <c r="U110" i="10"/>
  <c r="U122" i="10" s="1"/>
  <c r="T110" i="10"/>
  <c r="AC109" i="10"/>
  <c r="X109" i="10"/>
  <c r="U109" i="10"/>
  <c r="O109" i="10"/>
  <c r="AF109" i="10" s="1"/>
  <c r="N109" i="10"/>
  <c r="AE109" i="10" s="1"/>
  <c r="M109" i="10"/>
  <c r="AD109" i="10" s="1"/>
  <c r="L109" i="10"/>
  <c r="K109" i="10"/>
  <c r="AB109" i="10" s="1"/>
  <c r="J109" i="10"/>
  <c r="AA109" i="10" s="1"/>
  <c r="I109" i="10"/>
  <c r="Z109" i="10" s="1"/>
  <c r="H109" i="10"/>
  <c r="Y109" i="10" s="1"/>
  <c r="G109" i="10"/>
  <c r="F109" i="10"/>
  <c r="W109" i="10" s="1"/>
  <c r="E109" i="10"/>
  <c r="V109" i="10" s="1"/>
  <c r="D109" i="10"/>
  <c r="S108" i="10"/>
  <c r="I105" i="10"/>
  <c r="I104" i="10"/>
  <c r="I103" i="10"/>
  <c r="I102" i="10"/>
  <c r="AD101" i="10"/>
  <c r="V101" i="10"/>
  <c r="O101" i="10"/>
  <c r="N101" i="10"/>
  <c r="M101" i="10"/>
  <c r="L101" i="10"/>
  <c r="K101" i="10"/>
  <c r="J101" i="10"/>
  <c r="I101" i="10"/>
  <c r="H101" i="10"/>
  <c r="G101" i="10"/>
  <c r="F101" i="10"/>
  <c r="E101" i="10"/>
  <c r="D101" i="10"/>
  <c r="C101" i="10"/>
  <c r="T101" i="10" s="1"/>
  <c r="AF100" i="10"/>
  <c r="X100" i="10"/>
  <c r="O100" i="10"/>
  <c r="N100" i="10"/>
  <c r="M100" i="10"/>
  <c r="L100" i="10"/>
  <c r="K100" i="10"/>
  <c r="J100" i="10"/>
  <c r="I100" i="10"/>
  <c r="H100" i="10"/>
  <c r="G100" i="10"/>
  <c r="F100" i="10"/>
  <c r="E100" i="10"/>
  <c r="D100" i="10"/>
  <c r="C100" i="10"/>
  <c r="T100" i="10" s="1"/>
  <c r="Z99" i="10"/>
  <c r="T99" i="10"/>
  <c r="O99" i="10"/>
  <c r="N99" i="10"/>
  <c r="M99" i="10"/>
  <c r="L99" i="10"/>
  <c r="K99" i="10"/>
  <c r="J99" i="10"/>
  <c r="I99" i="10"/>
  <c r="H99" i="10"/>
  <c r="G99" i="10"/>
  <c r="F99" i="10"/>
  <c r="E99" i="10"/>
  <c r="D99" i="10"/>
  <c r="C99" i="10"/>
  <c r="AB98" i="10"/>
  <c r="T98" i="10"/>
  <c r="O98" i="10"/>
  <c r="N98" i="10"/>
  <c r="M98" i="10"/>
  <c r="L98" i="10"/>
  <c r="K98" i="10"/>
  <c r="J98" i="10"/>
  <c r="I98" i="10"/>
  <c r="H98" i="10"/>
  <c r="G98" i="10"/>
  <c r="F98" i="10"/>
  <c r="E98" i="10"/>
  <c r="D98" i="10"/>
  <c r="C98" i="10"/>
  <c r="T97" i="10"/>
  <c r="O97" i="10"/>
  <c r="N97" i="10"/>
  <c r="M97" i="10"/>
  <c r="L97" i="10"/>
  <c r="K97" i="10"/>
  <c r="J97" i="10"/>
  <c r="I97" i="10"/>
  <c r="H97" i="10"/>
  <c r="G97" i="10"/>
  <c r="F97" i="10"/>
  <c r="E97" i="10"/>
  <c r="D97" i="10"/>
  <c r="C97" i="10"/>
  <c r="AF96" i="10"/>
  <c r="O96" i="10"/>
  <c r="N96" i="10"/>
  <c r="M96" i="10"/>
  <c r="L96" i="10"/>
  <c r="K96" i="10"/>
  <c r="J96" i="10"/>
  <c r="I96" i="10"/>
  <c r="H96" i="10"/>
  <c r="G96" i="10"/>
  <c r="E96" i="10"/>
  <c r="D96" i="10"/>
  <c r="C96" i="10"/>
  <c r="T96" i="10" s="1"/>
  <c r="Z95" i="10"/>
  <c r="T95" i="10"/>
  <c r="O95" i="10"/>
  <c r="N95" i="10"/>
  <c r="M95" i="10"/>
  <c r="L95" i="10"/>
  <c r="K95" i="10"/>
  <c r="J95" i="10"/>
  <c r="I95" i="10"/>
  <c r="H95" i="10"/>
  <c r="G95" i="10"/>
  <c r="F95" i="10"/>
  <c r="E95" i="10"/>
  <c r="D95" i="10"/>
  <c r="C95" i="10"/>
  <c r="T94" i="10"/>
  <c r="O94" i="10"/>
  <c r="M94" i="10"/>
  <c r="L94" i="10"/>
  <c r="K94" i="10"/>
  <c r="J94" i="10"/>
  <c r="I94" i="10"/>
  <c r="H94" i="10"/>
  <c r="G94" i="10"/>
  <c r="E94" i="10"/>
  <c r="D94" i="10"/>
  <c r="C94" i="10"/>
  <c r="T93" i="10"/>
  <c r="O93" i="10"/>
  <c r="M93" i="10"/>
  <c r="L93" i="10"/>
  <c r="K93" i="10"/>
  <c r="J93" i="10"/>
  <c r="I93" i="10"/>
  <c r="H93" i="10"/>
  <c r="G93" i="10"/>
  <c r="E93" i="10"/>
  <c r="D93" i="10"/>
  <c r="C93" i="10"/>
  <c r="O92" i="10"/>
  <c r="O105" i="10" s="1"/>
  <c r="M92" i="10"/>
  <c r="M105" i="10" s="1"/>
  <c r="L92" i="10"/>
  <c r="K92" i="10"/>
  <c r="K105" i="10" s="1"/>
  <c r="J92" i="10"/>
  <c r="J105" i="10" s="1"/>
  <c r="I92" i="10"/>
  <c r="H92" i="10"/>
  <c r="H105" i="10" s="1"/>
  <c r="G92" i="10"/>
  <c r="G105" i="10" s="1"/>
  <c r="E92" i="10"/>
  <c r="E105" i="10" s="1"/>
  <c r="D92" i="10"/>
  <c r="C92" i="10"/>
  <c r="T92" i="10" s="1"/>
  <c r="AF90" i="10"/>
  <c r="AF101" i="10" s="1"/>
  <c r="AE90" i="10"/>
  <c r="AE101" i="10" s="1"/>
  <c r="AD90" i="10"/>
  <c r="AC90" i="10"/>
  <c r="AC101" i="10" s="1"/>
  <c r="AB90" i="10"/>
  <c r="AB101" i="10" s="1"/>
  <c r="AA90" i="10"/>
  <c r="AA101" i="10" s="1"/>
  <c r="Z90" i="10"/>
  <c r="Z101" i="10" s="1"/>
  <c r="Y90" i="10"/>
  <c r="Y101" i="10" s="1"/>
  <c r="X90" i="10"/>
  <c r="X101" i="10" s="1"/>
  <c r="W90" i="10"/>
  <c r="W101" i="10" s="1"/>
  <c r="V90" i="10"/>
  <c r="U90" i="10"/>
  <c r="U101" i="10" s="1"/>
  <c r="T90" i="10"/>
  <c r="AF89" i="10"/>
  <c r="AE89" i="10"/>
  <c r="AE100" i="10" s="1"/>
  <c r="AD89" i="10"/>
  <c r="AD100" i="10" s="1"/>
  <c r="AC89" i="10"/>
  <c r="AC100" i="10" s="1"/>
  <c r="AB89" i="10"/>
  <c r="AB100" i="10" s="1"/>
  <c r="AA89" i="10"/>
  <c r="AA100" i="10" s="1"/>
  <c r="Z89" i="10"/>
  <c r="Z100" i="10" s="1"/>
  <c r="Y89" i="10"/>
  <c r="Y100" i="10" s="1"/>
  <c r="X89" i="10"/>
  <c r="W89" i="10"/>
  <c r="W100" i="10" s="1"/>
  <c r="V89" i="10"/>
  <c r="V100" i="10" s="1"/>
  <c r="U89" i="10"/>
  <c r="U100" i="10" s="1"/>
  <c r="T89" i="10"/>
  <c r="AF88" i="10"/>
  <c r="AF99" i="10" s="1"/>
  <c r="AE88" i="10"/>
  <c r="AE99" i="10" s="1"/>
  <c r="AD88" i="10"/>
  <c r="AD99" i="10" s="1"/>
  <c r="AC88" i="10"/>
  <c r="AC99" i="10" s="1"/>
  <c r="AB88" i="10"/>
  <c r="AB99" i="10" s="1"/>
  <c r="AA88" i="10"/>
  <c r="AA99" i="10" s="1"/>
  <c r="Z88" i="10"/>
  <c r="Y88" i="10"/>
  <c r="Y99" i="10" s="1"/>
  <c r="X88" i="10"/>
  <c r="X99" i="10" s="1"/>
  <c r="W88" i="10"/>
  <c r="W99" i="10" s="1"/>
  <c r="V88" i="10"/>
  <c r="V99" i="10" s="1"/>
  <c r="U88" i="10"/>
  <c r="U99" i="10" s="1"/>
  <c r="T88" i="10"/>
  <c r="AF87" i="10"/>
  <c r="AF98" i="10" s="1"/>
  <c r="AE87" i="10"/>
  <c r="AE98" i="10" s="1"/>
  <c r="AD87" i="10"/>
  <c r="AD98" i="10" s="1"/>
  <c r="AC87" i="10"/>
  <c r="AC98" i="10" s="1"/>
  <c r="AB87" i="10"/>
  <c r="AA87" i="10"/>
  <c r="AA98" i="10" s="1"/>
  <c r="Z87" i="10"/>
  <c r="Z98" i="10" s="1"/>
  <c r="Y87" i="10"/>
  <c r="Y98" i="10" s="1"/>
  <c r="X87" i="10"/>
  <c r="X98" i="10" s="1"/>
  <c r="W87" i="10"/>
  <c r="W98" i="10" s="1"/>
  <c r="V87" i="10"/>
  <c r="V98" i="10" s="1"/>
  <c r="U87" i="10"/>
  <c r="U98" i="10" s="1"/>
  <c r="T87" i="10"/>
  <c r="AF86" i="10"/>
  <c r="AF97" i="10" s="1"/>
  <c r="AE86" i="10"/>
  <c r="AE97" i="10" s="1"/>
  <c r="AD86" i="10"/>
  <c r="AD97" i="10" s="1"/>
  <c r="AC86" i="10"/>
  <c r="AC97" i="10" s="1"/>
  <c r="AB86" i="10"/>
  <c r="AB97" i="10" s="1"/>
  <c r="AA86" i="10"/>
  <c r="AA97" i="10" s="1"/>
  <c r="Z86" i="10"/>
  <c r="Z97" i="10" s="1"/>
  <c r="Y86" i="10"/>
  <c r="Y97" i="10" s="1"/>
  <c r="X86" i="10"/>
  <c r="X97" i="10" s="1"/>
  <c r="W86" i="10"/>
  <c r="W97" i="10" s="1"/>
  <c r="V86" i="10"/>
  <c r="V97" i="10" s="1"/>
  <c r="U86" i="10"/>
  <c r="U97" i="10" s="1"/>
  <c r="T86" i="10"/>
  <c r="AF85" i="10"/>
  <c r="AE85" i="10"/>
  <c r="AE96" i="10" s="1"/>
  <c r="AD85" i="10"/>
  <c r="AC85" i="10"/>
  <c r="AB85" i="10"/>
  <c r="AA85" i="10"/>
  <c r="Z85" i="10"/>
  <c r="Y85" i="10"/>
  <c r="X85" i="10"/>
  <c r="W85" i="10"/>
  <c r="V85" i="10"/>
  <c r="U85" i="10"/>
  <c r="T85" i="10"/>
  <c r="AF84" i="10"/>
  <c r="AF95" i="10" s="1"/>
  <c r="AE84" i="10"/>
  <c r="AE95" i="10" s="1"/>
  <c r="AD84" i="10"/>
  <c r="AD95" i="10" s="1"/>
  <c r="AC84" i="10"/>
  <c r="AC95" i="10" s="1"/>
  <c r="AB84" i="10"/>
  <c r="AB95" i="10" s="1"/>
  <c r="AA84" i="10"/>
  <c r="AA95" i="10" s="1"/>
  <c r="Z84" i="10"/>
  <c r="Y84" i="10"/>
  <c r="Y95" i="10" s="1"/>
  <c r="X84" i="10"/>
  <c r="X95" i="10" s="1"/>
  <c r="W84" i="10"/>
  <c r="W95" i="10" s="1"/>
  <c r="V84" i="10"/>
  <c r="V95" i="10" s="1"/>
  <c r="U84" i="10"/>
  <c r="U95" i="10" s="1"/>
  <c r="T84" i="10"/>
  <c r="AF83" i="10"/>
  <c r="AE83" i="10"/>
  <c r="AD83" i="10"/>
  <c r="AC83" i="10"/>
  <c r="AB83" i="10"/>
  <c r="AA83" i="10"/>
  <c r="Z83" i="10"/>
  <c r="Y83" i="10"/>
  <c r="X83" i="10"/>
  <c r="W83" i="10"/>
  <c r="V83" i="10"/>
  <c r="U83" i="10"/>
  <c r="T83" i="10"/>
  <c r="AF82" i="10"/>
  <c r="AE82" i="10"/>
  <c r="AD82" i="10"/>
  <c r="AC82" i="10"/>
  <c r="AB82" i="10"/>
  <c r="AA82" i="10"/>
  <c r="Z82" i="10"/>
  <c r="Y82" i="10"/>
  <c r="X82" i="10"/>
  <c r="W82" i="10"/>
  <c r="V82" i="10"/>
  <c r="U82" i="10"/>
  <c r="T82" i="10"/>
  <c r="AF81" i="10"/>
  <c r="AE81" i="10"/>
  <c r="AD81" i="10"/>
  <c r="AC81" i="10"/>
  <c r="AB81" i="10"/>
  <c r="AA81" i="10"/>
  <c r="Z81" i="10"/>
  <c r="Y81" i="10"/>
  <c r="X81" i="10"/>
  <c r="W81" i="10"/>
  <c r="V81" i="10"/>
  <c r="U81" i="10"/>
  <c r="T81" i="10"/>
  <c r="AE80" i="10"/>
  <c r="AC80" i="10"/>
  <c r="AB80" i="10"/>
  <c r="Z80" i="10"/>
  <c r="W80" i="10"/>
  <c r="U80" i="10"/>
  <c r="O80" i="10"/>
  <c r="AF80" i="10" s="1"/>
  <c r="N80" i="10"/>
  <c r="M80" i="10"/>
  <c r="AD80" i="10" s="1"/>
  <c r="L80" i="10"/>
  <c r="K80" i="10"/>
  <c r="J80" i="10"/>
  <c r="AA80" i="10" s="1"/>
  <c r="I80" i="10"/>
  <c r="H80" i="10"/>
  <c r="Y80" i="10" s="1"/>
  <c r="G80" i="10"/>
  <c r="X80" i="10" s="1"/>
  <c r="F80" i="10"/>
  <c r="E80" i="10"/>
  <c r="V80" i="10" s="1"/>
  <c r="D80" i="10"/>
  <c r="S79" i="10"/>
  <c r="H76" i="10"/>
  <c r="H75" i="10"/>
  <c r="H74" i="10"/>
  <c r="H73" i="10"/>
  <c r="AC72" i="10"/>
  <c r="U72" i="10"/>
  <c r="O72" i="10"/>
  <c r="N72" i="10"/>
  <c r="M72" i="10"/>
  <c r="L72" i="10"/>
  <c r="K72" i="10"/>
  <c r="J72" i="10"/>
  <c r="I72" i="10"/>
  <c r="H72" i="10"/>
  <c r="G72" i="10"/>
  <c r="F72" i="10"/>
  <c r="E72" i="10"/>
  <c r="D72" i="10"/>
  <c r="C72" i="10"/>
  <c r="T72" i="10" s="1"/>
  <c r="AE71" i="10"/>
  <c r="W71" i="10"/>
  <c r="O71" i="10"/>
  <c r="N71" i="10"/>
  <c r="M71" i="10"/>
  <c r="L71" i="10"/>
  <c r="K71" i="10"/>
  <c r="J71" i="10"/>
  <c r="I71" i="10"/>
  <c r="H71" i="10"/>
  <c r="G71" i="10"/>
  <c r="F71" i="10"/>
  <c r="E71" i="10"/>
  <c r="D71" i="10"/>
  <c r="C71" i="10"/>
  <c r="T71" i="10" s="1"/>
  <c r="Y70" i="10"/>
  <c r="O70" i="10"/>
  <c r="N70" i="10"/>
  <c r="M70" i="10"/>
  <c r="L70" i="10"/>
  <c r="K70" i="10"/>
  <c r="J70" i="10"/>
  <c r="I70" i="10"/>
  <c r="H70" i="10"/>
  <c r="G70" i="10"/>
  <c r="F70" i="10"/>
  <c r="E70" i="10"/>
  <c r="D70" i="10"/>
  <c r="C70" i="10"/>
  <c r="T70" i="10" s="1"/>
  <c r="AA69" i="10"/>
  <c r="O69" i="10"/>
  <c r="N69" i="10"/>
  <c r="M69" i="10"/>
  <c r="L69" i="10"/>
  <c r="K69" i="10"/>
  <c r="J69" i="10"/>
  <c r="I69" i="10"/>
  <c r="H69" i="10"/>
  <c r="G69" i="10"/>
  <c r="F69" i="10"/>
  <c r="E69" i="10"/>
  <c r="D69" i="10"/>
  <c r="C69" i="10"/>
  <c r="T69" i="10" s="1"/>
  <c r="T68" i="10"/>
  <c r="O68" i="10"/>
  <c r="N68" i="10"/>
  <c r="M68" i="10"/>
  <c r="L68" i="10"/>
  <c r="K68" i="10"/>
  <c r="J68" i="10"/>
  <c r="I68" i="10"/>
  <c r="H68" i="10"/>
  <c r="G68" i="10"/>
  <c r="F68" i="10"/>
  <c r="E68" i="10"/>
  <c r="D68" i="10"/>
  <c r="C68" i="10"/>
  <c r="O67" i="10"/>
  <c r="M67" i="10"/>
  <c r="L67" i="10"/>
  <c r="K67" i="10"/>
  <c r="J67" i="10"/>
  <c r="I67" i="10"/>
  <c r="H67" i="10"/>
  <c r="G67" i="10"/>
  <c r="E67" i="10"/>
  <c r="D67" i="10"/>
  <c r="C67" i="10"/>
  <c r="T67" i="10" s="1"/>
  <c r="Y66" i="10"/>
  <c r="T66" i="10"/>
  <c r="O66" i="10"/>
  <c r="N66" i="10"/>
  <c r="M66" i="10"/>
  <c r="L66" i="10"/>
  <c r="K66" i="10"/>
  <c r="J66" i="10"/>
  <c r="I66" i="10"/>
  <c r="H66" i="10"/>
  <c r="G66" i="10"/>
  <c r="F66" i="10"/>
  <c r="E66" i="10"/>
  <c r="D66" i="10"/>
  <c r="C66" i="10"/>
  <c r="O65" i="10"/>
  <c r="M65" i="10"/>
  <c r="L65" i="10"/>
  <c r="K65" i="10"/>
  <c r="J65" i="10"/>
  <c r="I65" i="10"/>
  <c r="H65" i="10"/>
  <c r="G65" i="10"/>
  <c r="E65" i="10"/>
  <c r="D65" i="10"/>
  <c r="C65" i="10"/>
  <c r="T65" i="10" s="1"/>
  <c r="T64" i="10"/>
  <c r="O64" i="10"/>
  <c r="M64" i="10"/>
  <c r="L64" i="10"/>
  <c r="K64" i="10"/>
  <c r="J64" i="10"/>
  <c r="I64" i="10"/>
  <c r="H64" i="10"/>
  <c r="G64" i="10"/>
  <c r="E64" i="10"/>
  <c r="D64" i="10"/>
  <c r="C64" i="10"/>
  <c r="O63" i="10"/>
  <c r="M63" i="10"/>
  <c r="M76" i="10" s="1"/>
  <c r="L63" i="10"/>
  <c r="L76" i="10" s="1"/>
  <c r="K63" i="10"/>
  <c r="J63" i="10"/>
  <c r="J76" i="10" s="1"/>
  <c r="I63" i="10"/>
  <c r="H63" i="10"/>
  <c r="G63" i="10"/>
  <c r="E63" i="10"/>
  <c r="E76" i="10" s="1"/>
  <c r="D63" i="10"/>
  <c r="D76" i="10" s="1"/>
  <c r="C63" i="10"/>
  <c r="T63" i="10" s="1"/>
  <c r="AF61" i="10"/>
  <c r="AF72" i="10" s="1"/>
  <c r="AE61" i="10"/>
  <c r="AE72" i="10" s="1"/>
  <c r="AD61" i="10"/>
  <c r="AD72" i="10" s="1"/>
  <c r="AC61" i="10"/>
  <c r="AB61" i="10"/>
  <c r="AB72" i="10" s="1"/>
  <c r="AA61" i="10"/>
  <c r="AA72" i="10" s="1"/>
  <c r="Z61" i="10"/>
  <c r="Z72" i="10" s="1"/>
  <c r="Y61" i="10"/>
  <c r="Y72" i="10" s="1"/>
  <c r="X61" i="10"/>
  <c r="X72" i="10" s="1"/>
  <c r="W61" i="10"/>
  <c r="W72" i="10" s="1"/>
  <c r="V61" i="10"/>
  <c r="V72" i="10" s="1"/>
  <c r="U61" i="10"/>
  <c r="T61" i="10"/>
  <c r="AF60" i="10"/>
  <c r="AF71" i="10" s="1"/>
  <c r="AE60" i="10"/>
  <c r="AD60" i="10"/>
  <c r="AD71" i="10" s="1"/>
  <c r="AC60" i="10"/>
  <c r="AC71" i="10" s="1"/>
  <c r="AB60" i="10"/>
  <c r="AB71" i="10" s="1"/>
  <c r="AA60" i="10"/>
  <c r="AA71" i="10" s="1"/>
  <c r="Z60" i="10"/>
  <c r="Z71" i="10" s="1"/>
  <c r="Y60" i="10"/>
  <c r="Y71" i="10" s="1"/>
  <c r="X60" i="10"/>
  <c r="X71" i="10" s="1"/>
  <c r="W60" i="10"/>
  <c r="V60" i="10"/>
  <c r="V71" i="10" s="1"/>
  <c r="U60" i="10"/>
  <c r="U71" i="10" s="1"/>
  <c r="T60" i="10"/>
  <c r="AF59" i="10"/>
  <c r="AF70" i="10" s="1"/>
  <c r="AE59" i="10"/>
  <c r="AE70" i="10" s="1"/>
  <c r="AD59" i="10"/>
  <c r="AD70" i="10" s="1"/>
  <c r="AC59" i="10"/>
  <c r="AC70" i="10" s="1"/>
  <c r="AB59" i="10"/>
  <c r="AB70" i="10" s="1"/>
  <c r="AA59" i="10"/>
  <c r="AA70" i="10" s="1"/>
  <c r="Z59" i="10"/>
  <c r="Z70" i="10" s="1"/>
  <c r="Y59" i="10"/>
  <c r="X59" i="10"/>
  <c r="X70" i="10" s="1"/>
  <c r="W59" i="10"/>
  <c r="W70" i="10" s="1"/>
  <c r="V59" i="10"/>
  <c r="V70" i="10" s="1"/>
  <c r="U59" i="10"/>
  <c r="U70" i="10" s="1"/>
  <c r="T59" i="10"/>
  <c r="AF58" i="10"/>
  <c r="AF69" i="10" s="1"/>
  <c r="AE58" i="10"/>
  <c r="AE69" i="10" s="1"/>
  <c r="AD58" i="10"/>
  <c r="AD69" i="10" s="1"/>
  <c r="AC58" i="10"/>
  <c r="AC69" i="10" s="1"/>
  <c r="AB58" i="10"/>
  <c r="AB69" i="10" s="1"/>
  <c r="AA58" i="10"/>
  <c r="Z58" i="10"/>
  <c r="Z69" i="10" s="1"/>
  <c r="Y58" i="10"/>
  <c r="Y69" i="10" s="1"/>
  <c r="X58" i="10"/>
  <c r="X69" i="10" s="1"/>
  <c r="W58" i="10"/>
  <c r="W69" i="10" s="1"/>
  <c r="V58" i="10"/>
  <c r="V69" i="10" s="1"/>
  <c r="U58" i="10"/>
  <c r="U69" i="10" s="1"/>
  <c r="T58" i="10"/>
  <c r="AF57" i="10"/>
  <c r="AF68" i="10" s="1"/>
  <c r="AE57" i="10"/>
  <c r="AE68" i="10" s="1"/>
  <c r="AD57" i="10"/>
  <c r="AD68" i="10" s="1"/>
  <c r="AC57" i="10"/>
  <c r="AC68" i="10" s="1"/>
  <c r="AB57" i="10"/>
  <c r="AB68" i="10" s="1"/>
  <c r="AA57" i="10"/>
  <c r="AA68" i="10" s="1"/>
  <c r="Z57" i="10"/>
  <c r="Z68" i="10" s="1"/>
  <c r="Y57" i="10"/>
  <c r="Y68" i="10" s="1"/>
  <c r="X57" i="10"/>
  <c r="X68" i="10" s="1"/>
  <c r="W57" i="10"/>
  <c r="W68" i="10" s="1"/>
  <c r="V57" i="10"/>
  <c r="V68" i="10" s="1"/>
  <c r="U57" i="10"/>
  <c r="U68" i="10" s="1"/>
  <c r="T57" i="10"/>
  <c r="AF56" i="10"/>
  <c r="AE56" i="10"/>
  <c r="AD56" i="10"/>
  <c r="AC56" i="10"/>
  <c r="AB56" i="10"/>
  <c r="AA56" i="10"/>
  <c r="Z56" i="10"/>
  <c r="Y56" i="10"/>
  <c r="X56" i="10"/>
  <c r="W56" i="10"/>
  <c r="V56" i="10"/>
  <c r="U56" i="10"/>
  <c r="T56" i="10"/>
  <c r="AF55" i="10"/>
  <c r="AF66" i="10" s="1"/>
  <c r="AE55" i="10"/>
  <c r="AE66" i="10" s="1"/>
  <c r="AD55" i="10"/>
  <c r="AD66" i="10" s="1"/>
  <c r="AC55" i="10"/>
  <c r="AC66" i="10" s="1"/>
  <c r="AB55" i="10"/>
  <c r="AB66" i="10" s="1"/>
  <c r="AA55" i="10"/>
  <c r="AA66" i="10" s="1"/>
  <c r="Z55" i="10"/>
  <c r="Z66" i="10" s="1"/>
  <c r="Y55" i="10"/>
  <c r="X55" i="10"/>
  <c r="X66" i="10" s="1"/>
  <c r="W55" i="10"/>
  <c r="W66" i="10" s="1"/>
  <c r="V55" i="10"/>
  <c r="V66" i="10" s="1"/>
  <c r="U55" i="10"/>
  <c r="U66" i="10" s="1"/>
  <c r="T55" i="10"/>
  <c r="AF54" i="10"/>
  <c r="AE54" i="10"/>
  <c r="AD54" i="10"/>
  <c r="AC54" i="10"/>
  <c r="AB54" i="10"/>
  <c r="AA54" i="10"/>
  <c r="Z54" i="10"/>
  <c r="Y54" i="10"/>
  <c r="X54" i="10"/>
  <c r="W54" i="10"/>
  <c r="V54" i="10"/>
  <c r="U54" i="10"/>
  <c r="T54" i="10"/>
  <c r="AF53" i="10"/>
  <c r="AE53" i="10"/>
  <c r="AD53" i="10"/>
  <c r="AC53" i="10"/>
  <c r="AB53" i="10"/>
  <c r="AA53" i="10"/>
  <c r="Z53" i="10"/>
  <c r="Y53" i="10"/>
  <c r="X53" i="10"/>
  <c r="W53" i="10"/>
  <c r="V53" i="10"/>
  <c r="U53" i="10"/>
  <c r="T53" i="10"/>
  <c r="AF52" i="10"/>
  <c r="AE52" i="10"/>
  <c r="AD52" i="10"/>
  <c r="AC52" i="10"/>
  <c r="AB52" i="10"/>
  <c r="AA52" i="10"/>
  <c r="Z52" i="10"/>
  <c r="Y52" i="10"/>
  <c r="X52" i="10"/>
  <c r="W52" i="10"/>
  <c r="V52" i="10"/>
  <c r="U52" i="10"/>
  <c r="T52" i="10"/>
  <c r="AD51" i="10"/>
  <c r="AC51" i="10"/>
  <c r="AB51" i="10"/>
  <c r="AA51" i="10"/>
  <c r="V51" i="10"/>
  <c r="U51" i="10"/>
  <c r="O51" i="10"/>
  <c r="AF51" i="10" s="1"/>
  <c r="N51" i="10"/>
  <c r="AE51" i="10" s="1"/>
  <c r="M51" i="10"/>
  <c r="L51" i="10"/>
  <c r="K51" i="10"/>
  <c r="J51" i="10"/>
  <c r="I51" i="10"/>
  <c r="Z51" i="10" s="1"/>
  <c r="H51" i="10"/>
  <c r="Y51" i="10" s="1"/>
  <c r="G51" i="10"/>
  <c r="X51" i="10" s="1"/>
  <c r="F51" i="10"/>
  <c r="W51" i="10" s="1"/>
  <c r="E51" i="10"/>
  <c r="D51" i="10"/>
  <c r="S50" i="10"/>
  <c r="AC42" i="10"/>
  <c r="T42" i="10"/>
  <c r="O42" i="10"/>
  <c r="N42" i="10"/>
  <c r="M42" i="10"/>
  <c r="L42" i="10"/>
  <c r="K42" i="10"/>
  <c r="J42" i="10"/>
  <c r="I42" i="10"/>
  <c r="H42" i="10"/>
  <c r="G42" i="10"/>
  <c r="F42" i="10"/>
  <c r="E42" i="10"/>
  <c r="D42" i="10"/>
  <c r="C42" i="10"/>
  <c r="Z41" i="10"/>
  <c r="T41" i="10"/>
  <c r="O41" i="10"/>
  <c r="N41" i="10"/>
  <c r="M41" i="10"/>
  <c r="L41" i="10"/>
  <c r="K41" i="10"/>
  <c r="J41" i="10"/>
  <c r="I41" i="10"/>
  <c r="H41" i="10"/>
  <c r="G41" i="10"/>
  <c r="F41" i="10"/>
  <c r="E41" i="10"/>
  <c r="D41" i="10"/>
  <c r="C41" i="10"/>
  <c r="AB40" i="10"/>
  <c r="T40" i="10"/>
  <c r="O40" i="10"/>
  <c r="N40" i="10"/>
  <c r="M40" i="10"/>
  <c r="L40" i="10"/>
  <c r="K40" i="10"/>
  <c r="J40" i="10"/>
  <c r="I40" i="10"/>
  <c r="H40" i="10"/>
  <c r="G40" i="10"/>
  <c r="F40" i="10"/>
  <c r="E40" i="10"/>
  <c r="D40" i="10"/>
  <c r="C40" i="10"/>
  <c r="AD39" i="10"/>
  <c r="V39" i="10"/>
  <c r="O39" i="10"/>
  <c r="N39" i="10"/>
  <c r="M39" i="10"/>
  <c r="L39" i="10"/>
  <c r="K39" i="10"/>
  <c r="J39" i="10"/>
  <c r="I39" i="10"/>
  <c r="H39" i="10"/>
  <c r="G39" i="10"/>
  <c r="F39" i="10"/>
  <c r="E39" i="10"/>
  <c r="D39" i="10"/>
  <c r="C39" i="10"/>
  <c r="T39" i="10" s="1"/>
  <c r="T38" i="10"/>
  <c r="O38" i="10"/>
  <c r="N38" i="10"/>
  <c r="M38" i="10"/>
  <c r="L38" i="10"/>
  <c r="K38" i="10"/>
  <c r="J38" i="10"/>
  <c r="I38" i="10"/>
  <c r="H38" i="10"/>
  <c r="G38" i="10"/>
  <c r="F38" i="10"/>
  <c r="E38" i="10"/>
  <c r="D38" i="10"/>
  <c r="C38" i="10"/>
  <c r="T37" i="10"/>
  <c r="O37" i="10"/>
  <c r="N37" i="10"/>
  <c r="M37" i="10"/>
  <c r="L37" i="10"/>
  <c r="K37" i="10"/>
  <c r="J37" i="10"/>
  <c r="I37" i="10"/>
  <c r="H37" i="10"/>
  <c r="G37" i="10"/>
  <c r="F37" i="10"/>
  <c r="E37" i="10"/>
  <c r="D37" i="10"/>
  <c r="C37" i="10"/>
  <c r="T36" i="10"/>
  <c r="O36" i="10"/>
  <c r="N36" i="10"/>
  <c r="M36" i="10"/>
  <c r="L36" i="10"/>
  <c r="K36" i="10"/>
  <c r="J36" i="10"/>
  <c r="I36" i="10"/>
  <c r="H36" i="10"/>
  <c r="H44" i="10" s="1"/>
  <c r="H7" i="10" s="1"/>
  <c r="G36" i="10"/>
  <c r="F36" i="10"/>
  <c r="E36" i="10"/>
  <c r="D36" i="10"/>
  <c r="C36" i="10"/>
  <c r="O35" i="10"/>
  <c r="N35" i="10"/>
  <c r="M35" i="10"/>
  <c r="L35" i="10"/>
  <c r="K35" i="10"/>
  <c r="J35" i="10"/>
  <c r="I35" i="10"/>
  <c r="H35" i="10"/>
  <c r="G35" i="10"/>
  <c r="F35" i="10"/>
  <c r="E35" i="10"/>
  <c r="D35" i="10"/>
  <c r="C35" i="10"/>
  <c r="T35" i="10" s="1"/>
  <c r="T34" i="10"/>
  <c r="O34" i="10"/>
  <c r="O43" i="10" s="1"/>
  <c r="N34" i="10"/>
  <c r="M34" i="10"/>
  <c r="L34" i="10"/>
  <c r="K34" i="10"/>
  <c r="J34" i="10"/>
  <c r="I34" i="10"/>
  <c r="H34" i="10"/>
  <c r="G34" i="10"/>
  <c r="F34" i="10"/>
  <c r="E34" i="10"/>
  <c r="D34" i="10"/>
  <c r="C34" i="10"/>
  <c r="T33" i="10"/>
  <c r="O33" i="10"/>
  <c r="O44" i="10" s="1"/>
  <c r="O7" i="10" s="1"/>
  <c r="N33" i="10"/>
  <c r="M33" i="10"/>
  <c r="L33" i="10"/>
  <c r="K33" i="10"/>
  <c r="J33" i="10"/>
  <c r="I33" i="10"/>
  <c r="H33" i="10"/>
  <c r="H43" i="10" s="1"/>
  <c r="G33" i="10"/>
  <c r="G44" i="10" s="1"/>
  <c r="G7" i="10" s="1"/>
  <c r="F33" i="10"/>
  <c r="E33" i="10"/>
  <c r="D33" i="10"/>
  <c r="C33" i="10"/>
  <c r="AF31" i="10"/>
  <c r="AE31" i="10"/>
  <c r="AD31" i="10"/>
  <c r="AC31" i="10"/>
  <c r="AB31" i="10"/>
  <c r="AA31" i="10"/>
  <c r="Z31" i="10"/>
  <c r="Y31" i="10"/>
  <c r="X31" i="10"/>
  <c r="W31" i="10"/>
  <c r="V31" i="10"/>
  <c r="U31" i="10"/>
  <c r="O31" i="10"/>
  <c r="N31" i="10"/>
  <c r="M31" i="10"/>
  <c r="L31" i="10"/>
  <c r="K31" i="10"/>
  <c r="J31" i="10"/>
  <c r="I31" i="10"/>
  <c r="H31" i="10"/>
  <c r="G31" i="10"/>
  <c r="F31" i="10"/>
  <c r="E31" i="10"/>
  <c r="D31" i="10"/>
  <c r="O28" i="10"/>
  <c r="N28" i="10"/>
  <c r="M28" i="10"/>
  <c r="L28" i="10"/>
  <c r="K28" i="10"/>
  <c r="J28" i="10"/>
  <c r="I28" i="10"/>
  <c r="H28" i="10"/>
  <c r="G28" i="10"/>
  <c r="F28" i="10"/>
  <c r="E28" i="10"/>
  <c r="D28" i="10"/>
  <c r="O27" i="10"/>
  <c r="N27" i="10"/>
  <c r="M27" i="10"/>
  <c r="L27" i="10"/>
  <c r="K27" i="10"/>
  <c r="J27" i="10"/>
  <c r="I27" i="10"/>
  <c r="H27" i="10"/>
  <c r="G27" i="10"/>
  <c r="F27" i="10"/>
  <c r="E27" i="10"/>
  <c r="D27" i="10"/>
  <c r="O26" i="10"/>
  <c r="N26" i="10"/>
  <c r="M26" i="10"/>
  <c r="L26" i="10"/>
  <c r="K26" i="10"/>
  <c r="J26" i="10"/>
  <c r="I26" i="10"/>
  <c r="H26" i="10"/>
  <c r="G26" i="10"/>
  <c r="F26" i="10"/>
  <c r="E26" i="10"/>
  <c r="D26" i="10"/>
  <c r="AF25" i="10"/>
  <c r="AF42" i="10" s="1"/>
  <c r="AE25" i="10"/>
  <c r="AE42" i="10" s="1"/>
  <c r="AD25" i="10"/>
  <c r="AD42" i="10" s="1"/>
  <c r="AC25" i="10"/>
  <c r="AB25" i="10"/>
  <c r="AB42" i="10" s="1"/>
  <c r="AA25" i="10"/>
  <c r="AA42" i="10" s="1"/>
  <c r="Z25" i="10"/>
  <c r="Z42" i="10" s="1"/>
  <c r="Y25" i="10"/>
  <c r="Y42" i="10" s="1"/>
  <c r="X25" i="10"/>
  <c r="X42" i="10" s="1"/>
  <c r="W25" i="10"/>
  <c r="W42" i="10" s="1"/>
  <c r="V25" i="10"/>
  <c r="V42" i="10" s="1"/>
  <c r="U25" i="10"/>
  <c r="U42" i="10" s="1"/>
  <c r="T25" i="10"/>
  <c r="AF24" i="10"/>
  <c r="AF41" i="10" s="1"/>
  <c r="AE24" i="10"/>
  <c r="AE41" i="10" s="1"/>
  <c r="AD24" i="10"/>
  <c r="AD41" i="10" s="1"/>
  <c r="AC24" i="10"/>
  <c r="AC41" i="10" s="1"/>
  <c r="AB24" i="10"/>
  <c r="AB41" i="10" s="1"/>
  <c r="AA24" i="10"/>
  <c r="AA41" i="10" s="1"/>
  <c r="Z24" i="10"/>
  <c r="Y24" i="10"/>
  <c r="Y41" i="10" s="1"/>
  <c r="X24" i="10"/>
  <c r="X41" i="10" s="1"/>
  <c r="W24" i="10"/>
  <c r="W41" i="10" s="1"/>
  <c r="V24" i="10"/>
  <c r="V41" i="10" s="1"/>
  <c r="U24" i="10"/>
  <c r="U41" i="10" s="1"/>
  <c r="T24" i="10"/>
  <c r="AF23" i="10"/>
  <c r="AF40" i="10" s="1"/>
  <c r="AE23" i="10"/>
  <c r="AE40" i="10" s="1"/>
  <c r="AD23" i="10"/>
  <c r="AD40" i="10" s="1"/>
  <c r="AC23" i="10"/>
  <c r="AC40" i="10" s="1"/>
  <c r="AB23" i="10"/>
  <c r="AA23" i="10"/>
  <c r="AA40" i="10" s="1"/>
  <c r="Z23" i="10"/>
  <c r="Z40" i="10" s="1"/>
  <c r="Y23" i="10"/>
  <c r="Y40" i="10" s="1"/>
  <c r="X23" i="10"/>
  <c r="X40" i="10" s="1"/>
  <c r="W23" i="10"/>
  <c r="W40" i="10" s="1"/>
  <c r="V23" i="10"/>
  <c r="V40" i="10" s="1"/>
  <c r="U23" i="10"/>
  <c r="U40" i="10" s="1"/>
  <c r="T23" i="10"/>
  <c r="AF22" i="10"/>
  <c r="AF39" i="10" s="1"/>
  <c r="AE22" i="10"/>
  <c r="AE39" i="10" s="1"/>
  <c r="AD22" i="10"/>
  <c r="AC22" i="10"/>
  <c r="AC39" i="10" s="1"/>
  <c r="AB22" i="10"/>
  <c r="AB39" i="10" s="1"/>
  <c r="AA22" i="10"/>
  <c r="AA39" i="10" s="1"/>
  <c r="Z22" i="10"/>
  <c r="Z39" i="10" s="1"/>
  <c r="Y22" i="10"/>
  <c r="Y39" i="10" s="1"/>
  <c r="X22" i="10"/>
  <c r="X39" i="10" s="1"/>
  <c r="W22" i="10"/>
  <c r="W39" i="10" s="1"/>
  <c r="V22" i="10"/>
  <c r="U22" i="10"/>
  <c r="U39" i="10" s="1"/>
  <c r="T22" i="10"/>
  <c r="AF21" i="10"/>
  <c r="AF38" i="10" s="1"/>
  <c r="AE21" i="10"/>
  <c r="AE38" i="10" s="1"/>
  <c r="AD21" i="10"/>
  <c r="AD38" i="10" s="1"/>
  <c r="AC21" i="10"/>
  <c r="AC38" i="10" s="1"/>
  <c r="AB21" i="10"/>
  <c r="AB38" i="10" s="1"/>
  <c r="AA21" i="10"/>
  <c r="AA38" i="10" s="1"/>
  <c r="Z21" i="10"/>
  <c r="Z38" i="10" s="1"/>
  <c r="Y21" i="10"/>
  <c r="Y38" i="10" s="1"/>
  <c r="X21" i="10"/>
  <c r="X38" i="10" s="1"/>
  <c r="W21" i="10"/>
  <c r="W38" i="10" s="1"/>
  <c r="V21" i="10"/>
  <c r="V38" i="10" s="1"/>
  <c r="U21" i="10"/>
  <c r="U38" i="10" s="1"/>
  <c r="T21" i="10"/>
  <c r="AF20" i="10"/>
  <c r="AE20" i="10"/>
  <c r="AD20" i="10"/>
  <c r="AC20" i="10"/>
  <c r="AB20" i="10"/>
  <c r="AA20" i="10"/>
  <c r="Z20" i="10"/>
  <c r="Y20" i="10"/>
  <c r="X20" i="10"/>
  <c r="W20" i="10"/>
  <c r="V20" i="10"/>
  <c r="U20" i="10"/>
  <c r="T20" i="10"/>
  <c r="AF19" i="10"/>
  <c r="AE19" i="10"/>
  <c r="AD19" i="10"/>
  <c r="AC19" i="10"/>
  <c r="AB19" i="10"/>
  <c r="AA19" i="10"/>
  <c r="Z19" i="10"/>
  <c r="Y19" i="10"/>
  <c r="X19" i="10"/>
  <c r="W19" i="10"/>
  <c r="V19" i="10"/>
  <c r="U19" i="10"/>
  <c r="T19" i="10"/>
  <c r="AF18" i="10"/>
  <c r="AE18" i="10"/>
  <c r="AD18" i="10"/>
  <c r="AC18" i="10"/>
  <c r="AB18" i="10"/>
  <c r="AA18" i="10"/>
  <c r="Z18" i="10"/>
  <c r="Y18" i="10"/>
  <c r="X18" i="10"/>
  <c r="W18" i="10"/>
  <c r="V18" i="10"/>
  <c r="U18" i="10"/>
  <c r="T18" i="10"/>
  <c r="AF17" i="10"/>
  <c r="AF28" i="10" s="1"/>
  <c r="AE17" i="10"/>
  <c r="AD17" i="10"/>
  <c r="AC17" i="10"/>
  <c r="AB17" i="10"/>
  <c r="AB28" i="10" s="1"/>
  <c r="AA17" i="10"/>
  <c r="Z17" i="10"/>
  <c r="Y17" i="10"/>
  <c r="X17" i="10"/>
  <c r="X28" i="10" s="1"/>
  <c r="W17" i="10"/>
  <c r="V17" i="10"/>
  <c r="U17" i="10"/>
  <c r="T17" i="10"/>
  <c r="AF16" i="10"/>
  <c r="AE16" i="10"/>
  <c r="AD16" i="10"/>
  <c r="AC16" i="10"/>
  <c r="AB16" i="10"/>
  <c r="AA16" i="10"/>
  <c r="AA28" i="10" s="1"/>
  <c r="Z16" i="10"/>
  <c r="Z28" i="10" s="1"/>
  <c r="Y16" i="10"/>
  <c r="X16" i="10"/>
  <c r="W16" i="10"/>
  <c r="V16" i="10"/>
  <c r="U16" i="10"/>
  <c r="T16" i="10"/>
  <c r="AF15" i="10"/>
  <c r="AE15" i="10"/>
  <c r="AD15" i="10"/>
  <c r="AC15" i="10"/>
  <c r="AB15" i="10"/>
  <c r="AA15" i="10"/>
  <c r="Z15" i="10"/>
  <c r="Y15" i="10"/>
  <c r="X15" i="10"/>
  <c r="W15" i="10"/>
  <c r="V15" i="10"/>
  <c r="U15" i="10"/>
  <c r="S14" i="10"/>
  <c r="Y34" i="10" l="1"/>
  <c r="O6" i="10"/>
  <c r="AE33" i="10"/>
  <c r="AC35" i="10"/>
  <c r="H6" i="10"/>
  <c r="AC33" i="10"/>
  <c r="AC37" i="10"/>
  <c r="Y33" i="10"/>
  <c r="AC34" i="10"/>
  <c r="Y37" i="10"/>
  <c r="Y35" i="10"/>
  <c r="AE34" i="10"/>
  <c r="AF65" i="10"/>
  <c r="U26" i="10"/>
  <c r="AC26" i="10"/>
  <c r="U27" i="10"/>
  <c r="AC27" i="10"/>
  <c r="U28" i="10"/>
  <c r="AC28" i="10"/>
  <c r="G43" i="10"/>
  <c r="I76" i="10"/>
  <c r="I46" i="10" s="1"/>
  <c r="V122" i="10"/>
  <c r="AD122" i="10"/>
  <c r="V26" i="10"/>
  <c r="AD26" i="10"/>
  <c r="V27" i="10"/>
  <c r="AD27" i="10"/>
  <c r="V28" i="10"/>
  <c r="AD28" i="10"/>
  <c r="W64" i="10"/>
  <c r="AF67" i="10"/>
  <c r="AD92" i="10"/>
  <c r="Y93" i="10"/>
  <c r="L105" i="10"/>
  <c r="L104" i="10"/>
  <c r="L103" i="10"/>
  <c r="L102" i="10"/>
  <c r="W122" i="10"/>
  <c r="AE122" i="10"/>
  <c r="AA121" i="10"/>
  <c r="AB27" i="10"/>
  <c r="N44" i="10"/>
  <c r="N7" i="10" s="1"/>
  <c r="N43" i="10"/>
  <c r="W27" i="10"/>
  <c r="AE27" i="10"/>
  <c r="W28" i="10"/>
  <c r="AE28" i="10"/>
  <c r="I44" i="10"/>
  <c r="I7" i="10" s="1"/>
  <c r="I43" i="10"/>
  <c r="AC63" i="10"/>
  <c r="Y67" i="10"/>
  <c r="K76" i="10"/>
  <c r="K46" i="10" s="1"/>
  <c r="K75" i="10"/>
  <c r="K74" i="10"/>
  <c r="K73" i="10"/>
  <c r="K45" i="10" s="1"/>
  <c r="AC94" i="10"/>
  <c r="D105" i="10"/>
  <c r="D104" i="10"/>
  <c r="D103" i="10"/>
  <c r="D102" i="10"/>
  <c r="X122" i="10"/>
  <c r="X121" i="10"/>
  <c r="X120" i="10"/>
  <c r="AF122" i="10"/>
  <c r="AF121" i="10"/>
  <c r="AF120" i="10"/>
  <c r="AF35" i="10" s="1"/>
  <c r="F64" i="10"/>
  <c r="F93" i="10"/>
  <c r="F67" i="10"/>
  <c r="F63" i="10"/>
  <c r="F96" i="10"/>
  <c r="F92" i="10"/>
  <c r="F65" i="10"/>
  <c r="F94" i="10"/>
  <c r="N64" i="10"/>
  <c r="N93" i="10"/>
  <c r="N67" i="10"/>
  <c r="N63" i="10"/>
  <c r="N92" i="10"/>
  <c r="N65" i="10"/>
  <c r="N94" i="10"/>
  <c r="X26" i="10"/>
  <c r="AF26" i="10"/>
  <c r="X27" i="10"/>
  <c r="AF27" i="10"/>
  <c r="J44" i="10"/>
  <c r="J7" i="10" s="1"/>
  <c r="J43" i="10"/>
  <c r="AD63" i="10"/>
  <c r="Y64" i="10"/>
  <c r="Y122" i="10"/>
  <c r="AB26" i="10"/>
  <c r="W26" i="10"/>
  <c r="Y26" i="10"/>
  <c r="Y27" i="10"/>
  <c r="Y28" i="10"/>
  <c r="K44" i="10"/>
  <c r="K7" i="10" s="1"/>
  <c r="K43" i="10"/>
  <c r="M46" i="10"/>
  <c r="AE94" i="10"/>
  <c r="Z122" i="10"/>
  <c r="AA120" i="10"/>
  <c r="AA67" i="10" s="1"/>
  <c r="AE26" i="10"/>
  <c r="Z26" i="10"/>
  <c r="Z27" i="10"/>
  <c r="D44" i="10"/>
  <c r="D7" i="10" s="1"/>
  <c r="D43" i="10"/>
  <c r="L44" i="10"/>
  <c r="L7" i="10" s="1"/>
  <c r="L43" i="10"/>
  <c r="AD65" i="10"/>
  <c r="O76" i="10"/>
  <c r="AF94" i="10"/>
  <c r="AD96" i="10"/>
  <c r="F44" i="10"/>
  <c r="F7" i="10" s="1"/>
  <c r="F43" i="10"/>
  <c r="AA26" i="10"/>
  <c r="AA27" i="10"/>
  <c r="E44" i="10"/>
  <c r="E7" i="10" s="1"/>
  <c r="E43" i="10"/>
  <c r="M44" i="10"/>
  <c r="M7" i="10" s="1"/>
  <c r="M43" i="10"/>
  <c r="Y63" i="10"/>
  <c r="AE65" i="10"/>
  <c r="G76" i="10"/>
  <c r="Y94" i="10"/>
  <c r="AB122" i="10"/>
  <c r="G102" i="10"/>
  <c r="O102" i="10"/>
  <c r="G103" i="10"/>
  <c r="O103" i="10"/>
  <c r="G104" i="10"/>
  <c r="O104" i="10"/>
  <c r="Y120" i="10"/>
  <c r="Y96" i="10" s="1"/>
  <c r="Y121" i="10"/>
  <c r="G73" i="10"/>
  <c r="G45" i="10" s="1"/>
  <c r="O73" i="10"/>
  <c r="O45" i="10" s="1"/>
  <c r="G74" i="10"/>
  <c r="O74" i="10"/>
  <c r="G75" i="10"/>
  <c r="O75" i="10"/>
  <c r="H102" i="10"/>
  <c r="H103" i="10"/>
  <c r="H104" i="10"/>
  <c r="Z120" i="10"/>
  <c r="Z34" i="10" s="1"/>
  <c r="Z121" i="10"/>
  <c r="I73" i="10"/>
  <c r="I45" i="10" s="1"/>
  <c r="I74" i="10"/>
  <c r="I75" i="10"/>
  <c r="J102" i="10"/>
  <c r="J46" i="10" s="1"/>
  <c r="J103" i="10"/>
  <c r="J104" i="10"/>
  <c r="AB120" i="10"/>
  <c r="AB121" i="10"/>
  <c r="J73" i="10"/>
  <c r="J45" i="10" s="1"/>
  <c r="J74" i="10"/>
  <c r="J75" i="10"/>
  <c r="K102" i="10"/>
  <c r="K103" i="10"/>
  <c r="K104" i="10"/>
  <c r="U120" i="10"/>
  <c r="U64" i="10" s="1"/>
  <c r="AC120" i="10"/>
  <c r="AC64" i="10" s="1"/>
  <c r="U121" i="10"/>
  <c r="AC121" i="10"/>
  <c r="V120" i="10"/>
  <c r="AD120" i="10"/>
  <c r="AD33" i="10" s="1"/>
  <c r="V121" i="10"/>
  <c r="AD121" i="10"/>
  <c r="D73" i="10"/>
  <c r="D45" i="10" s="1"/>
  <c r="L73" i="10"/>
  <c r="L45" i="10" s="1"/>
  <c r="D74" i="10"/>
  <c r="L74" i="10"/>
  <c r="D75" i="10"/>
  <c r="L75" i="10"/>
  <c r="E102" i="10"/>
  <c r="E46" i="10" s="1"/>
  <c r="M102" i="10"/>
  <c r="E103" i="10"/>
  <c r="M103" i="10"/>
  <c r="E104" i="10"/>
  <c r="M104" i="10"/>
  <c r="W120" i="10"/>
  <c r="W34" i="10" s="1"/>
  <c r="AE120" i="10"/>
  <c r="AE64" i="10" s="1"/>
  <c r="W121" i="10"/>
  <c r="AE121" i="10"/>
  <c r="E73" i="10"/>
  <c r="E45" i="10" s="1"/>
  <c r="M73" i="10"/>
  <c r="E74" i="10"/>
  <c r="M74" i="10"/>
  <c r="E75" i="10"/>
  <c r="M75" i="10"/>
  <c r="E9" i="10" l="1"/>
  <c r="E30" i="10"/>
  <c r="J9" i="10"/>
  <c r="J30" i="10"/>
  <c r="AB36" i="10"/>
  <c r="AB94" i="10"/>
  <c r="U67" i="10"/>
  <c r="U65" i="10"/>
  <c r="X96" i="10"/>
  <c r="X92" i="10"/>
  <c r="X34" i="10"/>
  <c r="V35" i="10"/>
  <c r="V93" i="10"/>
  <c r="Y73" i="10"/>
  <c r="M9" i="10"/>
  <c r="M30" i="10"/>
  <c r="AB34" i="10"/>
  <c r="L47" i="10"/>
  <c r="L10" i="10" s="1"/>
  <c r="L6" i="10"/>
  <c r="J47" i="10"/>
  <c r="J10" i="10" s="1"/>
  <c r="J6" i="10"/>
  <c r="K8" i="10"/>
  <c r="K29" i="10"/>
  <c r="N6" i="10"/>
  <c r="AA63" i="10"/>
  <c r="J8" i="10"/>
  <c r="J29" i="10"/>
  <c r="I8" i="10"/>
  <c r="I29" i="10"/>
  <c r="G46" i="10"/>
  <c r="AC96" i="10"/>
  <c r="L46" i="10"/>
  <c r="I47" i="10"/>
  <c r="I10" i="10" s="1"/>
  <c r="I6" i="10"/>
  <c r="Z65" i="10"/>
  <c r="X93" i="10"/>
  <c r="G6" i="10"/>
  <c r="AB92" i="10"/>
  <c r="AD34" i="10"/>
  <c r="AD43" i="10" s="1"/>
  <c r="AB37" i="10"/>
  <c r="U35" i="10"/>
  <c r="X37" i="10"/>
  <c r="N105" i="10"/>
  <c r="N104" i="10"/>
  <c r="N103" i="10"/>
  <c r="N102" i="10"/>
  <c r="W67" i="10"/>
  <c r="W36" i="10"/>
  <c r="F6" i="10"/>
  <c r="Z92" i="10"/>
  <c r="AA34" i="10"/>
  <c r="AA65" i="10"/>
  <c r="V94" i="10"/>
  <c r="AA92" i="10"/>
  <c r="M6" i="10"/>
  <c r="D46" i="10"/>
  <c r="AA93" i="10"/>
  <c r="Z63" i="10"/>
  <c r="AF92" i="10"/>
  <c r="AF34" i="10"/>
  <c r="U63" i="10"/>
  <c r="AF93" i="10"/>
  <c r="AA36" i="10"/>
  <c r="M45" i="10"/>
  <c r="M47" i="10" s="1"/>
  <c r="M10" i="10" s="1"/>
  <c r="L8" i="10"/>
  <c r="L29" i="10"/>
  <c r="AC67" i="10"/>
  <c r="E47" i="10"/>
  <c r="E10" i="10" s="1"/>
  <c r="E6" i="10"/>
  <c r="V96" i="10"/>
  <c r="AB67" i="10"/>
  <c r="D6" i="10"/>
  <c r="U96" i="10"/>
  <c r="AC65" i="10"/>
  <c r="AC73" i="10" s="1"/>
  <c r="Z67" i="10"/>
  <c r="F105" i="10"/>
  <c r="F104" i="10"/>
  <c r="F103" i="10"/>
  <c r="F102" i="10"/>
  <c r="AA96" i="10"/>
  <c r="Z96" i="10"/>
  <c r="AC92" i="10"/>
  <c r="AA33" i="10"/>
  <c r="AD67" i="10"/>
  <c r="V34" i="10"/>
  <c r="X35" i="10"/>
  <c r="AF33" i="10"/>
  <c r="W63" i="10"/>
  <c r="U36" i="10"/>
  <c r="E8" i="10"/>
  <c r="E29" i="10"/>
  <c r="Z37" i="10"/>
  <c r="Z33" i="10"/>
  <c r="Z94" i="10"/>
  <c r="AB35" i="10"/>
  <c r="G8" i="10"/>
  <c r="G29" i="10"/>
  <c r="Z64" i="10"/>
  <c r="F76" i="10"/>
  <c r="F46" i="10" s="1"/>
  <c r="F75" i="10"/>
  <c r="F74" i="10"/>
  <c r="F73" i="10"/>
  <c r="I9" i="10"/>
  <c r="I30" i="10"/>
  <c r="U34" i="10"/>
  <c r="W65" i="10"/>
  <c r="AC93" i="10"/>
  <c r="AA64" i="10"/>
  <c r="AB93" i="10"/>
  <c r="K47" i="10"/>
  <c r="K10" i="10" s="1"/>
  <c r="K6" i="10"/>
  <c r="AB96" i="10"/>
  <c r="AD76" i="10"/>
  <c r="AD75" i="10"/>
  <c r="AD74" i="10"/>
  <c r="AD73" i="10"/>
  <c r="Z93" i="10"/>
  <c r="AF64" i="10"/>
  <c r="V92" i="10"/>
  <c r="Y65" i="10"/>
  <c r="Y76" i="10" s="1"/>
  <c r="AC36" i="10"/>
  <c r="AC44" i="10" s="1"/>
  <c r="AC7" i="10" s="1"/>
  <c r="Z35" i="10"/>
  <c r="U37" i="10"/>
  <c r="Y36" i="10"/>
  <c r="Y44" i="10" s="1"/>
  <c r="Y7" i="10" s="1"/>
  <c r="AA37" i="10"/>
  <c r="V36" i="10"/>
  <c r="K9" i="10"/>
  <c r="K30" i="10"/>
  <c r="U92" i="10"/>
  <c r="AE44" i="10"/>
  <c r="AE7" i="10" s="1"/>
  <c r="AE43" i="10"/>
  <c r="X94" i="10"/>
  <c r="V65" i="10"/>
  <c r="W94" i="10"/>
  <c r="N76" i="10"/>
  <c r="N75" i="10"/>
  <c r="N74" i="10"/>
  <c r="N73" i="10"/>
  <c r="U94" i="10"/>
  <c r="AD103" i="10"/>
  <c r="AB63" i="10"/>
  <c r="Z36" i="10"/>
  <c r="W33" i="10"/>
  <c r="AE67" i="10"/>
  <c r="AE63" i="10"/>
  <c r="AE36" i="10"/>
  <c r="AD93" i="10"/>
  <c r="AD105" i="10" s="1"/>
  <c r="AD35" i="10"/>
  <c r="AD44" i="10" s="1"/>
  <c r="AD7" i="10" s="1"/>
  <c r="H45" i="10"/>
  <c r="H46" i="10"/>
  <c r="W96" i="10"/>
  <c r="AB64" i="10"/>
  <c r="X65" i="10"/>
  <c r="U93" i="10"/>
  <c r="AF63" i="10"/>
  <c r="Y92" i="10"/>
  <c r="AD94" i="10"/>
  <c r="V63" i="10"/>
  <c r="AE93" i="10"/>
  <c r="AE92" i="10"/>
  <c r="X64" i="10"/>
  <c r="AD64" i="10"/>
  <c r="AE37" i="10"/>
  <c r="AD37" i="10"/>
  <c r="AE35" i="10"/>
  <c r="AD36" i="10"/>
  <c r="AF36" i="10"/>
  <c r="U33" i="10"/>
  <c r="V33" i="10"/>
  <c r="O29" i="10"/>
  <c r="O8" i="10"/>
  <c r="X63" i="10"/>
  <c r="V67" i="10"/>
  <c r="W92" i="10"/>
  <c r="AC74" i="10"/>
  <c r="AC76" i="10"/>
  <c r="W93" i="10"/>
  <c r="AA94" i="10"/>
  <c r="V64" i="10"/>
  <c r="W37" i="10"/>
  <c r="V37" i="10"/>
  <c r="W35" i="10"/>
  <c r="AC43" i="10"/>
  <c r="X36" i="10"/>
  <c r="AA35" i="10"/>
  <c r="D8" i="10"/>
  <c r="D29" i="10"/>
  <c r="AB65" i="10"/>
  <c r="X33" i="10"/>
  <c r="O46" i="10"/>
  <c r="X67" i="10"/>
  <c r="AF37" i="10"/>
  <c r="AB33" i="10"/>
  <c r="AD6" i="10" l="1"/>
  <c r="AC45" i="10"/>
  <c r="AC47" i="10" s="1"/>
  <c r="AC10" i="10" s="1"/>
  <c r="AE105" i="10"/>
  <c r="AE104" i="10"/>
  <c r="AE103" i="10"/>
  <c r="AE102" i="10"/>
  <c r="AB105" i="10"/>
  <c r="AB104" i="10"/>
  <c r="AB103" i="10"/>
  <c r="AB102" i="10"/>
  <c r="AA76" i="10"/>
  <c r="AA75" i="10"/>
  <c r="AA74" i="10"/>
  <c r="AA73" i="10"/>
  <c r="AA45" i="10" s="1"/>
  <c r="N45" i="10"/>
  <c r="G30" i="10"/>
  <c r="G9" i="10"/>
  <c r="V76" i="10"/>
  <c r="V75" i="10"/>
  <c r="V74" i="10"/>
  <c r="V73" i="10"/>
  <c r="H9" i="10"/>
  <c r="H30" i="10"/>
  <c r="U105" i="10"/>
  <c r="U104" i="10"/>
  <c r="U103" i="10"/>
  <c r="U102" i="10"/>
  <c r="Z76" i="10"/>
  <c r="Z75" i="10"/>
  <c r="Z74" i="10"/>
  <c r="Z73" i="10"/>
  <c r="G47" i="10"/>
  <c r="G10" i="10" s="1"/>
  <c r="F30" i="10"/>
  <c r="F9" i="10"/>
  <c r="AA44" i="10"/>
  <c r="AA7" i="10" s="1"/>
  <c r="AA43" i="10"/>
  <c r="W44" i="10"/>
  <c r="W7" i="10" s="1"/>
  <c r="W43" i="10"/>
  <c r="AC105" i="10"/>
  <c r="AC104" i="10"/>
  <c r="AC103" i="10"/>
  <c r="AC102" i="10"/>
  <c r="AF105" i="10"/>
  <c r="AF104" i="10"/>
  <c r="AF103" i="10"/>
  <c r="AF102" i="10"/>
  <c r="W105" i="10"/>
  <c r="W104" i="10"/>
  <c r="W103" i="10"/>
  <c r="W102" i="10"/>
  <c r="H8" i="10"/>
  <c r="H29" i="10"/>
  <c r="H47" i="10"/>
  <c r="H10" i="10" s="1"/>
  <c r="AB76" i="10"/>
  <c r="AB75" i="10"/>
  <c r="AB74" i="10"/>
  <c r="AB73" i="10"/>
  <c r="AB45" i="10" s="1"/>
  <c r="W76" i="10"/>
  <c r="W75" i="10"/>
  <c r="W74" i="10"/>
  <c r="W73" i="10"/>
  <c r="W45" i="10" s="1"/>
  <c r="Z105" i="10"/>
  <c r="Z104" i="10"/>
  <c r="Z103" i="10"/>
  <c r="Z102" i="10"/>
  <c r="X105" i="10"/>
  <c r="X104" i="10"/>
  <c r="X103" i="10"/>
  <c r="X102" i="10"/>
  <c r="F45" i="10"/>
  <c r="Y74" i="10"/>
  <c r="AC46" i="10"/>
  <c r="AE6" i="10"/>
  <c r="AB43" i="10"/>
  <c r="AB44" i="10"/>
  <c r="AB7" i="10" s="1"/>
  <c r="X76" i="10"/>
  <c r="X46" i="10" s="1"/>
  <c r="X75" i="10"/>
  <c r="X74" i="10"/>
  <c r="X73" i="10"/>
  <c r="Y105" i="10"/>
  <c r="Y46" i="10" s="1"/>
  <c r="Y104" i="10"/>
  <c r="Y103" i="10"/>
  <c r="Y102" i="10"/>
  <c r="D9" i="10"/>
  <c r="D30" i="10"/>
  <c r="AF76" i="10"/>
  <c r="AF75" i="10"/>
  <c r="AF74" i="10"/>
  <c r="AF73" i="10"/>
  <c r="AF45" i="10" s="1"/>
  <c r="AD104" i="10"/>
  <c r="AC75" i="10"/>
  <c r="AD102" i="10"/>
  <c r="AD46" i="10" s="1"/>
  <c r="Z44" i="10"/>
  <c r="Z7" i="10" s="1"/>
  <c r="Z43" i="10"/>
  <c r="Y43" i="10"/>
  <c r="Y75" i="10"/>
  <c r="X44" i="10"/>
  <c r="X7" i="10" s="1"/>
  <c r="X43" i="10"/>
  <c r="U43" i="10"/>
  <c r="U44" i="10"/>
  <c r="U7" i="10" s="1"/>
  <c r="N46" i="10"/>
  <c r="V103" i="10"/>
  <c r="V105" i="10"/>
  <c r="V102" i="10"/>
  <c r="V104" i="10"/>
  <c r="AF44" i="10"/>
  <c r="AF7" i="10" s="1"/>
  <c r="AF43" i="10"/>
  <c r="D47" i="10"/>
  <c r="D10" i="10" s="1"/>
  <c r="M8" i="10"/>
  <c r="M29" i="10"/>
  <c r="Y45" i="10"/>
  <c r="O30" i="10"/>
  <c r="O9" i="10"/>
  <c r="AC6" i="10"/>
  <c r="V44" i="10"/>
  <c r="V7" i="10" s="1"/>
  <c r="V43" i="10"/>
  <c r="AE76" i="10"/>
  <c r="AE75" i="10"/>
  <c r="AE74" i="10"/>
  <c r="AE73" i="10"/>
  <c r="U74" i="10"/>
  <c r="U75" i="10"/>
  <c r="U76" i="10"/>
  <c r="U73" i="10"/>
  <c r="U45" i="10" s="1"/>
  <c r="AA105" i="10"/>
  <c r="AA104" i="10"/>
  <c r="AA103" i="10"/>
  <c r="AA102" i="10"/>
  <c r="L9" i="10"/>
  <c r="L30" i="10"/>
  <c r="O47" i="10"/>
  <c r="O10" i="10" s="1"/>
  <c r="Y9" i="10" l="1"/>
  <c r="Y30" i="10"/>
  <c r="AD9" i="10"/>
  <c r="AD30" i="10"/>
  <c r="X9" i="10"/>
  <c r="X30" i="10"/>
  <c r="AA29" i="10"/>
  <c r="AA8" i="10"/>
  <c r="U6" i="10"/>
  <c r="Z46" i="10"/>
  <c r="V45" i="10"/>
  <c r="AD45" i="10"/>
  <c r="X6" i="10"/>
  <c r="AB6" i="10"/>
  <c r="W8" i="10"/>
  <c r="W29" i="10"/>
  <c r="AF47" i="10"/>
  <c r="AF10" i="10" s="1"/>
  <c r="AF6" i="10"/>
  <c r="AA6" i="10"/>
  <c r="AE45" i="10"/>
  <c r="AF8" i="10"/>
  <c r="AF29" i="10"/>
  <c r="W46" i="10"/>
  <c r="AA46" i="10"/>
  <c r="AA47" i="10" s="1"/>
  <c r="AA10" i="10" s="1"/>
  <c r="AB29" i="10"/>
  <c r="AB8" i="10"/>
  <c r="V46" i="10"/>
  <c r="AC8" i="10"/>
  <c r="AC29" i="10"/>
  <c r="AC9" i="10"/>
  <c r="AC30" i="10"/>
  <c r="U8" i="10"/>
  <c r="U29" i="10"/>
  <c r="AE46" i="10"/>
  <c r="Z47" i="10"/>
  <c r="Z10" i="10" s="1"/>
  <c r="Z6" i="10"/>
  <c r="AF46" i="10"/>
  <c r="Z45" i="10"/>
  <c r="Y8" i="10"/>
  <c r="Y29" i="10"/>
  <c r="Y47" i="10"/>
  <c r="Y10" i="10" s="1"/>
  <c r="Y6" i="10"/>
  <c r="X45" i="10"/>
  <c r="U46" i="10"/>
  <c r="V6" i="10"/>
  <c r="N30" i="10"/>
  <c r="N9" i="10"/>
  <c r="F29" i="10"/>
  <c r="F8" i="10"/>
  <c r="F47" i="10"/>
  <c r="F10" i="10" s="1"/>
  <c r="AB46" i="10"/>
  <c r="W6" i="10"/>
  <c r="N29" i="10"/>
  <c r="N8" i="10"/>
  <c r="N47" i="10"/>
  <c r="N10" i="10" s="1"/>
  <c r="AB30" i="10" l="1"/>
  <c r="AB9" i="10"/>
  <c r="AE8" i="10"/>
  <c r="AE29" i="10"/>
  <c r="AE47" i="10"/>
  <c r="AE10" i="10" s="1"/>
  <c r="X8" i="10"/>
  <c r="X29" i="10"/>
  <c r="V9" i="10"/>
  <c r="V30" i="10"/>
  <c r="AE9" i="10"/>
  <c r="AE30" i="10"/>
  <c r="X47" i="10"/>
  <c r="X10" i="10" s="1"/>
  <c r="U9" i="10"/>
  <c r="U30" i="10"/>
  <c r="AB47" i="10"/>
  <c r="AB10" i="10" s="1"/>
  <c r="AD8" i="10"/>
  <c r="AD29" i="10"/>
  <c r="AD47" i="10"/>
  <c r="AD10" i="10" s="1"/>
  <c r="AA30" i="10"/>
  <c r="AA9" i="10"/>
  <c r="W9" i="10"/>
  <c r="W30" i="10"/>
  <c r="Z9" i="10"/>
  <c r="Z30" i="10"/>
  <c r="V8" i="10"/>
  <c r="V29" i="10"/>
  <c r="Z8" i="10"/>
  <c r="Z29" i="10"/>
  <c r="W47" i="10"/>
  <c r="W10" i="10" s="1"/>
  <c r="V47" i="10"/>
  <c r="V10" i="10" s="1"/>
  <c r="AF9" i="10"/>
  <c r="AF30" i="10"/>
  <c r="U47" i="10"/>
  <c r="U10" i="10" s="1"/>
  <c r="X74" i="9" l="1"/>
  <c r="W74" i="9"/>
  <c r="V74" i="9"/>
  <c r="U74" i="9"/>
  <c r="T74" i="9"/>
  <c r="S74" i="9"/>
  <c r="R74" i="9"/>
  <c r="Q74" i="9"/>
  <c r="P74" i="9"/>
  <c r="O74" i="9"/>
  <c r="N74" i="9"/>
  <c r="M74" i="9"/>
  <c r="L74" i="9"/>
  <c r="K74" i="9"/>
  <c r="J74" i="9"/>
  <c r="I74" i="9"/>
  <c r="H74" i="9"/>
  <c r="G74" i="9"/>
  <c r="F74" i="9"/>
  <c r="E74" i="9"/>
  <c r="D74" i="9"/>
  <c r="X73" i="9"/>
  <c r="W73" i="9"/>
  <c r="V73" i="9"/>
  <c r="U73" i="9"/>
  <c r="T73" i="9"/>
  <c r="S73" i="9"/>
  <c r="R73" i="9"/>
  <c r="Q73" i="9"/>
  <c r="P73" i="9"/>
  <c r="O73" i="9"/>
  <c r="N73" i="9"/>
  <c r="M73" i="9"/>
  <c r="L73" i="9"/>
  <c r="K73" i="9"/>
  <c r="J73" i="9"/>
  <c r="I73" i="9"/>
  <c r="H73" i="9"/>
  <c r="G73" i="9"/>
  <c r="F73" i="9"/>
  <c r="E73" i="9"/>
  <c r="D73" i="9"/>
  <c r="X72" i="9"/>
  <c r="W72" i="9"/>
  <c r="V72" i="9"/>
  <c r="U72" i="9"/>
  <c r="U21" i="9" s="1"/>
  <c r="T72" i="9"/>
  <c r="T21" i="9" s="1"/>
  <c r="S72" i="9"/>
  <c r="S21" i="9" s="1"/>
  <c r="R72" i="9"/>
  <c r="Q72" i="9"/>
  <c r="P72" i="9"/>
  <c r="O72" i="9"/>
  <c r="N72" i="9"/>
  <c r="M72" i="9"/>
  <c r="M21" i="9" s="1"/>
  <c r="L72" i="9"/>
  <c r="AL47" i="9" s="1"/>
  <c r="K72" i="9"/>
  <c r="J72" i="9"/>
  <c r="I72" i="9"/>
  <c r="H72" i="9"/>
  <c r="G72" i="9"/>
  <c r="F72" i="9"/>
  <c r="E72" i="9"/>
  <c r="AE31" i="9" s="1"/>
  <c r="D72" i="9"/>
  <c r="AD47" i="9" s="1"/>
  <c r="X61" i="9"/>
  <c r="W61" i="9"/>
  <c r="V61" i="9"/>
  <c r="U61" i="9"/>
  <c r="T61" i="9"/>
  <c r="S61" i="9"/>
  <c r="R61" i="9"/>
  <c r="Q61" i="9"/>
  <c r="P61" i="9"/>
  <c r="O61" i="9"/>
  <c r="N61" i="9"/>
  <c r="M61" i="9"/>
  <c r="L61" i="9"/>
  <c r="K61" i="9"/>
  <c r="J61" i="9"/>
  <c r="I61" i="9"/>
  <c r="H61" i="9"/>
  <c r="G61" i="9"/>
  <c r="F61" i="9"/>
  <c r="E61" i="9"/>
  <c r="D61" i="9"/>
  <c r="AR57" i="9"/>
  <c r="AJ57" i="9"/>
  <c r="X56" i="9"/>
  <c r="W56" i="9"/>
  <c r="V56" i="9"/>
  <c r="U56" i="9"/>
  <c r="T56" i="9"/>
  <c r="S56" i="9"/>
  <c r="R56" i="9"/>
  <c r="Q56" i="9"/>
  <c r="P56" i="9"/>
  <c r="O56" i="9"/>
  <c r="N56" i="9"/>
  <c r="M56" i="9"/>
  <c r="L56" i="9"/>
  <c r="K56" i="9"/>
  <c r="J56" i="9"/>
  <c r="I56" i="9"/>
  <c r="H56" i="9"/>
  <c r="G56" i="9"/>
  <c r="F56" i="9"/>
  <c r="E56" i="9"/>
  <c r="D56" i="9"/>
  <c r="X55" i="9"/>
  <c r="W55" i="9"/>
  <c r="V55" i="9"/>
  <c r="U55" i="9"/>
  <c r="T55" i="9"/>
  <c r="S55" i="9"/>
  <c r="R55" i="9"/>
  <c r="Q55" i="9"/>
  <c r="P55" i="9"/>
  <c r="O55" i="9"/>
  <c r="N55" i="9"/>
  <c r="M55" i="9"/>
  <c r="L55" i="9"/>
  <c r="K55" i="9"/>
  <c r="J55" i="9"/>
  <c r="I55" i="9"/>
  <c r="H55" i="9"/>
  <c r="G55" i="9"/>
  <c r="F55" i="9"/>
  <c r="E55" i="9"/>
  <c r="D55" i="9"/>
  <c r="AX54" i="9"/>
  <c r="AW54" i="9"/>
  <c r="AV54" i="9"/>
  <c r="AU54" i="9"/>
  <c r="AT54" i="9"/>
  <c r="AS54" i="9"/>
  <c r="AR54" i="9"/>
  <c r="AQ54" i="9"/>
  <c r="AP54" i="9"/>
  <c r="AO54" i="9"/>
  <c r="AN54" i="9"/>
  <c r="AM54" i="9"/>
  <c r="AL54" i="9"/>
  <c r="AK54" i="9"/>
  <c r="AJ54" i="9"/>
  <c r="AI54" i="9"/>
  <c r="AH54" i="9"/>
  <c r="AG54" i="9"/>
  <c r="AF54" i="9"/>
  <c r="AE54" i="9"/>
  <c r="AD54" i="9"/>
  <c r="AC54" i="9"/>
  <c r="AX53" i="9"/>
  <c r="AW53" i="9"/>
  <c r="AV53" i="9"/>
  <c r="AU53" i="9"/>
  <c r="AT53" i="9"/>
  <c r="AS53" i="9"/>
  <c r="AR53" i="9"/>
  <c r="AQ53" i="9"/>
  <c r="AP53" i="9"/>
  <c r="AO53" i="9"/>
  <c r="AN53" i="9"/>
  <c r="AM53" i="9"/>
  <c r="AL53" i="9"/>
  <c r="AK53" i="9"/>
  <c r="AJ53" i="9"/>
  <c r="AI53" i="9"/>
  <c r="AH53" i="9"/>
  <c r="AG53" i="9"/>
  <c r="AF53" i="9"/>
  <c r="AE53" i="9"/>
  <c r="AD53" i="9"/>
  <c r="AC53" i="9"/>
  <c r="AX52" i="9"/>
  <c r="AW52" i="9"/>
  <c r="AV52" i="9"/>
  <c r="AU52" i="9"/>
  <c r="AT52" i="9"/>
  <c r="AS52" i="9"/>
  <c r="AR52" i="9"/>
  <c r="AQ52" i="9"/>
  <c r="AP52" i="9"/>
  <c r="AO52" i="9"/>
  <c r="AN52" i="9"/>
  <c r="AM52" i="9"/>
  <c r="AL52" i="9"/>
  <c r="AK52" i="9"/>
  <c r="AJ52" i="9"/>
  <c r="AI52" i="9"/>
  <c r="AH52" i="9"/>
  <c r="AG52" i="9"/>
  <c r="AF52" i="9"/>
  <c r="AE52" i="9"/>
  <c r="AD52" i="9"/>
  <c r="AC52" i="9"/>
  <c r="AX51" i="9"/>
  <c r="AW51" i="9"/>
  <c r="AV51" i="9"/>
  <c r="AU51" i="9"/>
  <c r="AU58" i="9" s="1"/>
  <c r="AT51" i="9"/>
  <c r="AS51" i="9"/>
  <c r="AR51" i="9"/>
  <c r="AQ51" i="9"/>
  <c r="AP51" i="9"/>
  <c r="AO51" i="9"/>
  <c r="AN51" i="9"/>
  <c r="AM51" i="9"/>
  <c r="AM58" i="9" s="1"/>
  <c r="AL51" i="9"/>
  <c r="AK51" i="9"/>
  <c r="AJ51" i="9"/>
  <c r="AI51" i="9"/>
  <c r="AH51" i="9"/>
  <c r="AG51" i="9"/>
  <c r="AF51" i="9"/>
  <c r="AE51" i="9"/>
  <c r="AD51" i="9"/>
  <c r="AC51" i="9"/>
  <c r="AX50" i="9"/>
  <c r="AW50" i="9"/>
  <c r="AV50" i="9"/>
  <c r="AU50" i="9"/>
  <c r="AT50" i="9"/>
  <c r="AS50" i="9"/>
  <c r="AR50" i="9"/>
  <c r="AQ50" i="9"/>
  <c r="AP50" i="9"/>
  <c r="AO50" i="9"/>
  <c r="AN50" i="9"/>
  <c r="AM50" i="9"/>
  <c r="AL50" i="9"/>
  <c r="AK50" i="9"/>
  <c r="AJ50" i="9"/>
  <c r="AI50" i="9"/>
  <c r="AH50" i="9"/>
  <c r="AG50" i="9"/>
  <c r="AF50" i="9"/>
  <c r="AE50" i="9"/>
  <c r="AD50" i="9"/>
  <c r="AC50" i="9"/>
  <c r="AX49" i="9"/>
  <c r="AW49" i="9"/>
  <c r="AV49" i="9"/>
  <c r="AU49" i="9"/>
  <c r="AT49" i="9"/>
  <c r="AS49" i="9"/>
  <c r="AR49" i="9"/>
  <c r="AQ49" i="9"/>
  <c r="AQ55" i="9" s="1"/>
  <c r="AP49" i="9"/>
  <c r="AO49" i="9"/>
  <c r="AN49" i="9"/>
  <c r="AM49" i="9"/>
  <c r="AL49" i="9"/>
  <c r="AK49" i="9"/>
  <c r="AJ49" i="9"/>
  <c r="AI49" i="9"/>
  <c r="AH49" i="9"/>
  <c r="AG49" i="9"/>
  <c r="AF49" i="9"/>
  <c r="AE49" i="9"/>
  <c r="AD49" i="9"/>
  <c r="AC49" i="9"/>
  <c r="AX48" i="9"/>
  <c r="AX56" i="9" s="1"/>
  <c r="AW48" i="9"/>
  <c r="AW56" i="9" s="1"/>
  <c r="AV48" i="9"/>
  <c r="AU48" i="9"/>
  <c r="AT48" i="9"/>
  <c r="AS48" i="9"/>
  <c r="AR48" i="9"/>
  <c r="AQ48" i="9"/>
  <c r="AP48" i="9"/>
  <c r="AP56" i="9" s="1"/>
  <c r="AO48" i="9"/>
  <c r="AO56" i="9" s="1"/>
  <c r="AN48" i="9"/>
  <c r="AM48" i="9"/>
  <c r="AJ48" i="9"/>
  <c r="AI48" i="9"/>
  <c r="AH48" i="9"/>
  <c r="AH56" i="9" s="1"/>
  <c r="AG48" i="9"/>
  <c r="AG56" i="9" s="1"/>
  <c r="AF48" i="9"/>
  <c r="AC48" i="9"/>
  <c r="AX47" i="9"/>
  <c r="AW47" i="9"/>
  <c r="AV47" i="9"/>
  <c r="AV58" i="9" s="1"/>
  <c r="AU47" i="9"/>
  <c r="AT47" i="9"/>
  <c r="AS47" i="9"/>
  <c r="AR47" i="9"/>
  <c r="AQ47" i="9"/>
  <c r="AP47" i="9"/>
  <c r="AO47" i="9"/>
  <c r="AN47" i="9"/>
  <c r="AN58" i="9" s="1"/>
  <c r="AM47" i="9"/>
  <c r="AJ47" i="9"/>
  <c r="AI47" i="9"/>
  <c r="AH47" i="9"/>
  <c r="AG47" i="9"/>
  <c r="AG58" i="9" s="1"/>
  <c r="AF47" i="9"/>
  <c r="AF58" i="9" s="1"/>
  <c r="AE47" i="9"/>
  <c r="AC47" i="9"/>
  <c r="AX46" i="9"/>
  <c r="AW46" i="9"/>
  <c r="AV46" i="9"/>
  <c r="AU46" i="9"/>
  <c r="AT46" i="9"/>
  <c r="AT57" i="9" s="1"/>
  <c r="AS46" i="9"/>
  <c r="AR46" i="9"/>
  <c r="AQ46" i="9"/>
  <c r="AP46" i="9"/>
  <c r="AO46" i="9"/>
  <c r="AN46" i="9"/>
  <c r="AM46" i="9"/>
  <c r="AL46" i="9"/>
  <c r="AJ46" i="9"/>
  <c r="AI46" i="9"/>
  <c r="AH46" i="9"/>
  <c r="AG46" i="9"/>
  <c r="AF46" i="9"/>
  <c r="AE46" i="9"/>
  <c r="AD46" i="9"/>
  <c r="AC46" i="9"/>
  <c r="AX45" i="9"/>
  <c r="AX55" i="9" s="1"/>
  <c r="AW45" i="9"/>
  <c r="AV45" i="9"/>
  <c r="AV56" i="9" s="1"/>
  <c r="AU45" i="9"/>
  <c r="AT45" i="9"/>
  <c r="AT58" i="9" s="1"/>
  <c r="AS45" i="9"/>
  <c r="AR45" i="9"/>
  <c r="AR55" i="9" s="1"/>
  <c r="AQ45" i="9"/>
  <c r="AP45" i="9"/>
  <c r="AP55" i="9" s="1"/>
  <c r="AO45" i="9"/>
  <c r="AN45" i="9"/>
  <c r="AN56" i="9" s="1"/>
  <c r="AM45" i="9"/>
  <c r="AJ45" i="9"/>
  <c r="AJ58" i="9" s="1"/>
  <c r="AI45" i="9"/>
  <c r="AH45" i="9"/>
  <c r="AH55" i="9" s="1"/>
  <c r="AG45" i="9"/>
  <c r="AF45" i="9"/>
  <c r="AF56" i="9" s="1"/>
  <c r="AC45" i="9"/>
  <c r="AX44" i="9"/>
  <c r="AW44" i="9"/>
  <c r="AS44" i="9"/>
  <c r="AQ44" i="9"/>
  <c r="AP44" i="9"/>
  <c r="AO44" i="9"/>
  <c r="AK44" i="9"/>
  <c r="AI44" i="9"/>
  <c r="AH44" i="9"/>
  <c r="AG44" i="9"/>
  <c r="X44" i="9"/>
  <c r="W44" i="9"/>
  <c r="V44" i="9"/>
  <c r="AV44" i="9" s="1"/>
  <c r="U44" i="9"/>
  <c r="AU44" i="9" s="1"/>
  <c r="T44" i="9"/>
  <c r="AT44" i="9" s="1"/>
  <c r="S44" i="9"/>
  <c r="R44" i="9"/>
  <c r="AR44" i="9" s="1"/>
  <c r="Q44" i="9"/>
  <c r="P44" i="9"/>
  <c r="O44" i="9"/>
  <c r="N44" i="9"/>
  <c r="AN44" i="9" s="1"/>
  <c r="M44" i="9"/>
  <c r="AM44" i="9" s="1"/>
  <c r="L44" i="9"/>
  <c r="AL44" i="9" s="1"/>
  <c r="K44" i="9"/>
  <c r="J44" i="9"/>
  <c r="AJ44" i="9" s="1"/>
  <c r="I44" i="9"/>
  <c r="H44" i="9"/>
  <c r="G44" i="9"/>
  <c r="F44" i="9"/>
  <c r="AF44" i="9" s="1"/>
  <c r="E44" i="9"/>
  <c r="AE44" i="9" s="1"/>
  <c r="D44" i="9"/>
  <c r="AD44" i="9" s="1"/>
  <c r="AA42" i="9"/>
  <c r="AW39" i="9"/>
  <c r="AO39" i="9"/>
  <c r="AG39" i="9"/>
  <c r="X38" i="9"/>
  <c r="W38" i="9"/>
  <c r="V38" i="9"/>
  <c r="U38" i="9"/>
  <c r="T38" i="9"/>
  <c r="S38" i="9"/>
  <c r="R38" i="9"/>
  <c r="Q38" i="9"/>
  <c r="P38" i="9"/>
  <c r="O38" i="9"/>
  <c r="N38" i="9"/>
  <c r="M38" i="9"/>
  <c r="L38" i="9"/>
  <c r="K38" i="9"/>
  <c r="J38" i="9"/>
  <c r="I38" i="9"/>
  <c r="H38" i="9"/>
  <c r="G38" i="9"/>
  <c r="F38" i="9"/>
  <c r="E38" i="9"/>
  <c r="D38" i="9"/>
  <c r="X37" i="9"/>
  <c r="W37" i="9"/>
  <c r="V37" i="9"/>
  <c r="U37" i="9"/>
  <c r="T37" i="9"/>
  <c r="S37" i="9"/>
  <c r="R37" i="9"/>
  <c r="Q37" i="9"/>
  <c r="P37" i="9"/>
  <c r="O37" i="9"/>
  <c r="N37" i="9"/>
  <c r="M37" i="9"/>
  <c r="L37" i="9"/>
  <c r="K37" i="9"/>
  <c r="J37" i="9"/>
  <c r="I37" i="9"/>
  <c r="H37" i="9"/>
  <c r="G37" i="9"/>
  <c r="F37" i="9"/>
  <c r="E37" i="9"/>
  <c r="D37" i="9"/>
  <c r="AX36" i="9"/>
  <c r="AW36" i="9"/>
  <c r="AV36" i="9"/>
  <c r="AU36" i="9"/>
  <c r="AT36" i="9"/>
  <c r="AS36" i="9"/>
  <c r="AR36" i="9"/>
  <c r="AQ36" i="9"/>
  <c r="AP36" i="9"/>
  <c r="AO36" i="9"/>
  <c r="AN36" i="9"/>
  <c r="AM36" i="9"/>
  <c r="AL36" i="9"/>
  <c r="AK36" i="9"/>
  <c r="AJ36" i="9"/>
  <c r="AI36" i="9"/>
  <c r="AH36" i="9"/>
  <c r="AG36" i="9"/>
  <c r="AF36" i="9"/>
  <c r="AE36" i="9"/>
  <c r="AD36" i="9"/>
  <c r="AC36" i="9"/>
  <c r="AX35" i="9"/>
  <c r="AW35" i="9"/>
  <c r="AV35" i="9"/>
  <c r="AU35" i="9"/>
  <c r="AT35" i="9"/>
  <c r="AS35" i="9"/>
  <c r="AR35" i="9"/>
  <c r="AQ35" i="9"/>
  <c r="AP35" i="9"/>
  <c r="AO35" i="9"/>
  <c r="AN35" i="9"/>
  <c r="AM35" i="9"/>
  <c r="AL35" i="9"/>
  <c r="AK35" i="9"/>
  <c r="AJ35" i="9"/>
  <c r="AI35" i="9"/>
  <c r="AH35" i="9"/>
  <c r="AG35" i="9"/>
  <c r="AF35" i="9"/>
  <c r="AE35" i="9"/>
  <c r="AD35" i="9"/>
  <c r="AC35" i="9"/>
  <c r="AX34" i="9"/>
  <c r="AW34" i="9"/>
  <c r="AV34" i="9"/>
  <c r="AU34" i="9"/>
  <c r="AT34" i="9"/>
  <c r="AT38" i="9" s="1"/>
  <c r="AS34" i="9"/>
  <c r="AR34" i="9"/>
  <c r="AQ34" i="9"/>
  <c r="AP34" i="9"/>
  <c r="AO34" i="9"/>
  <c r="AN34" i="9"/>
  <c r="AM34" i="9"/>
  <c r="AL34" i="9"/>
  <c r="AK34" i="9"/>
  <c r="AJ34" i="9"/>
  <c r="AI34" i="9"/>
  <c r="AH34" i="9"/>
  <c r="AG34" i="9"/>
  <c r="AF34" i="9"/>
  <c r="AE34" i="9"/>
  <c r="AD34" i="9"/>
  <c r="AC34" i="9"/>
  <c r="AX33" i="9"/>
  <c r="AW33" i="9"/>
  <c r="AV33" i="9"/>
  <c r="AU33" i="9"/>
  <c r="AT33" i="9"/>
  <c r="AS33" i="9"/>
  <c r="AR33" i="9"/>
  <c r="AR40" i="9" s="1"/>
  <c r="AQ33" i="9"/>
  <c r="AP33" i="9"/>
  <c r="AO33" i="9"/>
  <c r="AN33" i="9"/>
  <c r="AM33" i="9"/>
  <c r="AL33" i="9"/>
  <c r="AK33" i="9"/>
  <c r="AJ33" i="9"/>
  <c r="AI33" i="9"/>
  <c r="AH33" i="9"/>
  <c r="AG33" i="9"/>
  <c r="AF33" i="9"/>
  <c r="AE33" i="9"/>
  <c r="AD33" i="9"/>
  <c r="AC33" i="9"/>
  <c r="AX32" i="9"/>
  <c r="AW32" i="9"/>
  <c r="AV32" i="9"/>
  <c r="AU32" i="9"/>
  <c r="AT32" i="9"/>
  <c r="AS32" i="9"/>
  <c r="AR32" i="9"/>
  <c r="AQ32" i="9"/>
  <c r="AP32" i="9"/>
  <c r="AO32" i="9"/>
  <c r="AN32" i="9"/>
  <c r="AM32" i="9"/>
  <c r="AL32" i="9"/>
  <c r="AK32" i="9"/>
  <c r="AJ32" i="9"/>
  <c r="AI32" i="9"/>
  <c r="AH32" i="9"/>
  <c r="AG32" i="9"/>
  <c r="AF32" i="9"/>
  <c r="AE32" i="9"/>
  <c r="AD32" i="9"/>
  <c r="AC32" i="9"/>
  <c r="AX31" i="9"/>
  <c r="AW31" i="9"/>
  <c r="AV31" i="9"/>
  <c r="AV37" i="9" s="1"/>
  <c r="AU31" i="9"/>
  <c r="AT31" i="9"/>
  <c r="AS31" i="9"/>
  <c r="AR31" i="9"/>
  <c r="AQ31" i="9"/>
  <c r="AP31" i="9"/>
  <c r="AO31" i="9"/>
  <c r="AN31" i="9"/>
  <c r="AN37" i="9" s="1"/>
  <c r="AM31" i="9"/>
  <c r="AJ31" i="9"/>
  <c r="AI31" i="9"/>
  <c r="AH31" i="9"/>
  <c r="AG31" i="9"/>
  <c r="AF31" i="9"/>
  <c r="AC31" i="9"/>
  <c r="AX30" i="9"/>
  <c r="AW30" i="9"/>
  <c r="AV30" i="9"/>
  <c r="AU30" i="9"/>
  <c r="AU38" i="9" s="1"/>
  <c r="AT30" i="9"/>
  <c r="AS30" i="9"/>
  <c r="AR30" i="9"/>
  <c r="AQ30" i="9"/>
  <c r="AP30" i="9"/>
  <c r="AO30" i="9"/>
  <c r="AN30" i="9"/>
  <c r="AM30" i="9"/>
  <c r="AM38" i="9" s="1"/>
  <c r="AL30" i="9"/>
  <c r="AJ30" i="9"/>
  <c r="AI30" i="9"/>
  <c r="AH30" i="9"/>
  <c r="AG30" i="9"/>
  <c r="AF30" i="9"/>
  <c r="AE30" i="9"/>
  <c r="AD30" i="9"/>
  <c r="AC30" i="9"/>
  <c r="AX29" i="9"/>
  <c r="AW29" i="9"/>
  <c r="AV29" i="9"/>
  <c r="AU29" i="9"/>
  <c r="AT29" i="9"/>
  <c r="AS29" i="9"/>
  <c r="AS40" i="9" s="1"/>
  <c r="AR29" i="9"/>
  <c r="AQ29" i="9"/>
  <c r="AP29" i="9"/>
  <c r="AO29" i="9"/>
  <c r="AN29" i="9"/>
  <c r="AM29" i="9"/>
  <c r="AJ29" i="9"/>
  <c r="AJ40" i="9" s="1"/>
  <c r="AI29" i="9"/>
  <c r="AH29" i="9"/>
  <c r="AG29" i="9"/>
  <c r="AF29" i="9"/>
  <c r="AC29" i="9"/>
  <c r="AX28" i="9"/>
  <c r="AW28" i="9"/>
  <c r="AV28" i="9"/>
  <c r="AU28" i="9"/>
  <c r="AT28" i="9"/>
  <c r="AS28" i="9"/>
  <c r="AR28" i="9"/>
  <c r="AQ28" i="9"/>
  <c r="AQ39" i="9" s="1"/>
  <c r="AP28" i="9"/>
  <c r="AO28" i="9"/>
  <c r="AN28" i="9"/>
  <c r="AM28" i="9"/>
  <c r="AJ28" i="9"/>
  <c r="AI28" i="9"/>
  <c r="AI39" i="9" s="1"/>
  <c r="AH28" i="9"/>
  <c r="AG28" i="9"/>
  <c r="AF28" i="9"/>
  <c r="AC28" i="9"/>
  <c r="AX27" i="9"/>
  <c r="AW27" i="9"/>
  <c r="AW40" i="9" s="1"/>
  <c r="AV27" i="9"/>
  <c r="AU27" i="9"/>
  <c r="AU37" i="9" s="1"/>
  <c r="AT27" i="9"/>
  <c r="AS27" i="9"/>
  <c r="AS38" i="9" s="1"/>
  <c r="AR27" i="9"/>
  <c r="AQ27" i="9"/>
  <c r="AQ40" i="9" s="1"/>
  <c r="AP27" i="9"/>
  <c r="AO27" i="9"/>
  <c r="AO40" i="9" s="1"/>
  <c r="AN27" i="9"/>
  <c r="AM27" i="9"/>
  <c r="AM37" i="9" s="1"/>
  <c r="AJ27" i="9"/>
  <c r="AI27" i="9"/>
  <c r="AI40" i="9" s="1"/>
  <c r="AH27" i="9"/>
  <c r="AG27" i="9"/>
  <c r="AG37" i="9" s="1"/>
  <c r="AF27" i="9"/>
  <c r="AF37" i="9" s="1"/>
  <c r="AC27" i="9"/>
  <c r="AX26" i="9"/>
  <c r="AV26" i="9"/>
  <c r="AU26" i="9"/>
  <c r="AT26" i="9"/>
  <c r="AP26" i="9"/>
  <c r="AN26" i="9"/>
  <c r="AM26" i="9"/>
  <c r="AL26" i="9"/>
  <c r="AH26" i="9"/>
  <c r="AF26" i="9"/>
  <c r="AE26" i="9"/>
  <c r="AD26" i="9"/>
  <c r="X26" i="9"/>
  <c r="W26" i="9"/>
  <c r="AW26" i="9" s="1"/>
  <c r="V26" i="9"/>
  <c r="U26" i="9"/>
  <c r="T26" i="9"/>
  <c r="S26" i="9"/>
  <c r="AS26" i="9" s="1"/>
  <c r="R26" i="9"/>
  <c r="AR26" i="9" s="1"/>
  <c r="Q26" i="9"/>
  <c r="AQ26" i="9" s="1"/>
  <c r="P26" i="9"/>
  <c r="O26" i="9"/>
  <c r="AO26" i="9" s="1"/>
  <c r="N26" i="9"/>
  <c r="M26" i="9"/>
  <c r="L26" i="9"/>
  <c r="K26" i="9"/>
  <c r="AK26" i="9" s="1"/>
  <c r="J26" i="9"/>
  <c r="AJ26" i="9" s="1"/>
  <c r="I26" i="9"/>
  <c r="AI26" i="9" s="1"/>
  <c r="H26" i="9"/>
  <c r="G26" i="9"/>
  <c r="AG26" i="9" s="1"/>
  <c r="F26" i="9"/>
  <c r="E26" i="9"/>
  <c r="D26" i="9"/>
  <c r="AA24" i="9"/>
  <c r="X21" i="9"/>
  <c r="W21" i="9"/>
  <c r="V21" i="9"/>
  <c r="R21" i="9"/>
  <c r="Q21" i="9"/>
  <c r="P21" i="9"/>
  <c r="O21" i="9"/>
  <c r="N21" i="9"/>
  <c r="J21" i="9"/>
  <c r="I21" i="9"/>
  <c r="H21" i="9"/>
  <c r="G21" i="9"/>
  <c r="F21" i="9"/>
  <c r="AM19" i="9"/>
  <c r="X19" i="9"/>
  <c r="W19" i="9"/>
  <c r="V19" i="9"/>
  <c r="U19" i="9"/>
  <c r="T19" i="9"/>
  <c r="S19" i="9"/>
  <c r="R19" i="9"/>
  <c r="Q19" i="9"/>
  <c r="P19" i="9"/>
  <c r="O19" i="9"/>
  <c r="N19" i="9"/>
  <c r="M19" i="9"/>
  <c r="L19" i="9"/>
  <c r="K19" i="9"/>
  <c r="J19" i="9"/>
  <c r="I19" i="9"/>
  <c r="H19" i="9"/>
  <c r="G19" i="9"/>
  <c r="F19" i="9"/>
  <c r="E19" i="9"/>
  <c r="D19" i="9"/>
  <c r="AG18" i="9"/>
  <c r="X18" i="9"/>
  <c r="W18" i="9"/>
  <c r="V18" i="9"/>
  <c r="U18" i="9"/>
  <c r="T18" i="9"/>
  <c r="S18" i="9"/>
  <c r="R18" i="9"/>
  <c r="Q18" i="9"/>
  <c r="P18" i="9"/>
  <c r="O18" i="9"/>
  <c r="N18" i="9"/>
  <c r="M18" i="9"/>
  <c r="L18" i="9"/>
  <c r="K18" i="9"/>
  <c r="J18" i="9"/>
  <c r="I18" i="9"/>
  <c r="H18" i="9"/>
  <c r="G18" i="9"/>
  <c r="F18" i="9"/>
  <c r="E18" i="9"/>
  <c r="D18" i="9"/>
  <c r="AX17" i="9"/>
  <c r="AW17" i="9"/>
  <c r="AV17" i="9"/>
  <c r="AU17" i="9"/>
  <c r="AT17" i="9"/>
  <c r="AS17" i="9"/>
  <c r="AR17" i="9"/>
  <c r="AQ17" i="9"/>
  <c r="AP17" i="9"/>
  <c r="AO17" i="9"/>
  <c r="AN17" i="9"/>
  <c r="AM17" i="9"/>
  <c r="AL17" i="9"/>
  <c r="AK17" i="9"/>
  <c r="AJ17" i="9"/>
  <c r="AI17" i="9"/>
  <c r="AH17" i="9"/>
  <c r="AG17" i="9"/>
  <c r="AF17" i="9"/>
  <c r="AE17" i="9"/>
  <c r="AD17" i="9"/>
  <c r="AC17" i="9"/>
  <c r="AX16" i="9"/>
  <c r="AW16" i="9"/>
  <c r="AV16" i="9"/>
  <c r="AU16" i="9"/>
  <c r="AT16" i="9"/>
  <c r="AS16" i="9"/>
  <c r="AR16" i="9"/>
  <c r="AQ16" i="9"/>
  <c r="AP16" i="9"/>
  <c r="AO16" i="9"/>
  <c r="AN16" i="9"/>
  <c r="AM16" i="9"/>
  <c r="AL16" i="9"/>
  <c r="AK16" i="9"/>
  <c r="AJ16" i="9"/>
  <c r="AI16" i="9"/>
  <c r="AH16" i="9"/>
  <c r="AG16" i="9"/>
  <c r="AF16" i="9"/>
  <c r="AE16" i="9"/>
  <c r="AD16" i="9"/>
  <c r="AC16" i="9"/>
  <c r="AX15" i="9"/>
  <c r="AW15" i="9"/>
  <c r="AV15" i="9"/>
  <c r="AU15" i="9"/>
  <c r="AT15" i="9"/>
  <c r="AS15" i="9"/>
  <c r="AR15" i="9"/>
  <c r="AQ15" i="9"/>
  <c r="AP15" i="9"/>
  <c r="AO15" i="9"/>
  <c r="AN15" i="9"/>
  <c r="AM15" i="9"/>
  <c r="AL15" i="9"/>
  <c r="AK15" i="9"/>
  <c r="AJ15" i="9"/>
  <c r="AI15" i="9"/>
  <c r="AH15" i="9"/>
  <c r="AG15" i="9"/>
  <c r="AF15" i="9"/>
  <c r="AF19" i="9" s="1"/>
  <c r="AE15" i="9"/>
  <c r="AD15" i="9"/>
  <c r="AC15" i="9"/>
  <c r="AX14" i="9"/>
  <c r="AW14" i="9"/>
  <c r="AV14" i="9"/>
  <c r="AU14" i="9"/>
  <c r="AT14" i="9"/>
  <c r="AS14" i="9"/>
  <c r="AR14" i="9"/>
  <c r="AQ14" i="9"/>
  <c r="AP14" i="9"/>
  <c r="AO14" i="9"/>
  <c r="AN14" i="9"/>
  <c r="AM14" i="9"/>
  <c r="AL14" i="9"/>
  <c r="AK14" i="9"/>
  <c r="AJ14" i="9"/>
  <c r="AI14" i="9"/>
  <c r="AH14" i="9"/>
  <c r="AG14" i="9"/>
  <c r="AF14" i="9"/>
  <c r="AE14" i="9"/>
  <c r="AD14" i="9"/>
  <c r="AC14" i="9"/>
  <c r="AX13" i="9"/>
  <c r="AW13" i="9"/>
  <c r="AV13" i="9"/>
  <c r="AU13" i="9"/>
  <c r="AT13" i="9"/>
  <c r="AS13" i="9"/>
  <c r="AR13" i="9"/>
  <c r="AQ13" i="9"/>
  <c r="AP13" i="9"/>
  <c r="AO13" i="9"/>
  <c r="AN13" i="9"/>
  <c r="AM13" i="9"/>
  <c r="AL13" i="9"/>
  <c r="AK13" i="9"/>
  <c r="AJ13" i="9"/>
  <c r="AI13" i="9"/>
  <c r="AH13" i="9"/>
  <c r="AG13" i="9"/>
  <c r="AF13" i="9"/>
  <c r="AE13" i="9"/>
  <c r="AD13" i="9"/>
  <c r="AC13" i="9"/>
  <c r="AX12" i="9"/>
  <c r="AW12" i="9"/>
  <c r="AV12" i="9"/>
  <c r="AU12" i="9"/>
  <c r="AT12" i="9"/>
  <c r="AS12" i="9"/>
  <c r="AR12" i="9"/>
  <c r="AQ12" i="9"/>
  <c r="AP12" i="9"/>
  <c r="AO12" i="9"/>
  <c r="AN12" i="9"/>
  <c r="AM12" i="9"/>
  <c r="AJ12" i="9"/>
  <c r="AI12" i="9"/>
  <c r="AH12" i="9"/>
  <c r="AG12" i="9"/>
  <c r="AF12" i="9"/>
  <c r="AC12" i="9"/>
  <c r="AX11" i="9"/>
  <c r="AW11" i="9"/>
  <c r="AV11" i="9"/>
  <c r="AV19" i="9" s="1"/>
  <c r="AU11" i="9"/>
  <c r="AU19" i="9" s="1"/>
  <c r="AT11" i="9"/>
  <c r="AS11" i="9"/>
  <c r="AR11" i="9"/>
  <c r="AQ11" i="9"/>
  <c r="AP11" i="9"/>
  <c r="AO11" i="9"/>
  <c r="AN11" i="9"/>
  <c r="AN19" i="9" s="1"/>
  <c r="AM11" i="9"/>
  <c r="AJ11" i="9"/>
  <c r="AI11" i="9"/>
  <c r="AH11" i="9"/>
  <c r="AG11" i="9"/>
  <c r="AF11" i="9"/>
  <c r="AE11" i="9"/>
  <c r="AC11" i="9"/>
  <c r="AX10" i="9"/>
  <c r="AW10" i="9"/>
  <c r="AV10" i="9"/>
  <c r="AU10" i="9"/>
  <c r="AT10" i="9"/>
  <c r="AS10" i="9"/>
  <c r="AR10" i="9"/>
  <c r="AQ10" i="9"/>
  <c r="AP10" i="9"/>
  <c r="AO10" i="9"/>
  <c r="AN10" i="9"/>
  <c r="AM10" i="9"/>
  <c r="AL10" i="9"/>
  <c r="AJ10" i="9"/>
  <c r="AI10" i="9"/>
  <c r="AH10" i="9"/>
  <c r="AG10" i="9"/>
  <c r="AF10" i="9"/>
  <c r="AE10" i="9"/>
  <c r="AD10" i="9"/>
  <c r="AC10" i="9"/>
  <c r="AX9" i="9"/>
  <c r="AW9" i="9"/>
  <c r="AV9" i="9"/>
  <c r="AU9" i="9"/>
  <c r="AT9" i="9"/>
  <c r="AS9" i="9"/>
  <c r="AR9" i="9"/>
  <c r="AQ9" i="9"/>
  <c r="AP9" i="9"/>
  <c r="AO9" i="9"/>
  <c r="AN9" i="9"/>
  <c r="AM9" i="9"/>
  <c r="AJ9" i="9"/>
  <c r="AI9" i="9"/>
  <c r="AH9" i="9"/>
  <c r="AG9" i="9"/>
  <c r="AF9" i="9"/>
  <c r="AE9" i="9"/>
  <c r="AC9" i="9"/>
  <c r="AX8" i="9"/>
  <c r="AX19" i="9" s="1"/>
  <c r="AW8" i="9"/>
  <c r="AW19" i="9" s="1"/>
  <c r="AV8" i="9"/>
  <c r="AU8" i="9"/>
  <c r="AU18" i="9" s="1"/>
  <c r="AT8" i="9"/>
  <c r="AS8" i="9"/>
  <c r="AS19" i="9" s="1"/>
  <c r="AR8" i="9"/>
  <c r="AR19" i="9" s="1"/>
  <c r="AQ8" i="9"/>
  <c r="AP8" i="9"/>
  <c r="AP19" i="9" s="1"/>
  <c r="AO8" i="9"/>
  <c r="AO19" i="9" s="1"/>
  <c r="AN8" i="9"/>
  <c r="AM8" i="9"/>
  <c r="AM18" i="9" s="1"/>
  <c r="AJ8" i="9"/>
  <c r="AI8" i="9"/>
  <c r="AH8" i="9"/>
  <c r="AH19" i="9" s="1"/>
  <c r="AG8" i="9"/>
  <c r="AF8" i="9"/>
  <c r="AF18" i="9" s="1"/>
  <c r="AC8" i="9"/>
  <c r="AX7" i="9"/>
  <c r="AW7" i="9"/>
  <c r="AV7" i="9"/>
  <c r="AU7" i="9"/>
  <c r="AT7" i="9"/>
  <c r="AS7" i="9"/>
  <c r="AR7" i="9"/>
  <c r="AQ7" i="9"/>
  <c r="AP7" i="9"/>
  <c r="AO7" i="9"/>
  <c r="AN7" i="9"/>
  <c r="AM7" i="9"/>
  <c r="AL7" i="9"/>
  <c r="AK7" i="9"/>
  <c r="AJ7" i="9"/>
  <c r="AI7" i="9"/>
  <c r="AH7" i="9"/>
  <c r="AG7" i="9"/>
  <c r="AF7" i="9"/>
  <c r="AE7" i="9"/>
  <c r="AD7" i="9"/>
  <c r="AA5" i="9"/>
  <c r="AR21" i="9" l="1"/>
  <c r="AI21" i="9"/>
  <c r="AO58" i="9"/>
  <c r="AW58" i="9"/>
  <c r="AK30" i="9"/>
  <c r="AK47" i="9"/>
  <c r="AK11" i="9"/>
  <c r="AK12" i="9"/>
  <c r="AK31" i="9"/>
  <c r="AK27" i="9"/>
  <c r="K21" i="9"/>
  <c r="AK8" i="9"/>
  <c r="AK45" i="9"/>
  <c r="AK48" i="9"/>
  <c r="AK29" i="9"/>
  <c r="AK28" i="9"/>
  <c r="AK9" i="9"/>
  <c r="AG19" i="9"/>
  <c r="AQ19" i="9"/>
  <c r="AH40" i="9"/>
  <c r="AR38" i="9"/>
  <c r="AP39" i="9"/>
  <c r="AX39" i="9"/>
  <c r="AG55" i="9"/>
  <c r="AG20" i="9" s="1"/>
  <c r="AQ57" i="9"/>
  <c r="AQ58" i="9"/>
  <c r="AQ21" i="9" s="1"/>
  <c r="AQ56" i="9"/>
  <c r="AK46" i="9"/>
  <c r="AS57" i="9"/>
  <c r="AH39" i="9"/>
  <c r="AI57" i="9"/>
  <c r="AI58" i="9"/>
  <c r="AI56" i="9"/>
  <c r="AJ19" i="9"/>
  <c r="AT19" i="9"/>
  <c r="AK10" i="9"/>
  <c r="AO18" i="9"/>
  <c r="AI19" i="9"/>
  <c r="AH18" i="9"/>
  <c r="AJ38" i="9"/>
  <c r="AT37" i="9"/>
  <c r="AS58" i="9"/>
  <c r="AP18" i="9"/>
  <c r="AN39" i="9"/>
  <c r="AN38" i="9"/>
  <c r="AN40" i="9"/>
  <c r="AV39" i="9"/>
  <c r="AV38" i="9"/>
  <c r="AV40" i="9"/>
  <c r="AV21" i="9" s="1"/>
  <c r="AM56" i="9"/>
  <c r="AU56" i="9"/>
  <c r="AI55" i="9"/>
  <c r="AV18" i="9"/>
  <c r="AW18" i="9"/>
  <c r="AN18" i="9"/>
  <c r="AX18" i="9"/>
  <c r="AF39" i="9"/>
  <c r="AF40" i="9"/>
  <c r="AF38" i="9"/>
  <c r="AP40" i="9"/>
  <c r="AX40" i="9"/>
  <c r="AT40" i="9"/>
  <c r="AT21" i="9" s="1"/>
  <c r="AO55" i="9"/>
  <c r="AO21" i="9" s="1"/>
  <c r="AW55" i="9"/>
  <c r="AJ55" i="9"/>
  <c r="AJ21" i="9" s="1"/>
  <c r="AD29" i="9"/>
  <c r="AP37" i="9"/>
  <c r="AP20" i="9" s="1"/>
  <c r="P20" i="9" s="1"/>
  <c r="AS55" i="9"/>
  <c r="AD9" i="9"/>
  <c r="AL9" i="9"/>
  <c r="AJ18" i="9"/>
  <c r="AR18" i="9"/>
  <c r="AE29" i="9"/>
  <c r="AI37" i="9"/>
  <c r="AI20" i="9" s="1"/>
  <c r="I20" i="9" s="1"/>
  <c r="AQ37" i="9"/>
  <c r="AQ20" i="9" s="1"/>
  <c r="Q20" i="9" s="1"/>
  <c r="AG38" i="9"/>
  <c r="AO38" i="9"/>
  <c r="AW38" i="9"/>
  <c r="AJ39" i="9"/>
  <c r="AR39" i="9"/>
  <c r="AM40" i="9"/>
  <c r="AU40" i="9"/>
  <c r="AU21" i="9" s="1"/>
  <c r="AD45" i="9"/>
  <c r="AL45" i="9"/>
  <c r="AT55" i="9"/>
  <c r="AJ56" i="9"/>
  <c r="AR56" i="9"/>
  <c r="AM57" i="9"/>
  <c r="AU57" i="9"/>
  <c r="AH58" i="9"/>
  <c r="AP58" i="9"/>
  <c r="AX58" i="9"/>
  <c r="AW37" i="9"/>
  <c r="AW20" i="9" s="1"/>
  <c r="W20" i="9" s="1"/>
  <c r="AH37" i="9"/>
  <c r="AH20" i="9" s="1"/>
  <c r="H20" i="9" s="1"/>
  <c r="AX37" i="9"/>
  <c r="AX20" i="9" s="1"/>
  <c r="X20" i="9" s="1"/>
  <c r="AJ37" i="9"/>
  <c r="AJ20" i="9" s="1"/>
  <c r="J20" i="9" s="1"/>
  <c r="AR37" i="9"/>
  <c r="AR20" i="9" s="1"/>
  <c r="R20" i="9" s="1"/>
  <c r="AH38" i="9"/>
  <c r="AP38" i="9"/>
  <c r="AX38" i="9"/>
  <c r="AS39" i="9"/>
  <c r="AE45" i="9"/>
  <c r="AM55" i="9"/>
  <c r="AM20" i="9" s="1"/>
  <c r="AU55" i="9"/>
  <c r="AU20" i="9" s="1"/>
  <c r="AS56" i="9"/>
  <c r="AF57" i="9"/>
  <c r="AN57" i="9"/>
  <c r="AV57" i="9"/>
  <c r="AO37" i="9"/>
  <c r="AI18" i="9"/>
  <c r="AS18" i="9"/>
  <c r="AL28" i="9"/>
  <c r="AD8" i="9"/>
  <c r="AL8" i="9"/>
  <c r="AD12" i="9"/>
  <c r="AL12" i="9"/>
  <c r="AT18" i="9"/>
  <c r="AE28" i="9"/>
  <c r="AS37" i="9"/>
  <c r="AS20" i="9" s="1"/>
  <c r="S20" i="9" s="1"/>
  <c r="AI38" i="9"/>
  <c r="AQ38" i="9"/>
  <c r="AT39" i="9"/>
  <c r="AG40" i="9"/>
  <c r="AG21" i="9" s="1"/>
  <c r="AD48" i="9"/>
  <c r="AL48" i="9"/>
  <c r="AF55" i="9"/>
  <c r="AF20" i="9" s="1"/>
  <c r="AN55" i="9"/>
  <c r="AN20" i="9" s="1"/>
  <c r="N20" i="9" s="1"/>
  <c r="AV55" i="9"/>
  <c r="AV20" i="9" s="1"/>
  <c r="V20" i="9" s="1"/>
  <c r="AT56" i="9"/>
  <c r="AG57" i="9"/>
  <c r="AO57" i="9"/>
  <c r="AW57" i="9"/>
  <c r="AR58" i="9"/>
  <c r="AQ18" i="9"/>
  <c r="AL29" i="9"/>
  <c r="AD28" i="9"/>
  <c r="AE8" i="9"/>
  <c r="AE12" i="9"/>
  <c r="D21" i="9"/>
  <c r="L21" i="9"/>
  <c r="AD27" i="9"/>
  <c r="AL27" i="9"/>
  <c r="AD31" i="9"/>
  <c r="AL31" i="9"/>
  <c r="AM39" i="9"/>
  <c r="AU39" i="9"/>
  <c r="AE48" i="9"/>
  <c r="AH57" i="9"/>
  <c r="AP57" i="9"/>
  <c r="AX57" i="9"/>
  <c r="AD11" i="9"/>
  <c r="AL11" i="9"/>
  <c r="E21" i="9"/>
  <c r="AE27" i="9"/>
  <c r="U20" i="9" l="1"/>
  <c r="AU22" i="9"/>
  <c r="U22" i="9" s="1"/>
  <c r="G20" i="9"/>
  <c r="AG22" i="9"/>
  <c r="G22" i="9" s="1"/>
  <c r="M20" i="9"/>
  <c r="AM22" i="9"/>
  <c r="M22" i="9" s="1"/>
  <c r="F20" i="9"/>
  <c r="AF22" i="9"/>
  <c r="F22" i="9" s="1"/>
  <c r="AQ22" i="9"/>
  <c r="Q22" i="9" s="1"/>
  <c r="AI22" i="9"/>
  <c r="I22" i="9" s="1"/>
  <c r="AS21" i="9"/>
  <c r="AK58" i="9"/>
  <c r="AK56" i="9"/>
  <c r="AK55" i="9"/>
  <c r="AK57" i="9"/>
  <c r="AE18" i="9"/>
  <c r="AE19" i="9"/>
  <c r="AD19" i="9"/>
  <c r="AD18" i="9"/>
  <c r="AM21" i="9"/>
  <c r="AR22" i="9"/>
  <c r="R22" i="9" s="1"/>
  <c r="AP22" i="9"/>
  <c r="P22" i="9" s="1"/>
  <c r="AJ22" i="9"/>
  <c r="J22" i="9" s="1"/>
  <c r="AD37" i="9"/>
  <c r="AD40" i="9"/>
  <c r="AD39" i="9"/>
  <c r="AD38" i="9"/>
  <c r="AT22" i="9"/>
  <c r="T22" i="9" s="1"/>
  <c r="AO20" i="9"/>
  <c r="O20" i="9" s="1"/>
  <c r="AX21" i="9"/>
  <c r="AX22" i="9" s="1"/>
  <c r="X22" i="9" s="1"/>
  <c r="AW21" i="9"/>
  <c r="AH21" i="9"/>
  <c r="AK19" i="9"/>
  <c r="AK18" i="9"/>
  <c r="AS22" i="9"/>
  <c r="S22" i="9" s="1"/>
  <c r="AN22" i="9"/>
  <c r="N22" i="9" s="1"/>
  <c r="AL58" i="9"/>
  <c r="AL56" i="9"/>
  <c r="AL55" i="9"/>
  <c r="AL57" i="9"/>
  <c r="AP21" i="9"/>
  <c r="AT20" i="9"/>
  <c r="T20" i="9" s="1"/>
  <c r="AD58" i="9"/>
  <c r="AD56" i="9"/>
  <c r="AD55" i="9"/>
  <c r="AD57" i="9"/>
  <c r="AW22" i="9"/>
  <c r="W22" i="9" s="1"/>
  <c r="AN21" i="9"/>
  <c r="AK38" i="9"/>
  <c r="AK37" i="9"/>
  <c r="AK39" i="9"/>
  <c r="AK40" i="9"/>
  <c r="AK21" i="9" s="1"/>
  <c r="AL37" i="9"/>
  <c r="AL20" i="9" s="1"/>
  <c r="L20" i="9" s="1"/>
  <c r="AL39" i="9"/>
  <c r="AL40" i="9"/>
  <c r="AL38" i="9"/>
  <c r="AE56" i="9"/>
  <c r="AE55" i="9"/>
  <c r="AE57" i="9"/>
  <c r="AE58" i="9"/>
  <c r="AE37" i="9"/>
  <c r="AE20" i="9" s="1"/>
  <c r="E20" i="9" s="1"/>
  <c r="AE39" i="9"/>
  <c r="AE38" i="9"/>
  <c r="AE40" i="9"/>
  <c r="AL19" i="9"/>
  <c r="AL18" i="9"/>
  <c r="AF21" i="9"/>
  <c r="AV22" i="9"/>
  <c r="V22" i="9" s="1"/>
  <c r="AH22" i="9"/>
  <c r="H22" i="9" s="1"/>
  <c r="AO22" i="9" l="1"/>
  <c r="O22" i="9" s="1"/>
  <c r="AK20" i="9"/>
  <c r="K20" i="9" s="1"/>
  <c r="AK22" i="9"/>
  <c r="K22" i="9" s="1"/>
  <c r="AD21" i="9"/>
  <c r="AD22" i="9" s="1"/>
  <c r="D22" i="9" s="1"/>
  <c r="AE21" i="9"/>
  <c r="AE22" i="9" s="1"/>
  <c r="E22" i="9" s="1"/>
  <c r="AD20" i="9"/>
  <c r="D20" i="9" s="1"/>
  <c r="AL21" i="9"/>
  <c r="AL22" i="9" s="1"/>
  <c r="L22" i="9" s="1"/>
  <c r="X74" i="8" l="1"/>
  <c r="W74" i="8"/>
  <c r="V74" i="8"/>
  <c r="U74" i="8"/>
  <c r="T74" i="8"/>
  <c r="S74" i="8"/>
  <c r="R74" i="8"/>
  <c r="Q74" i="8"/>
  <c r="P74" i="8"/>
  <c r="O74" i="8"/>
  <c r="N74" i="8"/>
  <c r="M74" i="8"/>
  <c r="L74" i="8"/>
  <c r="K74" i="8"/>
  <c r="J74" i="8"/>
  <c r="I74" i="8"/>
  <c r="H74" i="8"/>
  <c r="G74" i="8"/>
  <c r="F74" i="8"/>
  <c r="E74" i="8"/>
  <c r="D74" i="8"/>
  <c r="X73" i="8"/>
  <c r="W73" i="8"/>
  <c r="V73" i="8"/>
  <c r="U73" i="8"/>
  <c r="T73" i="8"/>
  <c r="S73" i="8"/>
  <c r="R73" i="8"/>
  <c r="Q73" i="8"/>
  <c r="P73" i="8"/>
  <c r="O73" i="8"/>
  <c r="N73" i="8"/>
  <c r="M73" i="8"/>
  <c r="L73" i="8"/>
  <c r="K73" i="8"/>
  <c r="J73" i="8"/>
  <c r="I73" i="8"/>
  <c r="H73" i="8"/>
  <c r="G73" i="8"/>
  <c r="F73" i="8"/>
  <c r="E73" i="8"/>
  <c r="D73" i="8"/>
  <c r="X72" i="8"/>
  <c r="X21" i="8" s="1"/>
  <c r="W72" i="8"/>
  <c r="W21" i="8" s="1"/>
  <c r="V72" i="8"/>
  <c r="U72" i="8"/>
  <c r="T72" i="8"/>
  <c r="T21" i="8" s="1"/>
  <c r="S72" i="8"/>
  <c r="S21" i="8" s="1"/>
  <c r="R72" i="8"/>
  <c r="Q72" i="8"/>
  <c r="P72" i="8"/>
  <c r="P21" i="8" s="1"/>
  <c r="O72" i="8"/>
  <c r="O21" i="8" s="1"/>
  <c r="N72" i="8"/>
  <c r="M72" i="8"/>
  <c r="L72" i="8"/>
  <c r="AL47" i="8" s="1"/>
  <c r="K72" i="8"/>
  <c r="AK30" i="8" s="1"/>
  <c r="J72" i="8"/>
  <c r="I72" i="8"/>
  <c r="H72" i="8"/>
  <c r="AH45" i="8" s="1"/>
  <c r="G72" i="8"/>
  <c r="F72" i="8"/>
  <c r="E72" i="8"/>
  <c r="D72" i="8"/>
  <c r="AD47" i="8" s="1"/>
  <c r="X61" i="8"/>
  <c r="W61" i="8"/>
  <c r="V61" i="8"/>
  <c r="U61" i="8"/>
  <c r="T61" i="8"/>
  <c r="S61" i="8"/>
  <c r="R61" i="8"/>
  <c r="Q61" i="8"/>
  <c r="P61" i="8"/>
  <c r="O61" i="8"/>
  <c r="N61" i="8"/>
  <c r="M61" i="8"/>
  <c r="L61" i="8"/>
  <c r="K61" i="8"/>
  <c r="J61" i="8"/>
  <c r="I61" i="8"/>
  <c r="H61" i="8"/>
  <c r="G61" i="8"/>
  <c r="F61" i="8"/>
  <c r="E61" i="8"/>
  <c r="D61" i="8"/>
  <c r="AV57" i="8"/>
  <c r="AR57" i="8"/>
  <c r="AN57" i="8"/>
  <c r="AJ57" i="8"/>
  <c r="AF57" i="8"/>
  <c r="AS56" i="8"/>
  <c r="X56" i="8"/>
  <c r="W56" i="8"/>
  <c r="V56" i="8"/>
  <c r="U56" i="8"/>
  <c r="T56" i="8"/>
  <c r="S56" i="8"/>
  <c r="R56" i="8"/>
  <c r="Q56" i="8"/>
  <c r="P56" i="8"/>
  <c r="O56" i="8"/>
  <c r="N56" i="8"/>
  <c r="M56" i="8"/>
  <c r="L56" i="8"/>
  <c r="K56" i="8"/>
  <c r="J56" i="8"/>
  <c r="I56" i="8"/>
  <c r="H56" i="8"/>
  <c r="G56" i="8"/>
  <c r="F56" i="8"/>
  <c r="E56" i="8"/>
  <c r="D56" i="8"/>
  <c r="AQ55" i="8"/>
  <c r="AE55" i="8"/>
  <c r="X55" i="8"/>
  <c r="W55" i="8"/>
  <c r="V55" i="8"/>
  <c r="U55" i="8"/>
  <c r="T55" i="8"/>
  <c r="S55" i="8"/>
  <c r="R55" i="8"/>
  <c r="Q55" i="8"/>
  <c r="P55" i="8"/>
  <c r="O55" i="8"/>
  <c r="N55" i="8"/>
  <c r="M55" i="8"/>
  <c r="L55" i="8"/>
  <c r="K55" i="8"/>
  <c r="J55" i="8"/>
  <c r="I55" i="8"/>
  <c r="H55" i="8"/>
  <c r="G55" i="8"/>
  <c r="F55" i="8"/>
  <c r="E55" i="8"/>
  <c r="D55" i="8"/>
  <c r="AX54" i="8"/>
  <c r="AW54" i="8"/>
  <c r="AV54" i="8"/>
  <c r="AU54" i="8"/>
  <c r="AT54" i="8"/>
  <c r="AS54" i="8"/>
  <c r="AR54" i="8"/>
  <c r="AQ54" i="8"/>
  <c r="AP54" i="8"/>
  <c r="AO54" i="8"/>
  <c r="AN54" i="8"/>
  <c r="AM54" i="8"/>
  <c r="AL54" i="8"/>
  <c r="AK54" i="8"/>
  <c r="AJ54" i="8"/>
  <c r="AI54" i="8"/>
  <c r="AH54" i="8"/>
  <c r="AG54" i="8"/>
  <c r="AF54" i="8"/>
  <c r="AE54" i="8"/>
  <c r="AD54" i="8"/>
  <c r="AC54" i="8"/>
  <c r="AX53" i="8"/>
  <c r="AW53" i="8"/>
  <c r="AV53" i="8"/>
  <c r="AU53" i="8"/>
  <c r="AT53" i="8"/>
  <c r="AS53" i="8"/>
  <c r="AR53" i="8"/>
  <c r="AQ53" i="8"/>
  <c r="AP53" i="8"/>
  <c r="AO53" i="8"/>
  <c r="AN53" i="8"/>
  <c r="AM53" i="8"/>
  <c r="AL53" i="8"/>
  <c r="AK53" i="8"/>
  <c r="AJ53" i="8"/>
  <c r="AI53" i="8"/>
  <c r="AH53" i="8"/>
  <c r="AG53" i="8"/>
  <c r="AF53" i="8"/>
  <c r="AE53" i="8"/>
  <c r="AD53" i="8"/>
  <c r="AC53" i="8"/>
  <c r="AX52" i="8"/>
  <c r="AW52" i="8"/>
  <c r="AV52" i="8"/>
  <c r="AU52" i="8"/>
  <c r="AT52" i="8"/>
  <c r="AS52" i="8"/>
  <c r="AR52" i="8"/>
  <c r="AQ52" i="8"/>
  <c r="AP52" i="8"/>
  <c r="AO52" i="8"/>
  <c r="AN52" i="8"/>
  <c r="AM52" i="8"/>
  <c r="AL52" i="8"/>
  <c r="AK52" i="8"/>
  <c r="AJ52" i="8"/>
  <c r="AI52" i="8"/>
  <c r="AH52" i="8"/>
  <c r="AG52" i="8"/>
  <c r="AF52" i="8"/>
  <c r="AE52" i="8"/>
  <c r="AD52" i="8"/>
  <c r="AC52" i="8"/>
  <c r="AX51" i="8"/>
  <c r="AW51" i="8"/>
  <c r="AV51" i="8"/>
  <c r="AU51" i="8"/>
  <c r="AT51" i="8"/>
  <c r="AS51" i="8"/>
  <c r="AR51" i="8"/>
  <c r="AQ51" i="8"/>
  <c r="AP51" i="8"/>
  <c r="AO51" i="8"/>
  <c r="AN51" i="8"/>
  <c r="AM51" i="8"/>
  <c r="AL51" i="8"/>
  <c r="AK51" i="8"/>
  <c r="AJ51" i="8"/>
  <c r="AI51" i="8"/>
  <c r="AH51" i="8"/>
  <c r="AG51" i="8"/>
  <c r="AF51" i="8"/>
  <c r="AE51" i="8"/>
  <c r="AD51" i="8"/>
  <c r="AC51" i="8"/>
  <c r="AX50" i="8"/>
  <c r="AW50" i="8"/>
  <c r="AV50" i="8"/>
  <c r="AU50" i="8"/>
  <c r="AT50" i="8"/>
  <c r="AS50" i="8"/>
  <c r="AR50" i="8"/>
  <c r="AQ50" i="8"/>
  <c r="AP50" i="8"/>
  <c r="AO50" i="8"/>
  <c r="AN50" i="8"/>
  <c r="AM50" i="8"/>
  <c r="AL50" i="8"/>
  <c r="AK50" i="8"/>
  <c r="AJ50" i="8"/>
  <c r="AI50" i="8"/>
  <c r="AH50" i="8"/>
  <c r="AG50" i="8"/>
  <c r="AF50" i="8"/>
  <c r="AE50" i="8"/>
  <c r="AD50" i="8"/>
  <c r="AC50" i="8"/>
  <c r="AX49" i="8"/>
  <c r="AW49" i="8"/>
  <c r="AV49" i="8"/>
  <c r="AU49" i="8"/>
  <c r="AT49" i="8"/>
  <c r="AS49" i="8"/>
  <c r="AR49" i="8"/>
  <c r="AQ49" i="8"/>
  <c r="AP49" i="8"/>
  <c r="AO49" i="8"/>
  <c r="AN49" i="8"/>
  <c r="AM49" i="8"/>
  <c r="AL49" i="8"/>
  <c r="AK49" i="8"/>
  <c r="AJ49" i="8"/>
  <c r="AI49" i="8"/>
  <c r="AH49" i="8"/>
  <c r="AG49" i="8"/>
  <c r="AF49" i="8"/>
  <c r="AE49" i="8"/>
  <c r="AD49" i="8"/>
  <c r="AC49" i="8"/>
  <c r="AX48" i="8"/>
  <c r="AW48" i="8"/>
  <c r="AV48" i="8"/>
  <c r="AU48" i="8"/>
  <c r="AT48" i="8"/>
  <c r="AS48" i="8"/>
  <c r="AR48" i="8"/>
  <c r="AQ48" i="8"/>
  <c r="AP48" i="8"/>
  <c r="AO48" i="8"/>
  <c r="AN48" i="8"/>
  <c r="AM48" i="8"/>
  <c r="AL48" i="8"/>
  <c r="AK48" i="8"/>
  <c r="AJ48" i="8"/>
  <c r="AI48" i="8"/>
  <c r="AH48" i="8"/>
  <c r="AF48" i="8"/>
  <c r="AE48" i="8"/>
  <c r="AD48" i="8"/>
  <c r="AC48" i="8"/>
  <c r="AX47" i="8"/>
  <c r="AW47" i="8"/>
  <c r="AV47" i="8"/>
  <c r="AU47" i="8"/>
  <c r="AT47" i="8"/>
  <c r="AS47" i="8"/>
  <c r="AR47" i="8"/>
  <c r="AQ47" i="8"/>
  <c r="AP47" i="8"/>
  <c r="AO47" i="8"/>
  <c r="AN47" i="8"/>
  <c r="AM47" i="8"/>
  <c r="AJ47" i="8"/>
  <c r="AI47" i="8"/>
  <c r="AF47" i="8"/>
  <c r="AE47" i="8"/>
  <c r="AC47" i="8"/>
  <c r="AX46" i="8"/>
  <c r="AX56" i="8" s="1"/>
  <c r="AW46" i="8"/>
  <c r="AV46" i="8"/>
  <c r="AU46" i="8"/>
  <c r="AT46" i="8"/>
  <c r="AT56" i="8" s="1"/>
  <c r="AS46" i="8"/>
  <c r="AR46" i="8"/>
  <c r="AQ46" i="8"/>
  <c r="AP46" i="8"/>
  <c r="AP56" i="8" s="1"/>
  <c r="AO46" i="8"/>
  <c r="AN46" i="8"/>
  <c r="AM46" i="8"/>
  <c r="AL46" i="8"/>
  <c r="AK46" i="8"/>
  <c r="AJ46" i="8"/>
  <c r="AI46" i="8"/>
  <c r="AH46" i="8"/>
  <c r="AF46" i="8"/>
  <c r="AE46" i="8"/>
  <c r="AD46" i="8"/>
  <c r="AC46" i="8"/>
  <c r="AX45" i="8"/>
  <c r="AX55" i="8" s="1"/>
  <c r="AW45" i="8"/>
  <c r="AW55" i="8" s="1"/>
  <c r="AV45" i="8"/>
  <c r="AV56" i="8" s="1"/>
  <c r="AU45" i="8"/>
  <c r="AU55" i="8" s="1"/>
  <c r="AT45" i="8"/>
  <c r="AT58" i="8" s="1"/>
  <c r="AS45" i="8"/>
  <c r="AR45" i="8"/>
  <c r="AR58" i="8" s="1"/>
  <c r="AQ45" i="8"/>
  <c r="AP45" i="8"/>
  <c r="AP55" i="8" s="1"/>
  <c r="AO45" i="8"/>
  <c r="AO55" i="8" s="1"/>
  <c r="AN45" i="8"/>
  <c r="AN56" i="8" s="1"/>
  <c r="AM45" i="8"/>
  <c r="AM55" i="8" s="1"/>
  <c r="AJ45" i="8"/>
  <c r="AJ58" i="8" s="1"/>
  <c r="AI45" i="8"/>
  <c r="AI58" i="8" s="1"/>
  <c r="AF45" i="8"/>
  <c r="AF56" i="8" s="1"/>
  <c r="AE45" i="8"/>
  <c r="AC45" i="8"/>
  <c r="AW44" i="8"/>
  <c r="AS44" i="8"/>
  <c r="AO44" i="8"/>
  <c r="AK44" i="8"/>
  <c r="AG44" i="8"/>
  <c r="X44" i="8"/>
  <c r="AX44" i="8" s="1"/>
  <c r="W44" i="8"/>
  <c r="V44" i="8"/>
  <c r="AV44" i="8" s="1"/>
  <c r="U44" i="8"/>
  <c r="AU44" i="8" s="1"/>
  <c r="T44" i="8"/>
  <c r="AT44" i="8" s="1"/>
  <c r="S44" i="8"/>
  <c r="R44" i="8"/>
  <c r="AR44" i="8" s="1"/>
  <c r="Q44" i="8"/>
  <c r="AQ44" i="8" s="1"/>
  <c r="P44" i="8"/>
  <c r="AP44" i="8" s="1"/>
  <c r="O44" i="8"/>
  <c r="N44" i="8"/>
  <c r="AN44" i="8" s="1"/>
  <c r="M44" i="8"/>
  <c r="AM44" i="8" s="1"/>
  <c r="L44" i="8"/>
  <c r="AL44" i="8" s="1"/>
  <c r="K44" i="8"/>
  <c r="J44" i="8"/>
  <c r="AJ44" i="8" s="1"/>
  <c r="I44" i="8"/>
  <c r="AI44" i="8" s="1"/>
  <c r="H44" i="8"/>
  <c r="AH44" i="8" s="1"/>
  <c r="G44" i="8"/>
  <c r="F44" i="8"/>
  <c r="AF44" i="8" s="1"/>
  <c r="E44" i="8"/>
  <c r="AE44" i="8" s="1"/>
  <c r="D44" i="8"/>
  <c r="AD44" i="8" s="1"/>
  <c r="AA42" i="8"/>
  <c r="AV40" i="8"/>
  <c r="AN40" i="8"/>
  <c r="AW39" i="8"/>
  <c r="AS39" i="8"/>
  <c r="AO39" i="8"/>
  <c r="X38" i="8"/>
  <c r="W38" i="8"/>
  <c r="V38" i="8"/>
  <c r="U38" i="8"/>
  <c r="T38" i="8"/>
  <c r="S38" i="8"/>
  <c r="R38" i="8"/>
  <c r="Q38" i="8"/>
  <c r="P38" i="8"/>
  <c r="O38" i="8"/>
  <c r="N38" i="8"/>
  <c r="M38" i="8"/>
  <c r="L38" i="8"/>
  <c r="K38" i="8"/>
  <c r="J38" i="8"/>
  <c r="I38" i="8"/>
  <c r="H38" i="8"/>
  <c r="G38" i="8"/>
  <c r="F38" i="8"/>
  <c r="E38" i="8"/>
  <c r="D38" i="8"/>
  <c r="AV37" i="8"/>
  <c r="AR37" i="8"/>
  <c r="X37" i="8"/>
  <c r="W37" i="8"/>
  <c r="V37" i="8"/>
  <c r="U37" i="8"/>
  <c r="T37" i="8"/>
  <c r="S37" i="8"/>
  <c r="R37" i="8"/>
  <c r="Q37" i="8"/>
  <c r="P37" i="8"/>
  <c r="O37" i="8"/>
  <c r="N37" i="8"/>
  <c r="M37" i="8"/>
  <c r="L37" i="8"/>
  <c r="K37" i="8"/>
  <c r="J37" i="8"/>
  <c r="I37" i="8"/>
  <c r="H37" i="8"/>
  <c r="G37" i="8"/>
  <c r="F37" i="8"/>
  <c r="E37" i="8"/>
  <c r="D37" i="8"/>
  <c r="AX36" i="8"/>
  <c r="AW36" i="8"/>
  <c r="AV36" i="8"/>
  <c r="AU36" i="8"/>
  <c r="AT36" i="8"/>
  <c r="AS36" i="8"/>
  <c r="AR36" i="8"/>
  <c r="AQ36" i="8"/>
  <c r="AP36" i="8"/>
  <c r="AO36" i="8"/>
  <c r="AN36" i="8"/>
  <c r="AM36" i="8"/>
  <c r="AL36" i="8"/>
  <c r="AK36" i="8"/>
  <c r="AJ36" i="8"/>
  <c r="AI36" i="8"/>
  <c r="AH36" i="8"/>
  <c r="AG36" i="8"/>
  <c r="AF36" i="8"/>
  <c r="AE36" i="8"/>
  <c r="AD36" i="8"/>
  <c r="AC36" i="8"/>
  <c r="AX35" i="8"/>
  <c r="AW35" i="8"/>
  <c r="AV35" i="8"/>
  <c r="AU35" i="8"/>
  <c r="AT35" i="8"/>
  <c r="AS35" i="8"/>
  <c r="AR35" i="8"/>
  <c r="AQ35" i="8"/>
  <c r="AP35" i="8"/>
  <c r="AO35" i="8"/>
  <c r="AN35" i="8"/>
  <c r="AM35" i="8"/>
  <c r="AL35" i="8"/>
  <c r="AK35" i="8"/>
  <c r="AJ35" i="8"/>
  <c r="AI35" i="8"/>
  <c r="AH35" i="8"/>
  <c r="AG35" i="8"/>
  <c r="AF35" i="8"/>
  <c r="AE35" i="8"/>
  <c r="AD35" i="8"/>
  <c r="AC35" i="8"/>
  <c r="AX34" i="8"/>
  <c r="AW34" i="8"/>
  <c r="AV34" i="8"/>
  <c r="AU34" i="8"/>
  <c r="AT34" i="8"/>
  <c r="AS34" i="8"/>
  <c r="AR34" i="8"/>
  <c r="AQ34" i="8"/>
  <c r="AP34" i="8"/>
  <c r="AO34" i="8"/>
  <c r="AN34" i="8"/>
  <c r="AM34" i="8"/>
  <c r="AL34" i="8"/>
  <c r="AK34" i="8"/>
  <c r="AJ34" i="8"/>
  <c r="AI34" i="8"/>
  <c r="AH34" i="8"/>
  <c r="AG34" i="8"/>
  <c r="AF34" i="8"/>
  <c r="AE34" i="8"/>
  <c r="AD34" i="8"/>
  <c r="AC34" i="8"/>
  <c r="AX33" i="8"/>
  <c r="AW33" i="8"/>
  <c r="AV33" i="8"/>
  <c r="AU33" i="8"/>
  <c r="AT33" i="8"/>
  <c r="AS33" i="8"/>
  <c r="AR33" i="8"/>
  <c r="AQ33" i="8"/>
  <c r="AP33" i="8"/>
  <c r="AO33" i="8"/>
  <c r="AN33" i="8"/>
  <c r="AM33" i="8"/>
  <c r="AL33" i="8"/>
  <c r="AK33" i="8"/>
  <c r="AJ33" i="8"/>
  <c r="AI33" i="8"/>
  <c r="AH33" i="8"/>
  <c r="AG33" i="8"/>
  <c r="AF33" i="8"/>
  <c r="AE33" i="8"/>
  <c r="AD33" i="8"/>
  <c r="AC33" i="8"/>
  <c r="AX32" i="8"/>
  <c r="AW32" i="8"/>
  <c r="AV32" i="8"/>
  <c r="AU32" i="8"/>
  <c r="AT32" i="8"/>
  <c r="AS32" i="8"/>
  <c r="AR32" i="8"/>
  <c r="AQ32" i="8"/>
  <c r="AP32" i="8"/>
  <c r="AO32" i="8"/>
  <c r="AN32" i="8"/>
  <c r="AM32" i="8"/>
  <c r="AL32" i="8"/>
  <c r="AK32" i="8"/>
  <c r="AJ32" i="8"/>
  <c r="AI32" i="8"/>
  <c r="AH32" i="8"/>
  <c r="AG32" i="8"/>
  <c r="AF32" i="8"/>
  <c r="AE32" i="8"/>
  <c r="AD32" i="8"/>
  <c r="AC32" i="8"/>
  <c r="AX31" i="8"/>
  <c r="AW31" i="8"/>
  <c r="AV31" i="8"/>
  <c r="AU31" i="8"/>
  <c r="AT31" i="8"/>
  <c r="AS31" i="8"/>
  <c r="AR31" i="8"/>
  <c r="AQ31" i="8"/>
  <c r="AP31" i="8"/>
  <c r="AO31" i="8"/>
  <c r="AN31" i="8"/>
  <c r="AM31" i="8"/>
  <c r="AJ31" i="8"/>
  <c r="AI31" i="8"/>
  <c r="AF31" i="8"/>
  <c r="AE31" i="8"/>
  <c r="AC31" i="8"/>
  <c r="AX30" i="8"/>
  <c r="AX38" i="8" s="1"/>
  <c r="AW30" i="8"/>
  <c r="AV30" i="8"/>
  <c r="AU30" i="8"/>
  <c r="AT30" i="8"/>
  <c r="AS30" i="8"/>
  <c r="AR30" i="8"/>
  <c r="AQ30" i="8"/>
  <c r="AP30" i="8"/>
  <c r="AO30" i="8"/>
  <c r="AN30" i="8"/>
  <c r="AM30" i="8"/>
  <c r="AL30" i="8"/>
  <c r="AJ30" i="8"/>
  <c r="AI30" i="8"/>
  <c r="AH30" i="8"/>
  <c r="AF30" i="8"/>
  <c r="AE30" i="8"/>
  <c r="AD30" i="8"/>
  <c r="AC30" i="8"/>
  <c r="AX29" i="8"/>
  <c r="AW29" i="8"/>
  <c r="AV29" i="8"/>
  <c r="AU29" i="8"/>
  <c r="AT29" i="8"/>
  <c r="AS29" i="8"/>
  <c r="AR29" i="8"/>
  <c r="AQ29" i="8"/>
  <c r="AP29" i="8"/>
  <c r="AO29" i="8"/>
  <c r="AN29" i="8"/>
  <c r="AM29" i="8"/>
  <c r="AJ29" i="8"/>
  <c r="AJ37" i="8" s="1"/>
  <c r="AI29" i="8"/>
  <c r="AF29" i="8"/>
  <c r="AE29" i="8"/>
  <c r="AC29" i="8"/>
  <c r="AX28" i="8"/>
  <c r="AW28" i="8"/>
  <c r="AV28" i="8"/>
  <c r="AU28" i="8"/>
  <c r="AU38" i="8" s="1"/>
  <c r="AT28" i="8"/>
  <c r="AT38" i="8" s="1"/>
  <c r="AS28" i="8"/>
  <c r="AR28" i="8"/>
  <c r="AQ28" i="8"/>
  <c r="AQ38" i="8" s="1"/>
  <c r="AP28" i="8"/>
  <c r="AP38" i="8" s="1"/>
  <c r="AO28" i="8"/>
  <c r="AN28" i="8"/>
  <c r="AM28" i="8"/>
  <c r="AM38" i="8" s="1"/>
  <c r="AL28" i="8"/>
  <c r="AJ28" i="8"/>
  <c r="AI28" i="8"/>
  <c r="AI38" i="8" s="1"/>
  <c r="AH28" i="8"/>
  <c r="AF28" i="8"/>
  <c r="AE28" i="8"/>
  <c r="AE38" i="8" s="1"/>
  <c r="AD28" i="8"/>
  <c r="AC28" i="8"/>
  <c r="AX27" i="8"/>
  <c r="AW27" i="8"/>
  <c r="AW40" i="8" s="1"/>
  <c r="AV27" i="8"/>
  <c r="AU27" i="8"/>
  <c r="AU37" i="8" s="1"/>
  <c r="AT27" i="8"/>
  <c r="AS27" i="8"/>
  <c r="AS38" i="8" s="1"/>
  <c r="AR27" i="8"/>
  <c r="AQ27" i="8"/>
  <c r="AQ40" i="8" s="1"/>
  <c r="AP27" i="8"/>
  <c r="AO27" i="8"/>
  <c r="AO40" i="8" s="1"/>
  <c r="AN27" i="8"/>
  <c r="AM27" i="8"/>
  <c r="AM37" i="8" s="1"/>
  <c r="AJ27" i="8"/>
  <c r="AI27" i="8"/>
  <c r="AI40" i="8" s="1"/>
  <c r="AF27" i="8"/>
  <c r="AE27" i="8"/>
  <c r="AE37" i="8" s="1"/>
  <c r="AE20" i="8" s="1"/>
  <c r="E20" i="8" s="1"/>
  <c r="AC27" i="8"/>
  <c r="AX26" i="8"/>
  <c r="AW26" i="8"/>
  <c r="AT26" i="8"/>
  <c r="AP26" i="8"/>
  <c r="AO26" i="8"/>
  <c r="AL26" i="8"/>
  <c r="AH26" i="8"/>
  <c r="AG26" i="8"/>
  <c r="AD26" i="8"/>
  <c r="X26" i="8"/>
  <c r="W26" i="8"/>
  <c r="V26" i="8"/>
  <c r="AV26" i="8" s="1"/>
  <c r="U26" i="8"/>
  <c r="AU26" i="8" s="1"/>
  <c r="T26" i="8"/>
  <c r="S26" i="8"/>
  <c r="AS26" i="8" s="1"/>
  <c r="R26" i="8"/>
  <c r="AR26" i="8" s="1"/>
  <c r="Q26" i="8"/>
  <c r="AQ26" i="8" s="1"/>
  <c r="P26" i="8"/>
  <c r="O26" i="8"/>
  <c r="N26" i="8"/>
  <c r="AN26" i="8" s="1"/>
  <c r="M26" i="8"/>
  <c r="AM26" i="8" s="1"/>
  <c r="L26" i="8"/>
  <c r="K26" i="8"/>
  <c r="AK26" i="8" s="1"/>
  <c r="J26" i="8"/>
  <c r="AJ26" i="8" s="1"/>
  <c r="I26" i="8"/>
  <c r="AI26" i="8" s="1"/>
  <c r="H26" i="8"/>
  <c r="G26" i="8"/>
  <c r="F26" i="8"/>
  <c r="AF26" i="8" s="1"/>
  <c r="E26" i="8"/>
  <c r="AE26" i="8" s="1"/>
  <c r="D26" i="8"/>
  <c r="AA24" i="8"/>
  <c r="V21" i="8"/>
  <c r="U21" i="8"/>
  <c r="R21" i="8"/>
  <c r="Q21" i="8"/>
  <c r="N21" i="8"/>
  <c r="M21" i="8"/>
  <c r="J21" i="8"/>
  <c r="I21" i="8"/>
  <c r="F21" i="8"/>
  <c r="E21" i="8"/>
  <c r="X19" i="8"/>
  <c r="W19" i="8"/>
  <c r="V19" i="8"/>
  <c r="U19" i="8"/>
  <c r="T19" i="8"/>
  <c r="S19" i="8"/>
  <c r="R19" i="8"/>
  <c r="Q19" i="8"/>
  <c r="P19" i="8"/>
  <c r="O19" i="8"/>
  <c r="N19" i="8"/>
  <c r="M19" i="8"/>
  <c r="L19" i="8"/>
  <c r="K19" i="8"/>
  <c r="J19" i="8"/>
  <c r="I19" i="8"/>
  <c r="H19" i="8"/>
  <c r="G19" i="8"/>
  <c r="F19" i="8"/>
  <c r="E19" i="8"/>
  <c r="D19" i="8"/>
  <c r="X18" i="8"/>
  <c r="W18" i="8"/>
  <c r="V18" i="8"/>
  <c r="U18" i="8"/>
  <c r="T18" i="8"/>
  <c r="S18" i="8"/>
  <c r="R18" i="8"/>
  <c r="Q18" i="8"/>
  <c r="P18" i="8"/>
  <c r="O18" i="8"/>
  <c r="N18" i="8"/>
  <c r="M18" i="8"/>
  <c r="L18" i="8"/>
  <c r="K18" i="8"/>
  <c r="J18" i="8"/>
  <c r="I18" i="8"/>
  <c r="H18" i="8"/>
  <c r="G18" i="8"/>
  <c r="F18" i="8"/>
  <c r="E18" i="8"/>
  <c r="D18" i="8"/>
  <c r="AX17" i="8"/>
  <c r="AW17" i="8"/>
  <c r="AV17" i="8"/>
  <c r="AU17" i="8"/>
  <c r="AT17" i="8"/>
  <c r="AS17" i="8"/>
  <c r="AR17" i="8"/>
  <c r="AQ17" i="8"/>
  <c r="AP17" i="8"/>
  <c r="AO17" i="8"/>
  <c r="AN17" i="8"/>
  <c r="AM17" i="8"/>
  <c r="AL17" i="8"/>
  <c r="AK17" i="8"/>
  <c r="AJ17" i="8"/>
  <c r="AI17" i="8"/>
  <c r="AH17" i="8"/>
  <c r="AG17" i="8"/>
  <c r="AF17" i="8"/>
  <c r="AE17" i="8"/>
  <c r="AD17" i="8"/>
  <c r="AC17" i="8"/>
  <c r="AX16" i="8"/>
  <c r="AW16" i="8"/>
  <c r="AV16" i="8"/>
  <c r="AU16" i="8"/>
  <c r="AT16" i="8"/>
  <c r="AS16" i="8"/>
  <c r="AR16" i="8"/>
  <c r="AQ16" i="8"/>
  <c r="AP16" i="8"/>
  <c r="AO16" i="8"/>
  <c r="AN16" i="8"/>
  <c r="AM16" i="8"/>
  <c r="AL16" i="8"/>
  <c r="AK16" i="8"/>
  <c r="AJ16" i="8"/>
  <c r="AI16" i="8"/>
  <c r="AH16" i="8"/>
  <c r="AG16" i="8"/>
  <c r="AF16" i="8"/>
  <c r="AE16" i="8"/>
  <c r="AD16" i="8"/>
  <c r="AC16" i="8"/>
  <c r="AX15" i="8"/>
  <c r="AW15" i="8"/>
  <c r="AV15" i="8"/>
  <c r="AU15" i="8"/>
  <c r="AT15" i="8"/>
  <c r="AS15" i="8"/>
  <c r="AR15" i="8"/>
  <c r="AQ15" i="8"/>
  <c r="AP15" i="8"/>
  <c r="AO15" i="8"/>
  <c r="AN15" i="8"/>
  <c r="AM15" i="8"/>
  <c r="AL15" i="8"/>
  <c r="AK15" i="8"/>
  <c r="AJ15" i="8"/>
  <c r="AI15" i="8"/>
  <c r="AH15" i="8"/>
  <c r="AG15" i="8"/>
  <c r="AF15" i="8"/>
  <c r="AE15" i="8"/>
  <c r="AD15" i="8"/>
  <c r="AC15" i="8"/>
  <c r="AX14" i="8"/>
  <c r="AW14" i="8"/>
  <c r="AV14" i="8"/>
  <c r="AU14" i="8"/>
  <c r="AT14" i="8"/>
  <c r="AS14" i="8"/>
  <c r="AR14" i="8"/>
  <c r="AQ14" i="8"/>
  <c r="AP14" i="8"/>
  <c r="AO14" i="8"/>
  <c r="AN14" i="8"/>
  <c r="AM14" i="8"/>
  <c r="AL14" i="8"/>
  <c r="AK14" i="8"/>
  <c r="AJ14" i="8"/>
  <c r="AI14" i="8"/>
  <c r="AH14" i="8"/>
  <c r="AG14" i="8"/>
  <c r="AF14" i="8"/>
  <c r="AE14" i="8"/>
  <c r="AD14" i="8"/>
  <c r="AC14" i="8"/>
  <c r="AX13" i="8"/>
  <c r="AW13" i="8"/>
  <c r="AV13" i="8"/>
  <c r="AU13" i="8"/>
  <c r="AT13" i="8"/>
  <c r="AS13" i="8"/>
  <c r="AR13" i="8"/>
  <c r="AQ13" i="8"/>
  <c r="AP13" i="8"/>
  <c r="AO13" i="8"/>
  <c r="AN13" i="8"/>
  <c r="AM13" i="8"/>
  <c r="AL13" i="8"/>
  <c r="AK13" i="8"/>
  <c r="AJ13" i="8"/>
  <c r="AI13" i="8"/>
  <c r="AH13" i="8"/>
  <c r="AG13" i="8"/>
  <c r="AF13" i="8"/>
  <c r="AE13" i="8"/>
  <c r="AD13" i="8"/>
  <c r="AC13" i="8"/>
  <c r="AX12" i="8"/>
  <c r="AW12" i="8"/>
  <c r="AV12" i="8"/>
  <c r="AU12" i="8"/>
  <c r="AT12" i="8"/>
  <c r="AS12" i="8"/>
  <c r="AR12" i="8"/>
  <c r="AQ12" i="8"/>
  <c r="AP12" i="8"/>
  <c r="AO12" i="8"/>
  <c r="AN12" i="8"/>
  <c r="AM12" i="8"/>
  <c r="AL12" i="8"/>
  <c r="AK12" i="8"/>
  <c r="AJ12" i="8"/>
  <c r="AI12" i="8"/>
  <c r="AH12" i="8"/>
  <c r="AG12" i="8"/>
  <c r="AF12" i="8"/>
  <c r="AE12" i="8"/>
  <c r="AD12" i="8"/>
  <c r="AC12" i="8"/>
  <c r="AX11" i="8"/>
  <c r="AW11" i="8"/>
  <c r="AV11" i="8"/>
  <c r="AU11" i="8"/>
  <c r="AT11" i="8"/>
  <c r="AS11" i="8"/>
  <c r="AR11" i="8"/>
  <c r="AQ11" i="8"/>
  <c r="AP11" i="8"/>
  <c r="AO11" i="8"/>
  <c r="AN11" i="8"/>
  <c r="AM11" i="8"/>
  <c r="AJ11" i="8"/>
  <c r="AI11" i="8"/>
  <c r="AF11" i="8"/>
  <c r="AE11" i="8"/>
  <c r="AC11" i="8"/>
  <c r="AX10" i="8"/>
  <c r="AW10" i="8"/>
  <c r="AW18" i="8" s="1"/>
  <c r="AV10" i="8"/>
  <c r="AU10" i="8"/>
  <c r="AT10" i="8"/>
  <c r="AS10" i="8"/>
  <c r="AS18" i="8" s="1"/>
  <c r="AR10" i="8"/>
  <c r="AQ10" i="8"/>
  <c r="AP10" i="8"/>
  <c r="AO10" i="8"/>
  <c r="AN10" i="8"/>
  <c r="AM10" i="8"/>
  <c r="AL10" i="8"/>
  <c r="AK10" i="8"/>
  <c r="AJ10" i="8"/>
  <c r="AI10" i="8"/>
  <c r="AH10" i="8"/>
  <c r="AG10" i="8"/>
  <c r="AF10" i="8"/>
  <c r="AE10" i="8"/>
  <c r="AD10" i="8"/>
  <c r="AC10" i="8"/>
  <c r="AX9" i="8"/>
  <c r="AW9" i="8"/>
  <c r="AV9" i="8"/>
  <c r="AV19" i="8" s="1"/>
  <c r="AU9" i="8"/>
  <c r="AU19" i="8" s="1"/>
  <c r="AT9" i="8"/>
  <c r="AS9" i="8"/>
  <c r="AR9" i="8"/>
  <c r="AR19" i="8" s="1"/>
  <c r="AQ9" i="8"/>
  <c r="AQ19" i="8" s="1"/>
  <c r="AP9" i="8"/>
  <c r="AO9" i="8"/>
  <c r="AN9" i="8"/>
  <c r="AN19" i="8" s="1"/>
  <c r="AM9" i="8"/>
  <c r="AM19" i="8" s="1"/>
  <c r="AJ9" i="8"/>
  <c r="AJ19" i="8" s="1"/>
  <c r="AI9" i="8"/>
  <c r="AI19" i="8" s="1"/>
  <c r="AF9" i="8"/>
  <c r="AF19" i="8" s="1"/>
  <c r="AE9" i="8"/>
  <c r="AE19" i="8" s="1"/>
  <c r="AC9" i="8"/>
  <c r="AX8" i="8"/>
  <c r="AX19" i="8" s="1"/>
  <c r="AW8" i="8"/>
  <c r="AV8" i="8"/>
  <c r="AV18" i="8" s="1"/>
  <c r="AU8" i="8"/>
  <c r="AT8" i="8"/>
  <c r="AT19" i="8" s="1"/>
  <c r="AS8" i="8"/>
  <c r="AR8" i="8"/>
  <c r="AR18" i="8" s="1"/>
  <c r="AQ8" i="8"/>
  <c r="AP8" i="8"/>
  <c r="AP19" i="8" s="1"/>
  <c r="AO8" i="8"/>
  <c r="AN8" i="8"/>
  <c r="AN18" i="8" s="1"/>
  <c r="AM8" i="8"/>
  <c r="AL8" i="8"/>
  <c r="AK8" i="8"/>
  <c r="AJ8" i="8"/>
  <c r="AJ18" i="8" s="1"/>
  <c r="AI8" i="8"/>
  <c r="AH8" i="8"/>
  <c r="AG8" i="8"/>
  <c r="AF8" i="8"/>
  <c r="AF18" i="8" s="1"/>
  <c r="AE8" i="8"/>
  <c r="AD8" i="8"/>
  <c r="AC8" i="8"/>
  <c r="AX7" i="8"/>
  <c r="AW7" i="8"/>
  <c r="AV7" i="8"/>
  <c r="AU7" i="8"/>
  <c r="AT7" i="8"/>
  <c r="AS7" i="8"/>
  <c r="AR7" i="8"/>
  <c r="AQ7" i="8"/>
  <c r="AP7" i="8"/>
  <c r="AO7" i="8"/>
  <c r="AN7" i="8"/>
  <c r="AM7" i="8"/>
  <c r="AL7" i="8"/>
  <c r="AK7" i="8"/>
  <c r="AJ7" i="8"/>
  <c r="AI7" i="8"/>
  <c r="AH7" i="8"/>
  <c r="AG7" i="8"/>
  <c r="AF7" i="8"/>
  <c r="AE7" i="8"/>
  <c r="AD7" i="8"/>
  <c r="AA5" i="8"/>
  <c r="AR20" i="8" l="1"/>
  <c r="R20" i="8" s="1"/>
  <c r="AW19" i="8"/>
  <c r="AF39" i="8"/>
  <c r="AF38" i="8"/>
  <c r="AF40" i="8"/>
  <c r="AI55" i="8"/>
  <c r="AI21" i="8" s="1"/>
  <c r="AG19" i="8"/>
  <c r="AO19" i="8"/>
  <c r="AR38" i="8"/>
  <c r="AR39" i="8"/>
  <c r="AI18" i="8"/>
  <c r="AQ18" i="8"/>
  <c r="AJ38" i="8"/>
  <c r="AJ39" i="8"/>
  <c r="AT37" i="8"/>
  <c r="AP39" i="8"/>
  <c r="AX39" i="8"/>
  <c r="AJ40" i="8"/>
  <c r="AE56" i="8"/>
  <c r="AE57" i="8"/>
  <c r="AE58" i="8"/>
  <c r="AQ57" i="8"/>
  <c r="AQ56" i="8"/>
  <c r="AS57" i="8"/>
  <c r="AQ58" i="8"/>
  <c r="AQ21" i="8" s="1"/>
  <c r="AU20" i="8"/>
  <c r="U20" i="8" s="1"/>
  <c r="AG28" i="8"/>
  <c r="AG29" i="8"/>
  <c r="AG45" i="8"/>
  <c r="AG9" i="8"/>
  <c r="AG30" i="8"/>
  <c r="AG31" i="8"/>
  <c r="AG27" i="8"/>
  <c r="AG47" i="8"/>
  <c r="AG11" i="8"/>
  <c r="AG18" i="8" s="1"/>
  <c r="G21" i="8"/>
  <c r="AS19" i="8"/>
  <c r="AN39" i="8"/>
  <c r="AN38" i="8"/>
  <c r="AV39" i="8"/>
  <c r="AV38" i="8"/>
  <c r="AF37" i="8"/>
  <c r="AF20" i="8" s="1"/>
  <c r="F20" i="8" s="1"/>
  <c r="AR40" i="8"/>
  <c r="AR21" i="8" s="1"/>
  <c r="AI57" i="8"/>
  <c r="AI56" i="8"/>
  <c r="AS58" i="8"/>
  <c r="AH58" i="8"/>
  <c r="AH56" i="8"/>
  <c r="AM20" i="8"/>
  <c r="M20" i="8" s="1"/>
  <c r="AO18" i="8"/>
  <c r="AG48" i="8"/>
  <c r="AE18" i="8"/>
  <c r="AM18" i="8"/>
  <c r="AU18" i="8"/>
  <c r="AP40" i="8"/>
  <c r="AX40" i="8"/>
  <c r="AX21" i="8" s="1"/>
  <c r="AT39" i="8"/>
  <c r="AN37" i="8"/>
  <c r="AM56" i="8"/>
  <c r="AM57" i="8"/>
  <c r="AM58" i="8"/>
  <c r="AU56" i="8"/>
  <c r="AU57" i="8"/>
  <c r="AU58" i="8"/>
  <c r="AG46" i="8"/>
  <c r="AO57" i="8"/>
  <c r="AO56" i="8"/>
  <c r="AW57" i="8"/>
  <c r="AW56" i="8"/>
  <c r="AK29" i="8"/>
  <c r="AO37" i="8"/>
  <c r="AO20" i="8" s="1"/>
  <c r="O20" i="8" s="1"/>
  <c r="AW37" i="8"/>
  <c r="AW20" i="8" s="1"/>
  <c r="W20" i="8" s="1"/>
  <c r="AS40" i="8"/>
  <c r="AR55" i="8"/>
  <c r="AV58" i="8"/>
  <c r="AV21" i="8" s="1"/>
  <c r="AK9" i="8"/>
  <c r="AK19" i="8" s="1"/>
  <c r="H21" i="8"/>
  <c r="AH27" i="8"/>
  <c r="AD29" i="8"/>
  <c r="AL29" i="8"/>
  <c r="AH31" i="8"/>
  <c r="AP37" i="8"/>
  <c r="AP20" i="8" s="1"/>
  <c r="P20" i="8" s="1"/>
  <c r="AX37" i="8"/>
  <c r="AX20" i="8" s="1"/>
  <c r="X20" i="8" s="1"/>
  <c r="AI39" i="8"/>
  <c r="AQ39" i="8"/>
  <c r="AT40" i="8"/>
  <c r="AK45" i="8"/>
  <c r="AS55" i="8"/>
  <c r="AT57" i="8"/>
  <c r="AO58" i="8"/>
  <c r="AO21" i="8" s="1"/>
  <c r="AW58" i="8"/>
  <c r="AW21" i="8" s="1"/>
  <c r="AP18" i="8"/>
  <c r="AX18" i="8"/>
  <c r="AJ55" i="8"/>
  <c r="AJ20" i="8" s="1"/>
  <c r="AF58" i="8"/>
  <c r="AN58" i="8"/>
  <c r="AN21" i="8" s="1"/>
  <c r="AD9" i="8"/>
  <c r="AD19" i="8" s="1"/>
  <c r="AL9" i="8"/>
  <c r="AL19" i="8" s="1"/>
  <c r="AH11" i="8"/>
  <c r="AK28" i="8"/>
  <c r="AI37" i="8"/>
  <c r="AI20" i="8" s="1"/>
  <c r="I20" i="8" s="1"/>
  <c r="AQ37" i="8"/>
  <c r="AQ20" i="8" s="1"/>
  <c r="Q20" i="8" s="1"/>
  <c r="AO38" i="8"/>
  <c r="AW38" i="8"/>
  <c r="AE40" i="8"/>
  <c r="AE21" i="8" s="1"/>
  <c r="AM40" i="8"/>
  <c r="AM21" i="8" s="1"/>
  <c r="AU40" i="8"/>
  <c r="AD45" i="8"/>
  <c r="AL45" i="8"/>
  <c r="AH47" i="8"/>
  <c r="AH55" i="8" s="1"/>
  <c r="AT55" i="8"/>
  <c r="AJ56" i="8"/>
  <c r="AR56" i="8"/>
  <c r="AP58" i="8"/>
  <c r="AX58" i="8"/>
  <c r="AT18" i="8"/>
  <c r="K21" i="8"/>
  <c r="AK27" i="8"/>
  <c r="AK31" i="8"/>
  <c r="AS37" i="8"/>
  <c r="AN55" i="8"/>
  <c r="AV55" i="8"/>
  <c r="AV20" i="8" s="1"/>
  <c r="AK11" i="8"/>
  <c r="D21" i="8"/>
  <c r="L21" i="8"/>
  <c r="AD27" i="8"/>
  <c r="AL27" i="8"/>
  <c r="AH29" i="8"/>
  <c r="AD31" i="8"/>
  <c r="AL31" i="8"/>
  <c r="AE39" i="8"/>
  <c r="AM39" i="8"/>
  <c r="AU39" i="8"/>
  <c r="AK47" i="8"/>
  <c r="AP57" i="8"/>
  <c r="AX57" i="8"/>
  <c r="AL18" i="8"/>
  <c r="AF55" i="8"/>
  <c r="AH9" i="8"/>
  <c r="AH19" i="8" s="1"/>
  <c r="AD11" i="8"/>
  <c r="AL11" i="8"/>
  <c r="J20" i="8" l="1"/>
  <c r="V20" i="8"/>
  <c r="AV22" i="8"/>
  <c r="V22" i="8" s="1"/>
  <c r="AL39" i="8"/>
  <c r="AL37" i="8"/>
  <c r="AL20" i="8" s="1"/>
  <c r="L20" i="8" s="1"/>
  <c r="AL40" i="8"/>
  <c r="AL21" i="8" s="1"/>
  <c r="AL22" i="8" s="1"/>
  <c r="L22" i="8" s="1"/>
  <c r="AL38" i="8"/>
  <c r="AT21" i="8"/>
  <c r="AT22" i="8" s="1"/>
  <c r="T22" i="8" s="1"/>
  <c r="AH40" i="8"/>
  <c r="AH37" i="8"/>
  <c r="AH20" i="8" s="1"/>
  <c r="H20" i="8" s="1"/>
  <c r="AH39" i="8"/>
  <c r="AH38" i="8"/>
  <c r="AP21" i="8"/>
  <c r="AP22" i="8" s="1"/>
  <c r="P22" i="8" s="1"/>
  <c r="AH57" i="8"/>
  <c r="AL58" i="8"/>
  <c r="AL56" i="8"/>
  <c r="AL55" i="8"/>
  <c r="AL57" i="8"/>
  <c r="AX22" i="8"/>
  <c r="X22" i="8" s="1"/>
  <c r="AH18" i="8"/>
  <c r="AU22" i="8"/>
  <c r="U22" i="8" s="1"/>
  <c r="AG40" i="8"/>
  <c r="AG38" i="8"/>
  <c r="AG37" i="8"/>
  <c r="AG39" i="8"/>
  <c r="AF21" i="8"/>
  <c r="AD18" i="8"/>
  <c r="AD58" i="8"/>
  <c r="AD56" i="8"/>
  <c r="AD55" i="8"/>
  <c r="AD57" i="8"/>
  <c r="AM22" i="8"/>
  <c r="M22" i="8" s="1"/>
  <c r="AQ22" i="8"/>
  <c r="Q22" i="8" s="1"/>
  <c r="AU21" i="8"/>
  <c r="AE22" i="8"/>
  <c r="E22" i="8" s="1"/>
  <c r="AO22" i="8"/>
  <c r="O22" i="8" s="1"/>
  <c r="AK18" i="8"/>
  <c r="AR22" i="8"/>
  <c r="R22" i="8" s="1"/>
  <c r="AI22" i="8"/>
  <c r="I22" i="8" s="1"/>
  <c r="AD39" i="8"/>
  <c r="AD37" i="8"/>
  <c r="AD40" i="8"/>
  <c r="AD38" i="8"/>
  <c r="AF22" i="8"/>
  <c r="F22" i="8" s="1"/>
  <c r="AJ21" i="8"/>
  <c r="AJ22" i="8" s="1"/>
  <c r="J22" i="8" s="1"/>
  <c r="AK38" i="8"/>
  <c r="AK37" i="8"/>
  <c r="AK40" i="8"/>
  <c r="AK39" i="8"/>
  <c r="AK58" i="8"/>
  <c r="AK55" i="8"/>
  <c r="AK57" i="8"/>
  <c r="AK56" i="8"/>
  <c r="AT20" i="8"/>
  <c r="T20" i="8" s="1"/>
  <c r="AS20" i="8"/>
  <c r="AS21" i="8"/>
  <c r="AN20" i="8"/>
  <c r="AG55" i="8"/>
  <c r="AG57" i="8"/>
  <c r="AG56" i="8"/>
  <c r="AG58" i="8"/>
  <c r="AW22" i="8"/>
  <c r="W22" i="8" s="1"/>
  <c r="N20" i="8" l="1"/>
  <c r="AN22" i="8"/>
  <c r="N22" i="8" s="1"/>
  <c r="AD21" i="8"/>
  <c r="AK21" i="8"/>
  <c r="AD20" i="8"/>
  <c r="D20" i="8" s="1"/>
  <c r="AH22" i="8"/>
  <c r="H22" i="8" s="1"/>
  <c r="S20" i="8"/>
  <c r="AS22" i="8"/>
  <c r="S22" i="8" s="1"/>
  <c r="AK20" i="8"/>
  <c r="K20" i="8" s="1"/>
  <c r="AG20" i="8"/>
  <c r="AH21" i="8"/>
  <c r="AK22" i="8"/>
  <c r="K22" i="8" s="1"/>
  <c r="AG21" i="8"/>
  <c r="AD22" i="8" l="1"/>
  <c r="D22" i="8" s="1"/>
  <c r="G20" i="8"/>
  <c r="AG22" i="8"/>
  <c r="G22" i="8" s="1"/>
  <c r="X74" i="7" l="1"/>
  <c r="W74" i="7"/>
  <c r="V74" i="7"/>
  <c r="U74" i="7"/>
  <c r="T74" i="7"/>
  <c r="S74" i="7"/>
  <c r="R74" i="7"/>
  <c r="Q74" i="7"/>
  <c r="P74" i="7"/>
  <c r="O74" i="7"/>
  <c r="N74" i="7"/>
  <c r="M74" i="7"/>
  <c r="L74" i="7"/>
  <c r="K74" i="7"/>
  <c r="J74" i="7"/>
  <c r="I74" i="7"/>
  <c r="H74" i="7"/>
  <c r="G74" i="7"/>
  <c r="F74" i="7"/>
  <c r="E74" i="7"/>
  <c r="D74" i="7"/>
  <c r="X73" i="7"/>
  <c r="W73" i="7"/>
  <c r="V73" i="7"/>
  <c r="U73" i="7"/>
  <c r="T73" i="7"/>
  <c r="S73" i="7"/>
  <c r="R73" i="7"/>
  <c r="Q73" i="7"/>
  <c r="P73" i="7"/>
  <c r="O73" i="7"/>
  <c r="N73" i="7"/>
  <c r="M73" i="7"/>
  <c r="L73" i="7"/>
  <c r="K73" i="7"/>
  <c r="J73" i="7"/>
  <c r="I73" i="7"/>
  <c r="H73" i="7"/>
  <c r="G73" i="7"/>
  <c r="F73" i="7"/>
  <c r="E73" i="7"/>
  <c r="D73" i="7"/>
  <c r="X72" i="7"/>
  <c r="W72" i="7"/>
  <c r="V72" i="7"/>
  <c r="U72" i="7"/>
  <c r="T72" i="7"/>
  <c r="S72" i="7"/>
  <c r="R72" i="7"/>
  <c r="Q72" i="7"/>
  <c r="P72" i="7"/>
  <c r="O72" i="7"/>
  <c r="N72" i="7"/>
  <c r="M72" i="7"/>
  <c r="L72" i="7"/>
  <c r="K72" i="7"/>
  <c r="J72" i="7"/>
  <c r="I72" i="7"/>
  <c r="H72" i="7"/>
  <c r="G72" i="7"/>
  <c r="F72" i="7"/>
  <c r="E72" i="7"/>
  <c r="AE31" i="7" s="1"/>
  <c r="D72" i="7"/>
  <c r="X61" i="7"/>
  <c r="W61" i="7"/>
  <c r="V61" i="7"/>
  <c r="U61" i="7"/>
  <c r="T61" i="7"/>
  <c r="S61" i="7"/>
  <c r="R61" i="7"/>
  <c r="Q61" i="7"/>
  <c r="P61" i="7"/>
  <c r="O61" i="7"/>
  <c r="N61" i="7"/>
  <c r="M61" i="7"/>
  <c r="L61" i="7"/>
  <c r="K61" i="7"/>
  <c r="J61" i="7"/>
  <c r="I61" i="7"/>
  <c r="H61" i="7"/>
  <c r="G61" i="7"/>
  <c r="F61" i="7"/>
  <c r="E61" i="7"/>
  <c r="D61" i="7"/>
  <c r="AT57" i="7"/>
  <c r="AL57" i="7"/>
  <c r="AD57" i="7"/>
  <c r="X56" i="7"/>
  <c r="W56" i="7"/>
  <c r="V56" i="7"/>
  <c r="U56" i="7"/>
  <c r="T56" i="7"/>
  <c r="S56" i="7"/>
  <c r="R56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X55" i="7"/>
  <c r="W55" i="7"/>
  <c r="V55" i="7"/>
  <c r="U55" i="7"/>
  <c r="T55" i="7"/>
  <c r="S55" i="7"/>
  <c r="R55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AX54" i="7"/>
  <c r="AW54" i="7"/>
  <c r="AV54" i="7"/>
  <c r="AU54" i="7"/>
  <c r="AT54" i="7"/>
  <c r="AS54" i="7"/>
  <c r="AR54" i="7"/>
  <c r="AQ54" i="7"/>
  <c r="AP54" i="7"/>
  <c r="AO54" i="7"/>
  <c r="AN54" i="7"/>
  <c r="AM54" i="7"/>
  <c r="AL54" i="7"/>
  <c r="AK54" i="7"/>
  <c r="AJ54" i="7"/>
  <c r="AI54" i="7"/>
  <c r="AH54" i="7"/>
  <c r="AG54" i="7"/>
  <c r="AF54" i="7"/>
  <c r="AE54" i="7"/>
  <c r="AD54" i="7"/>
  <c r="AC54" i="7"/>
  <c r="AX53" i="7"/>
  <c r="AW53" i="7"/>
  <c r="AV53" i="7"/>
  <c r="AU53" i="7"/>
  <c r="AT53" i="7"/>
  <c r="AS53" i="7"/>
  <c r="AR53" i="7"/>
  <c r="AQ53" i="7"/>
  <c r="AP53" i="7"/>
  <c r="AO53" i="7"/>
  <c r="AN53" i="7"/>
  <c r="AM53" i="7"/>
  <c r="AL53" i="7"/>
  <c r="AK53" i="7"/>
  <c r="AJ53" i="7"/>
  <c r="AI53" i="7"/>
  <c r="AH53" i="7"/>
  <c r="AG53" i="7"/>
  <c r="AF53" i="7"/>
  <c r="AE53" i="7"/>
  <c r="AD53" i="7"/>
  <c r="AC53" i="7"/>
  <c r="AX52" i="7"/>
  <c r="AW52" i="7"/>
  <c r="AV52" i="7"/>
  <c r="AU52" i="7"/>
  <c r="AT52" i="7"/>
  <c r="AS52" i="7"/>
  <c r="AR52" i="7"/>
  <c r="AQ52" i="7"/>
  <c r="AP52" i="7"/>
  <c r="AO52" i="7"/>
  <c r="AN52" i="7"/>
  <c r="AM52" i="7"/>
  <c r="AL52" i="7"/>
  <c r="AK52" i="7"/>
  <c r="AJ52" i="7"/>
  <c r="AI52" i="7"/>
  <c r="AH52" i="7"/>
  <c r="AG52" i="7"/>
  <c r="AF52" i="7"/>
  <c r="AE52" i="7"/>
  <c r="AD52" i="7"/>
  <c r="AC52" i="7"/>
  <c r="AX51" i="7"/>
  <c r="AW51" i="7"/>
  <c r="AV51" i="7"/>
  <c r="AU51" i="7"/>
  <c r="AT51" i="7"/>
  <c r="AS51" i="7"/>
  <c r="AR51" i="7"/>
  <c r="AQ51" i="7"/>
  <c r="AP51" i="7"/>
  <c r="AO51" i="7"/>
  <c r="AN51" i="7"/>
  <c r="AM51" i="7"/>
  <c r="AL51" i="7"/>
  <c r="AK51" i="7"/>
  <c r="AJ51" i="7"/>
  <c r="AI51" i="7"/>
  <c r="AH51" i="7"/>
  <c r="AG51" i="7"/>
  <c r="AF51" i="7"/>
  <c r="AE51" i="7"/>
  <c r="AD51" i="7"/>
  <c r="AC51" i="7"/>
  <c r="AX50" i="7"/>
  <c r="AW50" i="7"/>
  <c r="AV50" i="7"/>
  <c r="AU50" i="7"/>
  <c r="AT50" i="7"/>
  <c r="AS50" i="7"/>
  <c r="AR50" i="7"/>
  <c r="AQ50" i="7"/>
  <c r="AP50" i="7"/>
  <c r="AO50" i="7"/>
  <c r="AN50" i="7"/>
  <c r="AM50" i="7"/>
  <c r="AL50" i="7"/>
  <c r="AK50" i="7"/>
  <c r="AJ50" i="7"/>
  <c r="AI50" i="7"/>
  <c r="AH50" i="7"/>
  <c r="AG50" i="7"/>
  <c r="AF50" i="7"/>
  <c r="AE50" i="7"/>
  <c r="AD50" i="7"/>
  <c r="AC50" i="7"/>
  <c r="AX49" i="7"/>
  <c r="AW49" i="7"/>
  <c r="AV49" i="7"/>
  <c r="AU49" i="7"/>
  <c r="AT49" i="7"/>
  <c r="AS49" i="7"/>
  <c r="AR49" i="7"/>
  <c r="AQ49" i="7"/>
  <c r="AP49" i="7"/>
  <c r="AO49" i="7"/>
  <c r="AN49" i="7"/>
  <c r="AM49" i="7"/>
  <c r="AL49" i="7"/>
  <c r="AK49" i="7"/>
  <c r="AJ49" i="7"/>
  <c r="AI49" i="7"/>
  <c r="AH49" i="7"/>
  <c r="AG49" i="7"/>
  <c r="AF49" i="7"/>
  <c r="AE49" i="7"/>
  <c r="AD49" i="7"/>
  <c r="AC49" i="7"/>
  <c r="AX48" i="7"/>
  <c r="AW48" i="7"/>
  <c r="AV48" i="7"/>
  <c r="AU48" i="7"/>
  <c r="AT48" i="7"/>
  <c r="AS48" i="7"/>
  <c r="AR48" i="7"/>
  <c r="AQ48" i="7"/>
  <c r="AQ56" i="7" s="1"/>
  <c r="AP48" i="7"/>
  <c r="AO48" i="7"/>
  <c r="AN48" i="7"/>
  <c r="AM48" i="7"/>
  <c r="AL48" i="7"/>
  <c r="AK48" i="7"/>
  <c r="AJ48" i="7"/>
  <c r="AI48" i="7"/>
  <c r="AI56" i="7" s="1"/>
  <c r="AH48" i="7"/>
  <c r="AG48" i="7"/>
  <c r="AF48" i="7"/>
  <c r="AD48" i="7"/>
  <c r="AC48" i="7"/>
  <c r="AX47" i="7"/>
  <c r="AW47" i="7"/>
  <c r="AW58" i="7" s="1"/>
  <c r="AV47" i="7"/>
  <c r="AU47" i="7"/>
  <c r="AT47" i="7"/>
  <c r="AS47" i="7"/>
  <c r="AR47" i="7"/>
  <c r="AQ47" i="7"/>
  <c r="AP47" i="7"/>
  <c r="AO47" i="7"/>
  <c r="AO58" i="7" s="1"/>
  <c r="AN47" i="7"/>
  <c r="AM47" i="7"/>
  <c r="AL47" i="7"/>
  <c r="AK47" i="7"/>
  <c r="AJ47" i="7"/>
  <c r="AI47" i="7"/>
  <c r="AH47" i="7"/>
  <c r="AG47" i="7"/>
  <c r="AG58" i="7" s="1"/>
  <c r="AF47" i="7"/>
  <c r="AD47" i="7"/>
  <c r="AC47" i="7"/>
  <c r="AX46" i="7"/>
  <c r="AW46" i="7"/>
  <c r="AV46" i="7"/>
  <c r="AU46" i="7"/>
  <c r="AT46" i="7"/>
  <c r="AS46" i="7"/>
  <c r="AR46" i="7"/>
  <c r="AQ46" i="7"/>
  <c r="AP46" i="7"/>
  <c r="AO46" i="7"/>
  <c r="AN46" i="7"/>
  <c r="AM46" i="7"/>
  <c r="AL46" i="7"/>
  <c r="AK46" i="7"/>
  <c r="AJ46" i="7"/>
  <c r="AI46" i="7"/>
  <c r="AH46" i="7"/>
  <c r="AG46" i="7"/>
  <c r="AF46" i="7"/>
  <c r="AE46" i="7"/>
  <c r="AD46" i="7"/>
  <c r="AC46" i="7"/>
  <c r="AX45" i="7"/>
  <c r="AX55" i="7" s="1"/>
  <c r="AW45" i="7"/>
  <c r="AW55" i="7" s="1"/>
  <c r="AV45" i="7"/>
  <c r="AV56" i="7" s="1"/>
  <c r="AU45" i="7"/>
  <c r="AU56" i="7" s="1"/>
  <c r="AT45" i="7"/>
  <c r="AT58" i="7" s="1"/>
  <c r="AS45" i="7"/>
  <c r="AS58" i="7" s="1"/>
  <c r="AR45" i="7"/>
  <c r="AR58" i="7" s="1"/>
  <c r="AQ45" i="7"/>
  <c r="AQ57" i="7" s="1"/>
  <c r="AP45" i="7"/>
  <c r="AP55" i="7" s="1"/>
  <c r="AO45" i="7"/>
  <c r="AO55" i="7" s="1"/>
  <c r="AN45" i="7"/>
  <c r="AN56" i="7" s="1"/>
  <c r="AM45" i="7"/>
  <c r="AM56" i="7" s="1"/>
  <c r="AL45" i="7"/>
  <c r="AL58" i="7" s="1"/>
  <c r="AK45" i="7"/>
  <c r="AK58" i="7" s="1"/>
  <c r="AJ45" i="7"/>
  <c r="AJ58" i="7" s="1"/>
  <c r="AI45" i="7"/>
  <c r="AI57" i="7" s="1"/>
  <c r="AH45" i="7"/>
  <c r="AH55" i="7" s="1"/>
  <c r="AG45" i="7"/>
  <c r="AG55" i="7" s="1"/>
  <c r="AF45" i="7"/>
  <c r="AF56" i="7" s="1"/>
  <c r="AD45" i="7"/>
  <c r="AD58" i="7" s="1"/>
  <c r="AC45" i="7"/>
  <c r="AX44" i="7"/>
  <c r="AU44" i="7"/>
  <c r="AT44" i="7"/>
  <c r="AR44" i="7"/>
  <c r="AQ44" i="7"/>
  <c r="AP44" i="7"/>
  <c r="AM44" i="7"/>
  <c r="AL44" i="7"/>
  <c r="AJ44" i="7"/>
  <c r="AI44" i="7"/>
  <c r="AH44" i="7"/>
  <c r="AE44" i="7"/>
  <c r="AD44" i="7"/>
  <c r="X44" i="7"/>
  <c r="W44" i="7"/>
  <c r="AW44" i="7" s="1"/>
  <c r="V44" i="7"/>
  <c r="AV44" i="7" s="1"/>
  <c r="U44" i="7"/>
  <c r="T44" i="7"/>
  <c r="S44" i="7"/>
  <c r="AS44" i="7" s="1"/>
  <c r="R44" i="7"/>
  <c r="Q44" i="7"/>
  <c r="P44" i="7"/>
  <c r="O44" i="7"/>
  <c r="AO44" i="7" s="1"/>
  <c r="N44" i="7"/>
  <c r="AN44" i="7" s="1"/>
  <c r="M44" i="7"/>
  <c r="L44" i="7"/>
  <c r="K44" i="7"/>
  <c r="AK44" i="7" s="1"/>
  <c r="J44" i="7"/>
  <c r="I44" i="7"/>
  <c r="H44" i="7"/>
  <c r="G44" i="7"/>
  <c r="AG44" i="7" s="1"/>
  <c r="F44" i="7"/>
  <c r="AF44" i="7" s="1"/>
  <c r="E44" i="7"/>
  <c r="D44" i="7"/>
  <c r="AA42" i="7"/>
  <c r="AQ39" i="7"/>
  <c r="AI39" i="7"/>
  <c r="X38" i="7"/>
  <c r="W38" i="7"/>
  <c r="V38" i="7"/>
  <c r="U38" i="7"/>
  <c r="T38" i="7"/>
  <c r="S38" i="7"/>
  <c r="R38" i="7"/>
  <c r="Q38" i="7"/>
  <c r="P38" i="7"/>
  <c r="O38" i="7"/>
  <c r="N38" i="7"/>
  <c r="M38" i="7"/>
  <c r="L38" i="7"/>
  <c r="K38" i="7"/>
  <c r="J38" i="7"/>
  <c r="I38" i="7"/>
  <c r="H38" i="7"/>
  <c r="G38" i="7"/>
  <c r="F38" i="7"/>
  <c r="E38" i="7"/>
  <c r="D38" i="7"/>
  <c r="X37" i="7"/>
  <c r="W37" i="7"/>
  <c r="V37" i="7"/>
  <c r="U37" i="7"/>
  <c r="T37" i="7"/>
  <c r="S37" i="7"/>
  <c r="R37" i="7"/>
  <c r="Q37" i="7"/>
  <c r="P37" i="7"/>
  <c r="O37" i="7"/>
  <c r="N37" i="7"/>
  <c r="M37" i="7"/>
  <c r="L37" i="7"/>
  <c r="K37" i="7"/>
  <c r="J37" i="7"/>
  <c r="I37" i="7"/>
  <c r="H37" i="7"/>
  <c r="G37" i="7"/>
  <c r="F37" i="7"/>
  <c r="E37" i="7"/>
  <c r="D37" i="7"/>
  <c r="AX36" i="7"/>
  <c r="AW36" i="7"/>
  <c r="AV36" i="7"/>
  <c r="AU36" i="7"/>
  <c r="AT36" i="7"/>
  <c r="AS36" i="7"/>
  <c r="AR36" i="7"/>
  <c r="AQ36" i="7"/>
  <c r="AP36" i="7"/>
  <c r="AO36" i="7"/>
  <c r="AN36" i="7"/>
  <c r="AM36" i="7"/>
  <c r="AL36" i="7"/>
  <c r="AK36" i="7"/>
  <c r="AJ36" i="7"/>
  <c r="AI36" i="7"/>
  <c r="AH36" i="7"/>
  <c r="AG36" i="7"/>
  <c r="AF36" i="7"/>
  <c r="AE36" i="7"/>
  <c r="AD36" i="7"/>
  <c r="AC36" i="7"/>
  <c r="AX35" i="7"/>
  <c r="AW35" i="7"/>
  <c r="AV35" i="7"/>
  <c r="AU35" i="7"/>
  <c r="AT35" i="7"/>
  <c r="AS35" i="7"/>
  <c r="AR35" i="7"/>
  <c r="AQ35" i="7"/>
  <c r="AP35" i="7"/>
  <c r="AO35" i="7"/>
  <c r="AN35" i="7"/>
  <c r="AM35" i="7"/>
  <c r="AL35" i="7"/>
  <c r="AK35" i="7"/>
  <c r="AJ35" i="7"/>
  <c r="AI35" i="7"/>
  <c r="AH35" i="7"/>
  <c r="AG35" i="7"/>
  <c r="AF35" i="7"/>
  <c r="AE35" i="7"/>
  <c r="AD35" i="7"/>
  <c r="AC35" i="7"/>
  <c r="AX34" i="7"/>
  <c r="AW34" i="7"/>
  <c r="AV34" i="7"/>
  <c r="AU34" i="7"/>
  <c r="AT34" i="7"/>
  <c r="AS34" i="7"/>
  <c r="AR34" i="7"/>
  <c r="AQ34" i="7"/>
  <c r="AP34" i="7"/>
  <c r="AO34" i="7"/>
  <c r="AN34" i="7"/>
  <c r="AM34" i="7"/>
  <c r="AL34" i="7"/>
  <c r="AK34" i="7"/>
  <c r="AJ34" i="7"/>
  <c r="AI34" i="7"/>
  <c r="AH34" i="7"/>
  <c r="AG34" i="7"/>
  <c r="AF34" i="7"/>
  <c r="AE34" i="7"/>
  <c r="AD34" i="7"/>
  <c r="AC34" i="7"/>
  <c r="AX33" i="7"/>
  <c r="AW33" i="7"/>
  <c r="AV33" i="7"/>
  <c r="AU33" i="7"/>
  <c r="AT33" i="7"/>
  <c r="AS33" i="7"/>
  <c r="AR33" i="7"/>
  <c r="AQ33" i="7"/>
  <c r="AP33" i="7"/>
  <c r="AO33" i="7"/>
  <c r="AN33" i="7"/>
  <c r="AM33" i="7"/>
  <c r="AL33" i="7"/>
  <c r="AK33" i="7"/>
  <c r="AJ33" i="7"/>
  <c r="AI33" i="7"/>
  <c r="AH33" i="7"/>
  <c r="AG33" i="7"/>
  <c r="AF33" i="7"/>
  <c r="AE33" i="7"/>
  <c r="AD33" i="7"/>
  <c r="AC33" i="7"/>
  <c r="AX32" i="7"/>
  <c r="AW32" i="7"/>
  <c r="AV32" i="7"/>
  <c r="AU32" i="7"/>
  <c r="AT32" i="7"/>
  <c r="AS32" i="7"/>
  <c r="AR32" i="7"/>
  <c r="AQ32" i="7"/>
  <c r="AP32" i="7"/>
  <c r="AO32" i="7"/>
  <c r="AN32" i="7"/>
  <c r="AM32" i="7"/>
  <c r="AL32" i="7"/>
  <c r="AK32" i="7"/>
  <c r="AJ32" i="7"/>
  <c r="AI32" i="7"/>
  <c r="AH32" i="7"/>
  <c r="AG32" i="7"/>
  <c r="AF32" i="7"/>
  <c r="AE32" i="7"/>
  <c r="AD32" i="7"/>
  <c r="AC32" i="7"/>
  <c r="AX31" i="7"/>
  <c r="AW31" i="7"/>
  <c r="AV31" i="7"/>
  <c r="AU31" i="7"/>
  <c r="AT31" i="7"/>
  <c r="AS31" i="7"/>
  <c r="AR31" i="7"/>
  <c r="AQ31" i="7"/>
  <c r="AP31" i="7"/>
  <c r="AO31" i="7"/>
  <c r="AN31" i="7"/>
  <c r="AM31" i="7"/>
  <c r="AL31" i="7"/>
  <c r="AK31" i="7"/>
  <c r="AJ31" i="7"/>
  <c r="AI31" i="7"/>
  <c r="AH31" i="7"/>
  <c r="AG31" i="7"/>
  <c r="AF31" i="7"/>
  <c r="AD31" i="7"/>
  <c r="AC31" i="7"/>
  <c r="AX30" i="7"/>
  <c r="AW30" i="7"/>
  <c r="AV30" i="7"/>
  <c r="AV38" i="7" s="1"/>
  <c r="AU30" i="7"/>
  <c r="AT30" i="7"/>
  <c r="AS30" i="7"/>
  <c r="AR30" i="7"/>
  <c r="AQ30" i="7"/>
  <c r="AP30" i="7"/>
  <c r="AO30" i="7"/>
  <c r="AN30" i="7"/>
  <c r="AN38" i="7" s="1"/>
  <c r="AM30" i="7"/>
  <c r="AL30" i="7"/>
  <c r="AK30" i="7"/>
  <c r="AJ30" i="7"/>
  <c r="AI30" i="7"/>
  <c r="AH30" i="7"/>
  <c r="AG30" i="7"/>
  <c r="AF30" i="7"/>
  <c r="AF38" i="7" s="1"/>
  <c r="AD30" i="7"/>
  <c r="AC30" i="7"/>
  <c r="AX29" i="7"/>
  <c r="AW29" i="7"/>
  <c r="AV29" i="7"/>
  <c r="AU29" i="7"/>
  <c r="AT29" i="7"/>
  <c r="AT40" i="7" s="1"/>
  <c r="AS29" i="7"/>
  <c r="AR29" i="7"/>
  <c r="AQ29" i="7"/>
  <c r="AP29" i="7"/>
  <c r="AO29" i="7"/>
  <c r="AN29" i="7"/>
  <c r="AM29" i="7"/>
  <c r="AL29" i="7"/>
  <c r="AL40" i="7" s="1"/>
  <c r="AK29" i="7"/>
  <c r="AJ29" i="7"/>
  <c r="AI29" i="7"/>
  <c r="AH29" i="7"/>
  <c r="AG29" i="7"/>
  <c r="AF29" i="7"/>
  <c r="AD29" i="7"/>
  <c r="AD40" i="7" s="1"/>
  <c r="AC29" i="7"/>
  <c r="AX28" i="7"/>
  <c r="AW28" i="7"/>
  <c r="AV28" i="7"/>
  <c r="AU28" i="7"/>
  <c r="AT28" i="7"/>
  <c r="AS28" i="7"/>
  <c r="AR28" i="7"/>
  <c r="AQ28" i="7"/>
  <c r="AP28" i="7"/>
  <c r="AO28" i="7"/>
  <c r="AN28" i="7"/>
  <c r="AM28" i="7"/>
  <c r="AL28" i="7"/>
  <c r="AK28" i="7"/>
  <c r="AJ28" i="7"/>
  <c r="AI28" i="7"/>
  <c r="AH28" i="7"/>
  <c r="AG28" i="7"/>
  <c r="AF28" i="7"/>
  <c r="AE28" i="7"/>
  <c r="AD28" i="7"/>
  <c r="AC28" i="7"/>
  <c r="AX27" i="7"/>
  <c r="AX40" i="7" s="1"/>
  <c r="AW27" i="7"/>
  <c r="AW40" i="7" s="1"/>
  <c r="AV27" i="7"/>
  <c r="AV39" i="7" s="1"/>
  <c r="AU27" i="7"/>
  <c r="AU37" i="7" s="1"/>
  <c r="AT27" i="7"/>
  <c r="AT37" i="7" s="1"/>
  <c r="AS27" i="7"/>
  <c r="AS38" i="7" s="1"/>
  <c r="AR27" i="7"/>
  <c r="AR38" i="7" s="1"/>
  <c r="AQ27" i="7"/>
  <c r="AQ40" i="7" s="1"/>
  <c r="AP27" i="7"/>
  <c r="AP40" i="7" s="1"/>
  <c r="AO27" i="7"/>
  <c r="AO40" i="7" s="1"/>
  <c r="AN27" i="7"/>
  <c r="AN39" i="7" s="1"/>
  <c r="AM27" i="7"/>
  <c r="AM37" i="7" s="1"/>
  <c r="AL27" i="7"/>
  <c r="AL37" i="7" s="1"/>
  <c r="AK27" i="7"/>
  <c r="AK38" i="7" s="1"/>
  <c r="AJ27" i="7"/>
  <c r="AJ38" i="7" s="1"/>
  <c r="AI27" i="7"/>
  <c r="AI40" i="7" s="1"/>
  <c r="AH27" i="7"/>
  <c r="AH37" i="7" s="1"/>
  <c r="AG27" i="7"/>
  <c r="AG40" i="7" s="1"/>
  <c r="AF27" i="7"/>
  <c r="AF39" i="7" s="1"/>
  <c r="AD27" i="7"/>
  <c r="AD37" i="7" s="1"/>
  <c r="AC27" i="7"/>
  <c r="AW26" i="7"/>
  <c r="AV26" i="7"/>
  <c r="AR26" i="7"/>
  <c r="AO26" i="7"/>
  <c r="AN26" i="7"/>
  <c r="AJ26" i="7"/>
  <c r="AG26" i="7"/>
  <c r="AF26" i="7"/>
  <c r="X26" i="7"/>
  <c r="AX26" i="7" s="1"/>
  <c r="W26" i="7"/>
  <c r="V26" i="7"/>
  <c r="U26" i="7"/>
  <c r="AU26" i="7" s="1"/>
  <c r="T26" i="7"/>
  <c r="AT26" i="7" s="1"/>
  <c r="S26" i="7"/>
  <c r="AS26" i="7" s="1"/>
  <c r="R26" i="7"/>
  <c r="Q26" i="7"/>
  <c r="AQ26" i="7" s="1"/>
  <c r="P26" i="7"/>
  <c r="AP26" i="7" s="1"/>
  <c r="O26" i="7"/>
  <c r="N26" i="7"/>
  <c r="M26" i="7"/>
  <c r="AM26" i="7" s="1"/>
  <c r="L26" i="7"/>
  <c r="AL26" i="7" s="1"/>
  <c r="K26" i="7"/>
  <c r="AK26" i="7" s="1"/>
  <c r="J26" i="7"/>
  <c r="I26" i="7"/>
  <c r="AI26" i="7" s="1"/>
  <c r="H26" i="7"/>
  <c r="AH26" i="7" s="1"/>
  <c r="G26" i="7"/>
  <c r="F26" i="7"/>
  <c r="E26" i="7"/>
  <c r="AE26" i="7" s="1"/>
  <c r="D26" i="7"/>
  <c r="AD26" i="7" s="1"/>
  <c r="AA24" i="7"/>
  <c r="X19" i="7"/>
  <c r="W19" i="7"/>
  <c r="V19" i="7"/>
  <c r="U19" i="7"/>
  <c r="T19" i="7"/>
  <c r="S19" i="7"/>
  <c r="R19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X18" i="7"/>
  <c r="W18" i="7"/>
  <c r="V18" i="7"/>
  <c r="U18" i="7"/>
  <c r="T18" i="7"/>
  <c r="S18" i="7"/>
  <c r="R18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AX17" i="7"/>
  <c r="AW17" i="7"/>
  <c r="AV17" i="7"/>
  <c r="AU17" i="7"/>
  <c r="AT17" i="7"/>
  <c r="AS17" i="7"/>
  <c r="AR17" i="7"/>
  <c r="AQ17" i="7"/>
  <c r="AP17" i="7"/>
  <c r="AO17" i="7"/>
  <c r="AN17" i="7"/>
  <c r="AM17" i="7"/>
  <c r="AL17" i="7"/>
  <c r="AK17" i="7"/>
  <c r="AJ17" i="7"/>
  <c r="AI17" i="7"/>
  <c r="AH17" i="7"/>
  <c r="AG17" i="7"/>
  <c r="AF17" i="7"/>
  <c r="AE17" i="7"/>
  <c r="AD17" i="7"/>
  <c r="AC17" i="7"/>
  <c r="AX16" i="7"/>
  <c r="AW16" i="7"/>
  <c r="AV16" i="7"/>
  <c r="AU16" i="7"/>
  <c r="AT16" i="7"/>
  <c r="AS16" i="7"/>
  <c r="AR16" i="7"/>
  <c r="AQ16" i="7"/>
  <c r="AP16" i="7"/>
  <c r="AO16" i="7"/>
  <c r="AN16" i="7"/>
  <c r="AM16" i="7"/>
  <c r="AL16" i="7"/>
  <c r="AK16" i="7"/>
  <c r="AJ16" i="7"/>
  <c r="AI16" i="7"/>
  <c r="AH16" i="7"/>
  <c r="AG16" i="7"/>
  <c r="AF16" i="7"/>
  <c r="AE16" i="7"/>
  <c r="AD16" i="7"/>
  <c r="AC16" i="7"/>
  <c r="AX15" i="7"/>
  <c r="AW15" i="7"/>
  <c r="AV15" i="7"/>
  <c r="AU15" i="7"/>
  <c r="AT15" i="7"/>
  <c r="AS15" i="7"/>
  <c r="AR15" i="7"/>
  <c r="AQ15" i="7"/>
  <c r="AP15" i="7"/>
  <c r="AO15" i="7"/>
  <c r="AN15" i="7"/>
  <c r="AM15" i="7"/>
  <c r="AL15" i="7"/>
  <c r="AK15" i="7"/>
  <c r="AJ15" i="7"/>
  <c r="AI15" i="7"/>
  <c r="AH15" i="7"/>
  <c r="AG15" i="7"/>
  <c r="AF15" i="7"/>
  <c r="AE15" i="7"/>
  <c r="AD15" i="7"/>
  <c r="AC15" i="7"/>
  <c r="AX14" i="7"/>
  <c r="AW14" i="7"/>
  <c r="AV14" i="7"/>
  <c r="AU14" i="7"/>
  <c r="AT14" i="7"/>
  <c r="AS14" i="7"/>
  <c r="AR14" i="7"/>
  <c r="AQ14" i="7"/>
  <c r="AP14" i="7"/>
  <c r="AO14" i="7"/>
  <c r="AN14" i="7"/>
  <c r="AM14" i="7"/>
  <c r="AL14" i="7"/>
  <c r="AK14" i="7"/>
  <c r="AJ14" i="7"/>
  <c r="AI14" i="7"/>
  <c r="AH14" i="7"/>
  <c r="AG14" i="7"/>
  <c r="AF14" i="7"/>
  <c r="AE14" i="7"/>
  <c r="AD14" i="7"/>
  <c r="AC14" i="7"/>
  <c r="AX13" i="7"/>
  <c r="AW13" i="7"/>
  <c r="AV13" i="7"/>
  <c r="AU13" i="7"/>
  <c r="AT13" i="7"/>
  <c r="AS13" i="7"/>
  <c r="AR13" i="7"/>
  <c r="AQ13" i="7"/>
  <c r="AP13" i="7"/>
  <c r="AO13" i="7"/>
  <c r="AN13" i="7"/>
  <c r="AM13" i="7"/>
  <c r="AL13" i="7"/>
  <c r="AK13" i="7"/>
  <c r="AJ13" i="7"/>
  <c r="AI13" i="7"/>
  <c r="AH13" i="7"/>
  <c r="AG13" i="7"/>
  <c r="AF13" i="7"/>
  <c r="AE13" i="7"/>
  <c r="AD13" i="7"/>
  <c r="AC13" i="7"/>
  <c r="AX12" i="7"/>
  <c r="AW12" i="7"/>
  <c r="AV12" i="7"/>
  <c r="AU12" i="7"/>
  <c r="AT12" i="7"/>
  <c r="AS12" i="7"/>
  <c r="AR12" i="7"/>
  <c r="AQ12" i="7"/>
  <c r="AP12" i="7"/>
  <c r="AO12" i="7"/>
  <c r="AN12" i="7"/>
  <c r="AM12" i="7"/>
  <c r="AL12" i="7"/>
  <c r="AK12" i="7"/>
  <c r="AJ12" i="7"/>
  <c r="AI12" i="7"/>
  <c r="AH12" i="7"/>
  <c r="AG12" i="7"/>
  <c r="AF12" i="7"/>
  <c r="AE12" i="7"/>
  <c r="AD12" i="7"/>
  <c r="AC12" i="7"/>
  <c r="AX11" i="7"/>
  <c r="AW11" i="7"/>
  <c r="AW19" i="7" s="1"/>
  <c r="AV11" i="7"/>
  <c r="AU11" i="7"/>
  <c r="AT11" i="7"/>
  <c r="AS11" i="7"/>
  <c r="AR11" i="7"/>
  <c r="AQ11" i="7"/>
  <c r="AP11" i="7"/>
  <c r="AO11" i="7"/>
  <c r="AO19" i="7" s="1"/>
  <c r="AN11" i="7"/>
  <c r="AM11" i="7"/>
  <c r="AL11" i="7"/>
  <c r="AK11" i="7"/>
  <c r="AJ11" i="7"/>
  <c r="AI11" i="7"/>
  <c r="AH11" i="7"/>
  <c r="AG11" i="7"/>
  <c r="AG19" i="7" s="1"/>
  <c r="AF11" i="7"/>
  <c r="AD11" i="7"/>
  <c r="AC11" i="7"/>
  <c r="AX10" i="7"/>
  <c r="AW10" i="7"/>
  <c r="AV10" i="7"/>
  <c r="AU10" i="7"/>
  <c r="AT10" i="7"/>
  <c r="AS10" i="7"/>
  <c r="AR10" i="7"/>
  <c r="AQ10" i="7"/>
  <c r="AP10" i="7"/>
  <c r="AO10" i="7"/>
  <c r="AN10" i="7"/>
  <c r="AM10" i="7"/>
  <c r="AL10" i="7"/>
  <c r="AK10" i="7"/>
  <c r="AJ10" i="7"/>
  <c r="AI10" i="7"/>
  <c r="AH10" i="7"/>
  <c r="AG10" i="7"/>
  <c r="AF10" i="7"/>
  <c r="AE10" i="7"/>
  <c r="AD10" i="7"/>
  <c r="AC10" i="7"/>
  <c r="AX9" i="7"/>
  <c r="AW9" i="7"/>
  <c r="AV9" i="7"/>
  <c r="AU9" i="7"/>
  <c r="AT9" i="7"/>
  <c r="AS9" i="7"/>
  <c r="AR9" i="7"/>
  <c r="AQ9" i="7"/>
  <c r="AP9" i="7"/>
  <c r="AO9" i="7"/>
  <c r="AN9" i="7"/>
  <c r="AM9" i="7"/>
  <c r="AL9" i="7"/>
  <c r="AK9" i="7"/>
  <c r="AJ9" i="7"/>
  <c r="AI9" i="7"/>
  <c r="AH9" i="7"/>
  <c r="AG9" i="7"/>
  <c r="AF9" i="7"/>
  <c r="AD9" i="7"/>
  <c r="AC9" i="7"/>
  <c r="AX8" i="7"/>
  <c r="AX19" i="7" s="1"/>
  <c r="AW8" i="7"/>
  <c r="AW18" i="7" s="1"/>
  <c r="AV8" i="7"/>
  <c r="AV18" i="7" s="1"/>
  <c r="AU8" i="7"/>
  <c r="AU18" i="7" s="1"/>
  <c r="AT8" i="7"/>
  <c r="AT19" i="7" s="1"/>
  <c r="AS8" i="7"/>
  <c r="AS19" i="7" s="1"/>
  <c r="AR8" i="7"/>
  <c r="AR19" i="7" s="1"/>
  <c r="AQ8" i="7"/>
  <c r="AQ19" i="7" s="1"/>
  <c r="AP8" i="7"/>
  <c r="AP19" i="7" s="1"/>
  <c r="AO8" i="7"/>
  <c r="AO18" i="7" s="1"/>
  <c r="AN8" i="7"/>
  <c r="AN18" i="7" s="1"/>
  <c r="AM8" i="7"/>
  <c r="AM18" i="7" s="1"/>
  <c r="AL8" i="7"/>
  <c r="AL19" i="7" s="1"/>
  <c r="AK8" i="7"/>
  <c r="AK19" i="7" s="1"/>
  <c r="AJ8" i="7"/>
  <c r="AJ19" i="7" s="1"/>
  <c r="AI8" i="7"/>
  <c r="AI19" i="7" s="1"/>
  <c r="AH8" i="7"/>
  <c r="AH19" i="7" s="1"/>
  <c r="AG8" i="7"/>
  <c r="AG18" i="7" s="1"/>
  <c r="AF8" i="7"/>
  <c r="AF18" i="7" s="1"/>
  <c r="AD8" i="7"/>
  <c r="AD19" i="7" s="1"/>
  <c r="AC8" i="7"/>
  <c r="AX7" i="7"/>
  <c r="AW7" i="7"/>
  <c r="AV7" i="7"/>
  <c r="AU7" i="7"/>
  <c r="AT7" i="7"/>
  <c r="AS7" i="7"/>
  <c r="AR7" i="7"/>
  <c r="AQ7" i="7"/>
  <c r="AP7" i="7"/>
  <c r="AO7" i="7"/>
  <c r="AN7" i="7"/>
  <c r="AM7" i="7"/>
  <c r="AL7" i="7"/>
  <c r="AK7" i="7"/>
  <c r="AJ7" i="7"/>
  <c r="AI7" i="7"/>
  <c r="AH7" i="7"/>
  <c r="AG7" i="7"/>
  <c r="AF7" i="7"/>
  <c r="AE7" i="7"/>
  <c r="AD7" i="7"/>
  <c r="AA5" i="7"/>
  <c r="AN22" i="7" l="1"/>
  <c r="N22" i="7" s="1"/>
  <c r="AH20" i="7"/>
  <c r="H20" i="7" s="1"/>
  <c r="AX21" i="7"/>
  <c r="X21" i="7" s="1"/>
  <c r="AG21" i="7"/>
  <c r="G21" i="7" s="1"/>
  <c r="AQ18" i="7"/>
  <c r="AE11" i="7"/>
  <c r="AM19" i="7"/>
  <c r="AU19" i="7"/>
  <c r="AF37" i="7"/>
  <c r="AN37" i="7"/>
  <c r="AN20" i="7" s="1"/>
  <c r="N20" i="7" s="1"/>
  <c r="AV37" i="7"/>
  <c r="AD38" i="7"/>
  <c r="AL38" i="7"/>
  <c r="AT38" i="7"/>
  <c r="AG39" i="7"/>
  <c r="AO39" i="7"/>
  <c r="AW39" i="7"/>
  <c r="AJ40" i="7"/>
  <c r="AR40" i="7"/>
  <c r="AE47" i="7"/>
  <c r="AI55" i="7"/>
  <c r="AQ55" i="7"/>
  <c r="AG56" i="7"/>
  <c r="AO56" i="7"/>
  <c r="AW56" i="7"/>
  <c r="AJ57" i="7"/>
  <c r="AR57" i="7"/>
  <c r="AM58" i="7"/>
  <c r="AU58" i="7"/>
  <c r="AH18" i="7"/>
  <c r="AH22" i="7" s="1"/>
  <c r="H22" i="7" s="1"/>
  <c r="AP18" i="7"/>
  <c r="AX18" i="7"/>
  <c r="AF19" i="7"/>
  <c r="AN19" i="7"/>
  <c r="AV19" i="7"/>
  <c r="AE30" i="7"/>
  <c r="AG37" i="7"/>
  <c r="AG20" i="7" s="1"/>
  <c r="G20" i="7" s="1"/>
  <c r="AO37" i="7"/>
  <c r="AO20" i="7" s="1"/>
  <c r="O20" i="7" s="1"/>
  <c r="AW37" i="7"/>
  <c r="AW20" i="7" s="1"/>
  <c r="W20" i="7" s="1"/>
  <c r="AM38" i="7"/>
  <c r="AU38" i="7"/>
  <c r="AH39" i="7"/>
  <c r="AP39" i="7"/>
  <c r="AX39" i="7"/>
  <c r="AK40" i="7"/>
  <c r="AS40" i="7"/>
  <c r="AJ55" i="7"/>
  <c r="AR55" i="7"/>
  <c r="AH56" i="7"/>
  <c r="AP56" i="7"/>
  <c r="AX56" i="7"/>
  <c r="AK57" i="7"/>
  <c r="AS57" i="7"/>
  <c r="AF58" i="7"/>
  <c r="AN58" i="7"/>
  <c r="AV58" i="7"/>
  <c r="AS55" i="7"/>
  <c r="AJ18" i="7"/>
  <c r="AR18" i="7"/>
  <c r="AE29" i="7"/>
  <c r="AI37" i="7"/>
  <c r="AI20" i="7" s="1"/>
  <c r="I20" i="7" s="1"/>
  <c r="AQ37" i="7"/>
  <c r="AQ20" i="7" s="1"/>
  <c r="Q20" i="7" s="1"/>
  <c r="AG38" i="7"/>
  <c r="AO38" i="7"/>
  <c r="AW38" i="7"/>
  <c r="AJ39" i="7"/>
  <c r="AR39" i="7"/>
  <c r="AM40" i="7"/>
  <c r="AM21" i="7" s="1"/>
  <c r="M21" i="7" s="1"/>
  <c r="AU40" i="7"/>
  <c r="AD55" i="7"/>
  <c r="AD21" i="7" s="1"/>
  <c r="D21" i="7" s="1"/>
  <c r="AL55" i="7"/>
  <c r="AL21" i="7" s="1"/>
  <c r="L21" i="7" s="1"/>
  <c r="AT55" i="7"/>
  <c r="AT21" i="7" s="1"/>
  <c r="T21" i="7" s="1"/>
  <c r="AJ56" i="7"/>
  <c r="AR56" i="7"/>
  <c r="AM57" i="7"/>
  <c r="AU57" i="7"/>
  <c r="AH58" i="7"/>
  <c r="AP58" i="7"/>
  <c r="AP21" i="7" s="1"/>
  <c r="P21" i="7" s="1"/>
  <c r="AX58" i="7"/>
  <c r="AI18" i="7"/>
  <c r="AP37" i="7"/>
  <c r="AP20" i="7" s="1"/>
  <c r="P20" i="7" s="1"/>
  <c r="AK55" i="7"/>
  <c r="AE9" i="7"/>
  <c r="AK18" i="7"/>
  <c r="AS18" i="7"/>
  <c r="AJ37" i="7"/>
  <c r="AJ20" i="7" s="1"/>
  <c r="J20" i="7" s="1"/>
  <c r="AR37" i="7"/>
  <c r="AR20" i="7" s="1"/>
  <c r="R20" i="7" s="1"/>
  <c r="AH38" i="7"/>
  <c r="AP38" i="7"/>
  <c r="AX38" i="7"/>
  <c r="AK39" i="7"/>
  <c r="AS39" i="7"/>
  <c r="AF40" i="7"/>
  <c r="AN40" i="7"/>
  <c r="AN21" i="7" s="1"/>
  <c r="N21" i="7" s="1"/>
  <c r="AV40" i="7"/>
  <c r="AE45" i="7"/>
  <c r="AM55" i="7"/>
  <c r="AM20" i="7" s="1"/>
  <c r="AU55" i="7"/>
  <c r="AU20" i="7" s="1"/>
  <c r="AK56" i="7"/>
  <c r="AS56" i="7"/>
  <c r="AF57" i="7"/>
  <c r="AN57" i="7"/>
  <c r="AV57" i="7"/>
  <c r="AI58" i="7"/>
  <c r="AI21" i="7" s="1"/>
  <c r="I21" i="7" s="1"/>
  <c r="AQ58" i="7"/>
  <c r="AQ21" i="7" s="1"/>
  <c r="Q21" i="7" s="1"/>
  <c r="AD18" i="7"/>
  <c r="AL18" i="7"/>
  <c r="AT18" i="7"/>
  <c r="AK37" i="7"/>
  <c r="AS37" i="7"/>
  <c r="AS20" i="7" s="1"/>
  <c r="S20" i="7" s="1"/>
  <c r="AI38" i="7"/>
  <c r="AQ38" i="7"/>
  <c r="AD39" i="7"/>
  <c r="AL39" i="7"/>
  <c r="AT39" i="7"/>
  <c r="AF55" i="7"/>
  <c r="AN55" i="7"/>
  <c r="AV55" i="7"/>
  <c r="AD56" i="7"/>
  <c r="AL56" i="7"/>
  <c r="AT56" i="7"/>
  <c r="AG57" i="7"/>
  <c r="AO57" i="7"/>
  <c r="AW57" i="7"/>
  <c r="AX37" i="7"/>
  <c r="AX20" i="7" s="1"/>
  <c r="X20" i="7" s="1"/>
  <c r="AE8" i="7"/>
  <c r="AM39" i="7"/>
  <c r="AU39" i="7"/>
  <c r="AH40" i="7"/>
  <c r="AH21" i="7" s="1"/>
  <c r="H21" i="7" s="1"/>
  <c r="AE48" i="7"/>
  <c r="AH57" i="7"/>
  <c r="AP57" i="7"/>
  <c r="AX57" i="7"/>
  <c r="AE27" i="7"/>
  <c r="U20" i="7" l="1"/>
  <c r="M20" i="7"/>
  <c r="AM22" i="7"/>
  <c r="M22" i="7" s="1"/>
  <c r="AF20" i="7"/>
  <c r="AJ21" i="7"/>
  <c r="J21" i="7" s="1"/>
  <c r="AE56" i="7"/>
  <c r="AE55" i="7"/>
  <c r="AE57" i="7"/>
  <c r="AE58" i="7"/>
  <c r="AI22" i="7"/>
  <c r="I22" i="7" s="1"/>
  <c r="AX22" i="7"/>
  <c r="X22" i="7" s="1"/>
  <c r="AW21" i="7"/>
  <c r="W21" i="7" s="1"/>
  <c r="AD20" i="7"/>
  <c r="D20" i="7" s="1"/>
  <c r="AD22" i="7"/>
  <c r="D22" i="7" s="1"/>
  <c r="AJ22" i="7"/>
  <c r="J22" i="7" s="1"/>
  <c r="AE37" i="7"/>
  <c r="AE39" i="7"/>
  <c r="AE40" i="7"/>
  <c r="AE38" i="7"/>
  <c r="AV21" i="7"/>
  <c r="V21" i="7" s="1"/>
  <c r="AP22" i="7"/>
  <c r="P22" i="7" s="1"/>
  <c r="AW22" i="7"/>
  <c r="W22" i="7" s="1"/>
  <c r="AK20" i="7"/>
  <c r="K20" i="7" s="1"/>
  <c r="AF21" i="7"/>
  <c r="F21" i="7" s="1"/>
  <c r="AS22" i="7"/>
  <c r="S22" i="7" s="1"/>
  <c r="AU21" i="7"/>
  <c r="U21" i="7" s="1"/>
  <c r="AK21" i="7"/>
  <c r="K21" i="7" s="1"/>
  <c r="AQ22" i="7"/>
  <c r="Q22" i="7" s="1"/>
  <c r="AG22" i="7"/>
  <c r="G22" i="7" s="1"/>
  <c r="AE18" i="7"/>
  <c r="AE19" i="7"/>
  <c r="AS21" i="7"/>
  <c r="S21" i="7" s="1"/>
  <c r="AT20" i="7"/>
  <c r="T20" i="7" s="1"/>
  <c r="AO21" i="7"/>
  <c r="O21" i="7" s="1"/>
  <c r="AL22" i="7"/>
  <c r="L22" i="7" s="1"/>
  <c r="AR22" i="7"/>
  <c r="R22" i="7" s="1"/>
  <c r="AR21" i="7"/>
  <c r="R21" i="7" s="1"/>
  <c r="AV20" i="7"/>
  <c r="AL20" i="7"/>
  <c r="L20" i="7" s="1"/>
  <c r="F20" i="7" l="1"/>
  <c r="AF22" i="7"/>
  <c r="F22" i="7" s="1"/>
  <c r="AK22" i="7"/>
  <c r="K22" i="7" s="1"/>
  <c r="AT22" i="7"/>
  <c r="T22" i="7" s="1"/>
  <c r="AE21" i="7"/>
  <c r="E21" i="7" s="1"/>
  <c r="V20" i="7"/>
  <c r="AV22" i="7"/>
  <c r="V22" i="7" s="1"/>
  <c r="AO22" i="7"/>
  <c r="O22" i="7" s="1"/>
  <c r="AU22" i="7"/>
  <c r="U22" i="7" s="1"/>
  <c r="AE20" i="7"/>
  <c r="E20" i="7" s="1"/>
  <c r="AE22" i="7" l="1"/>
  <c r="E22" i="7" s="1"/>
  <c r="X74" i="6" l="1"/>
  <c r="W74" i="6"/>
  <c r="V74" i="6"/>
  <c r="U74" i="6"/>
  <c r="T74" i="6"/>
  <c r="S74" i="6"/>
  <c r="R74" i="6"/>
  <c r="Q74" i="6"/>
  <c r="P74" i="6"/>
  <c r="O74" i="6"/>
  <c r="N74" i="6"/>
  <c r="M74" i="6"/>
  <c r="L74" i="6"/>
  <c r="K74" i="6"/>
  <c r="J74" i="6"/>
  <c r="I74" i="6"/>
  <c r="H74" i="6"/>
  <c r="G74" i="6"/>
  <c r="F74" i="6"/>
  <c r="E74" i="6"/>
  <c r="D74" i="6"/>
  <c r="X73" i="6"/>
  <c r="W73" i="6"/>
  <c r="V73" i="6"/>
  <c r="U73" i="6"/>
  <c r="T73" i="6"/>
  <c r="S73" i="6"/>
  <c r="R73" i="6"/>
  <c r="Q73" i="6"/>
  <c r="P73" i="6"/>
  <c r="O73" i="6"/>
  <c r="N73" i="6"/>
  <c r="M73" i="6"/>
  <c r="L73" i="6"/>
  <c r="K73" i="6"/>
  <c r="J73" i="6"/>
  <c r="I73" i="6"/>
  <c r="H73" i="6"/>
  <c r="G73" i="6"/>
  <c r="F73" i="6"/>
  <c r="E73" i="6"/>
  <c r="D73" i="6"/>
  <c r="X72" i="6"/>
  <c r="W72" i="6"/>
  <c r="V72" i="6"/>
  <c r="U72" i="6"/>
  <c r="T72" i="6"/>
  <c r="S72" i="6"/>
  <c r="R72" i="6"/>
  <c r="Q72" i="6"/>
  <c r="P72" i="6"/>
  <c r="O72" i="6"/>
  <c r="AO49" i="6" s="1"/>
  <c r="N72" i="6"/>
  <c r="M72" i="6"/>
  <c r="AM48" i="6" s="1"/>
  <c r="L72" i="6"/>
  <c r="AL30" i="6" s="1"/>
  <c r="K72" i="6"/>
  <c r="AK30" i="6" s="1"/>
  <c r="J72" i="6"/>
  <c r="I72" i="6"/>
  <c r="H72" i="6"/>
  <c r="G72" i="6"/>
  <c r="AG49" i="6" s="1"/>
  <c r="F72" i="6"/>
  <c r="E72" i="6"/>
  <c r="AE48" i="6" s="1"/>
  <c r="D72" i="6"/>
  <c r="X61" i="6"/>
  <c r="W61" i="6"/>
  <c r="V61" i="6"/>
  <c r="U61" i="6"/>
  <c r="T61" i="6"/>
  <c r="S61" i="6"/>
  <c r="R61" i="6"/>
  <c r="Q61" i="6"/>
  <c r="P61" i="6"/>
  <c r="O61" i="6"/>
  <c r="N61" i="6"/>
  <c r="M61" i="6"/>
  <c r="L61" i="6"/>
  <c r="K61" i="6"/>
  <c r="J61" i="6"/>
  <c r="I61" i="6"/>
  <c r="H61" i="6"/>
  <c r="G61" i="6"/>
  <c r="F61" i="6"/>
  <c r="E61" i="6"/>
  <c r="D61" i="6"/>
  <c r="AP56" i="6"/>
  <c r="X56" i="6"/>
  <c r="W56" i="6"/>
  <c r="V56" i="6"/>
  <c r="U56" i="6"/>
  <c r="T56" i="6"/>
  <c r="S56" i="6"/>
  <c r="R56" i="6"/>
  <c r="Q56" i="6"/>
  <c r="P56" i="6"/>
  <c r="O56" i="6"/>
  <c r="N56" i="6"/>
  <c r="M56" i="6"/>
  <c r="L56" i="6"/>
  <c r="K56" i="6"/>
  <c r="J56" i="6"/>
  <c r="I56" i="6"/>
  <c r="H56" i="6"/>
  <c r="G56" i="6"/>
  <c r="F56" i="6"/>
  <c r="E56" i="6"/>
  <c r="D56" i="6"/>
  <c r="X55" i="6"/>
  <c r="W55" i="6"/>
  <c r="V55" i="6"/>
  <c r="U55" i="6"/>
  <c r="T55" i="6"/>
  <c r="S55" i="6"/>
  <c r="R55" i="6"/>
  <c r="Q55" i="6"/>
  <c r="P55" i="6"/>
  <c r="O55" i="6"/>
  <c r="N55" i="6"/>
  <c r="M55" i="6"/>
  <c r="L55" i="6"/>
  <c r="K55" i="6"/>
  <c r="J55" i="6"/>
  <c r="I55" i="6"/>
  <c r="H55" i="6"/>
  <c r="G55" i="6"/>
  <c r="F55" i="6"/>
  <c r="E55" i="6"/>
  <c r="D55" i="6"/>
  <c r="AX54" i="6"/>
  <c r="AW54" i="6"/>
  <c r="AV54" i="6"/>
  <c r="AU54" i="6"/>
  <c r="AT54" i="6"/>
  <c r="AS54" i="6"/>
  <c r="AR54" i="6"/>
  <c r="AQ54" i="6"/>
  <c r="AP54" i="6"/>
  <c r="AO54" i="6"/>
  <c r="AN54" i="6"/>
  <c r="AM54" i="6"/>
  <c r="AL54" i="6"/>
  <c r="AK54" i="6"/>
  <c r="AJ54" i="6"/>
  <c r="AI54" i="6"/>
  <c r="AH54" i="6"/>
  <c r="AG54" i="6"/>
  <c r="AF54" i="6"/>
  <c r="AE54" i="6"/>
  <c r="AD54" i="6"/>
  <c r="AC54" i="6"/>
  <c r="AX53" i="6"/>
  <c r="AW53" i="6"/>
  <c r="AV53" i="6"/>
  <c r="AU53" i="6"/>
  <c r="AT53" i="6"/>
  <c r="AS53" i="6"/>
  <c r="AR53" i="6"/>
  <c r="AQ53" i="6"/>
  <c r="AP53" i="6"/>
  <c r="AO53" i="6"/>
  <c r="AN53" i="6"/>
  <c r="AM53" i="6"/>
  <c r="AL53" i="6"/>
  <c r="AK53" i="6"/>
  <c r="AJ53" i="6"/>
  <c r="AI53" i="6"/>
  <c r="AH53" i="6"/>
  <c r="AG53" i="6"/>
  <c r="AF53" i="6"/>
  <c r="AE53" i="6"/>
  <c r="AD53" i="6"/>
  <c r="AC53" i="6"/>
  <c r="AX52" i="6"/>
  <c r="AX56" i="6" s="1"/>
  <c r="AW52" i="6"/>
  <c r="AW56" i="6" s="1"/>
  <c r="AV52" i="6"/>
  <c r="AU52" i="6"/>
  <c r="AT52" i="6"/>
  <c r="AS52" i="6"/>
  <c r="AR52" i="6"/>
  <c r="AQ52" i="6"/>
  <c r="AP52" i="6"/>
  <c r="AO52" i="6"/>
  <c r="AN52" i="6"/>
  <c r="AM52" i="6"/>
  <c r="AL52" i="6"/>
  <c r="AK52" i="6"/>
  <c r="AJ52" i="6"/>
  <c r="AI52" i="6"/>
  <c r="AH52" i="6"/>
  <c r="AG52" i="6"/>
  <c r="AF52" i="6"/>
  <c r="AE52" i="6"/>
  <c r="AD52" i="6"/>
  <c r="AC52" i="6"/>
  <c r="AX51" i="6"/>
  <c r="AW51" i="6"/>
  <c r="AV51" i="6"/>
  <c r="AU51" i="6"/>
  <c r="AT51" i="6"/>
  <c r="AS51" i="6"/>
  <c r="AR51" i="6"/>
  <c r="AQ51" i="6"/>
  <c r="AP51" i="6"/>
  <c r="AO51" i="6"/>
  <c r="AN51" i="6"/>
  <c r="AN58" i="6" s="1"/>
  <c r="AM51" i="6"/>
  <c r="AM58" i="6" s="1"/>
  <c r="AL51" i="6"/>
  <c r="AK51" i="6"/>
  <c r="AJ51" i="6"/>
  <c r="AI51" i="6"/>
  <c r="AH51" i="6"/>
  <c r="AG51" i="6"/>
  <c r="AF51" i="6"/>
  <c r="AE51" i="6"/>
  <c r="AD51" i="6"/>
  <c r="AC51" i="6"/>
  <c r="AX50" i="6"/>
  <c r="AW50" i="6"/>
  <c r="AV50" i="6"/>
  <c r="AU50" i="6"/>
  <c r="AT50" i="6"/>
  <c r="AS50" i="6"/>
  <c r="AR50" i="6"/>
  <c r="AQ50" i="6"/>
  <c r="AP50" i="6"/>
  <c r="AO50" i="6"/>
  <c r="AN50" i="6"/>
  <c r="AM50" i="6"/>
  <c r="AL50" i="6"/>
  <c r="AK50" i="6"/>
  <c r="AJ50" i="6"/>
  <c r="AI50" i="6"/>
  <c r="AH50" i="6"/>
  <c r="AG50" i="6"/>
  <c r="AF50" i="6"/>
  <c r="AE50" i="6"/>
  <c r="AD50" i="6"/>
  <c r="AC50" i="6"/>
  <c r="AX49" i="6"/>
  <c r="AW49" i="6"/>
  <c r="AV49" i="6"/>
  <c r="AU49" i="6"/>
  <c r="AT49" i="6"/>
  <c r="AS49" i="6"/>
  <c r="AR49" i="6"/>
  <c r="AR57" i="6" s="1"/>
  <c r="AQ49" i="6"/>
  <c r="AP49" i="6"/>
  <c r="AN49" i="6"/>
  <c r="AM49" i="6"/>
  <c r="AJ49" i="6"/>
  <c r="AJ55" i="6" s="1"/>
  <c r="AI49" i="6"/>
  <c r="AH49" i="6"/>
  <c r="AF49" i="6"/>
  <c r="AE49" i="6"/>
  <c r="AC49" i="6"/>
  <c r="AX48" i="6"/>
  <c r="AW48" i="6"/>
  <c r="AV48" i="6"/>
  <c r="AU48" i="6"/>
  <c r="AT48" i="6"/>
  <c r="AS48" i="6"/>
  <c r="AR48" i="6"/>
  <c r="AQ48" i="6"/>
  <c r="AP48" i="6"/>
  <c r="AO48" i="6"/>
  <c r="AO56" i="6" s="1"/>
  <c r="AN48" i="6"/>
  <c r="AJ48" i="6"/>
  <c r="AI48" i="6"/>
  <c r="AH48" i="6"/>
  <c r="AH56" i="6" s="1"/>
  <c r="AG48" i="6"/>
  <c r="AF48" i="6"/>
  <c r="AC48" i="6"/>
  <c r="AX47" i="6"/>
  <c r="AW47" i="6"/>
  <c r="AV47" i="6"/>
  <c r="AU47" i="6"/>
  <c r="AU58" i="6" s="1"/>
  <c r="AT47" i="6"/>
  <c r="AS47" i="6"/>
  <c r="AR47" i="6"/>
  <c r="AQ47" i="6"/>
  <c r="AP47" i="6"/>
  <c r="AO47" i="6"/>
  <c r="AN47" i="6"/>
  <c r="AM47" i="6"/>
  <c r="AJ47" i="6"/>
  <c r="AI47" i="6"/>
  <c r="AH47" i="6"/>
  <c r="AG47" i="6"/>
  <c r="AF47" i="6"/>
  <c r="AE47" i="6"/>
  <c r="AC47" i="6"/>
  <c r="AX46" i="6"/>
  <c r="AW46" i="6"/>
  <c r="AV46" i="6"/>
  <c r="AU46" i="6"/>
  <c r="AT46" i="6"/>
  <c r="AS46" i="6"/>
  <c r="AR46" i="6"/>
  <c r="AQ46" i="6"/>
  <c r="AP46" i="6"/>
  <c r="AO46" i="6"/>
  <c r="AN46" i="6"/>
  <c r="AM46" i="6"/>
  <c r="AJ46" i="6"/>
  <c r="AI46" i="6"/>
  <c r="AH46" i="6"/>
  <c r="AG46" i="6"/>
  <c r="AF46" i="6"/>
  <c r="AE46" i="6"/>
  <c r="AE58" i="6" s="1"/>
  <c r="AC46" i="6"/>
  <c r="AX45" i="6"/>
  <c r="AW45" i="6"/>
  <c r="AV45" i="6"/>
  <c r="AU45" i="6"/>
  <c r="AT45" i="6"/>
  <c r="AT55" i="6" s="1"/>
  <c r="AS45" i="6"/>
  <c r="AS57" i="6" s="1"/>
  <c r="AR45" i="6"/>
  <c r="AQ45" i="6"/>
  <c r="AP45" i="6"/>
  <c r="AP55" i="6" s="1"/>
  <c r="AO45" i="6"/>
  <c r="AN45" i="6"/>
  <c r="AM45" i="6"/>
  <c r="AK45" i="6"/>
  <c r="AJ45" i="6"/>
  <c r="AI45" i="6"/>
  <c r="AI55" i="6" s="1"/>
  <c r="AH45" i="6"/>
  <c r="AF45" i="6"/>
  <c r="AE45" i="6"/>
  <c r="AC45" i="6"/>
  <c r="AX44" i="6"/>
  <c r="AW44" i="6"/>
  <c r="AS44" i="6"/>
  <c r="AQ44" i="6"/>
  <c r="AP44" i="6"/>
  <c r="AO44" i="6"/>
  <c r="AK44" i="6"/>
  <c r="AI44" i="6"/>
  <c r="AH44" i="6"/>
  <c r="AG44" i="6"/>
  <c r="X44" i="6"/>
  <c r="W44" i="6"/>
  <c r="V44" i="6"/>
  <c r="AV44" i="6" s="1"/>
  <c r="U44" i="6"/>
  <c r="AU44" i="6" s="1"/>
  <c r="T44" i="6"/>
  <c r="AT44" i="6" s="1"/>
  <c r="S44" i="6"/>
  <c r="R44" i="6"/>
  <c r="AR44" i="6" s="1"/>
  <c r="Q44" i="6"/>
  <c r="P44" i="6"/>
  <c r="O44" i="6"/>
  <c r="N44" i="6"/>
  <c r="AN44" i="6" s="1"/>
  <c r="M44" i="6"/>
  <c r="AM44" i="6" s="1"/>
  <c r="L44" i="6"/>
  <c r="AL44" i="6" s="1"/>
  <c r="K44" i="6"/>
  <c r="J44" i="6"/>
  <c r="AJ44" i="6" s="1"/>
  <c r="I44" i="6"/>
  <c r="H44" i="6"/>
  <c r="G44" i="6"/>
  <c r="F44" i="6"/>
  <c r="AF44" i="6" s="1"/>
  <c r="E44" i="6"/>
  <c r="AE44" i="6" s="1"/>
  <c r="D44" i="6"/>
  <c r="AD44" i="6" s="1"/>
  <c r="AA42" i="6"/>
  <c r="AW39" i="6"/>
  <c r="AQ39" i="6"/>
  <c r="AU38" i="6"/>
  <c r="X38" i="6"/>
  <c r="W38" i="6"/>
  <c r="V38" i="6"/>
  <c r="U38" i="6"/>
  <c r="T38" i="6"/>
  <c r="S38" i="6"/>
  <c r="R38" i="6"/>
  <c r="Q38" i="6"/>
  <c r="P38" i="6"/>
  <c r="O38" i="6"/>
  <c r="N38" i="6"/>
  <c r="M38" i="6"/>
  <c r="L38" i="6"/>
  <c r="K38" i="6"/>
  <c r="J38" i="6"/>
  <c r="I38" i="6"/>
  <c r="H38" i="6"/>
  <c r="G38" i="6"/>
  <c r="F38" i="6"/>
  <c r="E38" i="6"/>
  <c r="D38" i="6"/>
  <c r="AP37" i="6"/>
  <c r="AP20" i="6" s="1"/>
  <c r="P20" i="6" s="1"/>
  <c r="X37" i="6"/>
  <c r="W37" i="6"/>
  <c r="V37" i="6"/>
  <c r="U37" i="6"/>
  <c r="T37" i="6"/>
  <c r="S37" i="6"/>
  <c r="R37" i="6"/>
  <c r="Q37" i="6"/>
  <c r="P37" i="6"/>
  <c r="O37" i="6"/>
  <c r="N37" i="6"/>
  <c r="M37" i="6"/>
  <c r="L37" i="6"/>
  <c r="K37" i="6"/>
  <c r="J37" i="6"/>
  <c r="I37" i="6"/>
  <c r="H37" i="6"/>
  <c r="G37" i="6"/>
  <c r="F37" i="6"/>
  <c r="E37" i="6"/>
  <c r="D37" i="6"/>
  <c r="AX36" i="6"/>
  <c r="AW36" i="6"/>
  <c r="AV36" i="6"/>
  <c r="AU36" i="6"/>
  <c r="AT36" i="6"/>
  <c r="AS36" i="6"/>
  <c r="AR36" i="6"/>
  <c r="AQ36" i="6"/>
  <c r="AP36" i="6"/>
  <c r="AO36" i="6"/>
  <c r="AN36" i="6"/>
  <c r="AM36" i="6"/>
  <c r="AL36" i="6"/>
  <c r="AK36" i="6"/>
  <c r="AJ36" i="6"/>
  <c r="AI36" i="6"/>
  <c r="AH36" i="6"/>
  <c r="AG36" i="6"/>
  <c r="AF36" i="6"/>
  <c r="AE36" i="6"/>
  <c r="AD36" i="6"/>
  <c r="AC36" i="6"/>
  <c r="AX35" i="6"/>
  <c r="AW35" i="6"/>
  <c r="AV35" i="6"/>
  <c r="AU35" i="6"/>
  <c r="AT35" i="6"/>
  <c r="AS35" i="6"/>
  <c r="AR35" i="6"/>
  <c r="AQ35" i="6"/>
  <c r="AP35" i="6"/>
  <c r="AO35" i="6"/>
  <c r="AN35" i="6"/>
  <c r="AM35" i="6"/>
  <c r="AL35" i="6"/>
  <c r="AK35" i="6"/>
  <c r="AJ35" i="6"/>
  <c r="AI35" i="6"/>
  <c r="AH35" i="6"/>
  <c r="AG35" i="6"/>
  <c r="AF35" i="6"/>
  <c r="AE35" i="6"/>
  <c r="AD35" i="6"/>
  <c r="AC35" i="6"/>
  <c r="AX34" i="6"/>
  <c r="AW34" i="6"/>
  <c r="AV34" i="6"/>
  <c r="AV38" i="6" s="1"/>
  <c r="AU34" i="6"/>
  <c r="AT34" i="6"/>
  <c r="AS34" i="6"/>
  <c r="AR34" i="6"/>
  <c r="AQ34" i="6"/>
  <c r="AP34" i="6"/>
  <c r="AO34" i="6"/>
  <c r="AN34" i="6"/>
  <c r="AM34" i="6"/>
  <c r="AL34" i="6"/>
  <c r="AK34" i="6"/>
  <c r="AJ34" i="6"/>
  <c r="AI34" i="6"/>
  <c r="AH34" i="6"/>
  <c r="AG34" i="6"/>
  <c r="AF34" i="6"/>
  <c r="AE34" i="6"/>
  <c r="AD34" i="6"/>
  <c r="AC34" i="6"/>
  <c r="AX33" i="6"/>
  <c r="AW33" i="6"/>
  <c r="AV33" i="6"/>
  <c r="AU33" i="6"/>
  <c r="AT33" i="6"/>
  <c r="AT38" i="6" s="1"/>
  <c r="AS33" i="6"/>
  <c r="AR33" i="6"/>
  <c r="AQ33" i="6"/>
  <c r="AP33" i="6"/>
  <c r="AO33" i="6"/>
  <c r="AN33" i="6"/>
  <c r="AM33" i="6"/>
  <c r="AL33" i="6"/>
  <c r="AK33" i="6"/>
  <c r="AJ33" i="6"/>
  <c r="AI33" i="6"/>
  <c r="AH33" i="6"/>
  <c r="AG33" i="6"/>
  <c r="AF33" i="6"/>
  <c r="AE33" i="6"/>
  <c r="AD33" i="6"/>
  <c r="AC33" i="6"/>
  <c r="AX32" i="6"/>
  <c r="AW32" i="6"/>
  <c r="AV32" i="6"/>
  <c r="AU32" i="6"/>
  <c r="AT32" i="6"/>
  <c r="AS32" i="6"/>
  <c r="AR32" i="6"/>
  <c r="AQ32" i="6"/>
  <c r="AP32" i="6"/>
  <c r="AO32" i="6"/>
  <c r="AN32" i="6"/>
  <c r="AM32" i="6"/>
  <c r="AL32" i="6"/>
  <c r="AK32" i="6"/>
  <c r="AJ32" i="6"/>
  <c r="AI32" i="6"/>
  <c r="AH32" i="6"/>
  <c r="AG32" i="6"/>
  <c r="AF32" i="6"/>
  <c r="AE32" i="6"/>
  <c r="AD32" i="6"/>
  <c r="AC32" i="6"/>
  <c r="AX31" i="6"/>
  <c r="AX37" i="6" s="1"/>
  <c r="AW31" i="6"/>
  <c r="AV31" i="6"/>
  <c r="AU31" i="6"/>
  <c r="AT31" i="6"/>
  <c r="AS31" i="6"/>
  <c r="AR31" i="6"/>
  <c r="AQ31" i="6"/>
  <c r="AP31" i="6"/>
  <c r="AO31" i="6"/>
  <c r="AN31" i="6"/>
  <c r="AM31" i="6"/>
  <c r="AJ31" i="6"/>
  <c r="AI31" i="6"/>
  <c r="AH31" i="6"/>
  <c r="AG31" i="6"/>
  <c r="AF31" i="6"/>
  <c r="AF38" i="6" s="1"/>
  <c r="AE31" i="6"/>
  <c r="AC31" i="6"/>
  <c r="AX30" i="6"/>
  <c r="AW30" i="6"/>
  <c r="AV30" i="6"/>
  <c r="AU30" i="6"/>
  <c r="AT30" i="6"/>
  <c r="AT40" i="6" s="1"/>
  <c r="AS30" i="6"/>
  <c r="AS40" i="6" s="1"/>
  <c r="AR30" i="6"/>
  <c r="AQ30" i="6"/>
  <c r="AP30" i="6"/>
  <c r="AN30" i="6"/>
  <c r="AM30" i="6"/>
  <c r="AJ30" i="6"/>
  <c r="AI30" i="6"/>
  <c r="AH30" i="6"/>
  <c r="AF30" i="6"/>
  <c r="AE30" i="6"/>
  <c r="AC30" i="6"/>
  <c r="AX29" i="6"/>
  <c r="AW29" i="6"/>
  <c r="AV29" i="6"/>
  <c r="AU29" i="6"/>
  <c r="AT29" i="6"/>
  <c r="AS29" i="6"/>
  <c r="AR29" i="6"/>
  <c r="AQ29" i="6"/>
  <c r="AP29" i="6"/>
  <c r="AO29" i="6"/>
  <c r="AN29" i="6"/>
  <c r="AJ29" i="6"/>
  <c r="AJ40" i="6" s="1"/>
  <c r="AI29" i="6"/>
  <c r="AH29" i="6"/>
  <c r="AF29" i="6"/>
  <c r="AD29" i="6"/>
  <c r="AC29" i="6"/>
  <c r="AX28" i="6"/>
  <c r="AW28" i="6"/>
  <c r="AV28" i="6"/>
  <c r="AU28" i="6"/>
  <c r="AT28" i="6"/>
  <c r="AS28" i="6"/>
  <c r="AR28" i="6"/>
  <c r="AR40" i="6" s="1"/>
  <c r="AQ28" i="6"/>
  <c r="AP28" i="6"/>
  <c r="AO28" i="6"/>
  <c r="AN28" i="6"/>
  <c r="AJ28" i="6"/>
  <c r="AI28" i="6"/>
  <c r="AH28" i="6"/>
  <c r="AH39" i="6" s="1"/>
  <c r="AG28" i="6"/>
  <c r="AF28" i="6"/>
  <c r="AC28" i="6"/>
  <c r="AX27" i="6"/>
  <c r="AX39" i="6" s="1"/>
  <c r="AW27" i="6"/>
  <c r="AW37" i="6" s="1"/>
  <c r="AV27" i="6"/>
  <c r="AU27" i="6"/>
  <c r="AT27" i="6"/>
  <c r="AS27" i="6"/>
  <c r="AS37" i="6" s="1"/>
  <c r="AR27" i="6"/>
  <c r="AQ27" i="6"/>
  <c r="AQ37" i="6" s="1"/>
  <c r="AP27" i="6"/>
  <c r="AO27" i="6"/>
  <c r="AN27" i="6"/>
  <c r="AM27" i="6"/>
  <c r="AJ27" i="6"/>
  <c r="AI27" i="6"/>
  <c r="AI37" i="6" s="1"/>
  <c r="AH27" i="6"/>
  <c r="AH37" i="6" s="1"/>
  <c r="AG27" i="6"/>
  <c r="AF27" i="6"/>
  <c r="AE27" i="6"/>
  <c r="AC27" i="6"/>
  <c r="AV26" i="6"/>
  <c r="AU26" i="6"/>
  <c r="AT26" i="6"/>
  <c r="AN26" i="6"/>
  <c r="AM26" i="6"/>
  <c r="AL26" i="6"/>
  <c r="AF26" i="6"/>
  <c r="AE26" i="6"/>
  <c r="AD26" i="6"/>
  <c r="X26" i="6"/>
  <c r="AX26" i="6" s="1"/>
  <c r="W26" i="6"/>
  <c r="AW26" i="6" s="1"/>
  <c r="V26" i="6"/>
  <c r="U26" i="6"/>
  <c r="T26" i="6"/>
  <c r="S26" i="6"/>
  <c r="AS26" i="6" s="1"/>
  <c r="R26" i="6"/>
  <c r="AR26" i="6" s="1"/>
  <c r="Q26" i="6"/>
  <c r="AQ26" i="6" s="1"/>
  <c r="P26" i="6"/>
  <c r="AP26" i="6" s="1"/>
  <c r="O26" i="6"/>
  <c r="AO26" i="6" s="1"/>
  <c r="N26" i="6"/>
  <c r="M26" i="6"/>
  <c r="L26" i="6"/>
  <c r="K26" i="6"/>
  <c r="AK26" i="6" s="1"/>
  <c r="J26" i="6"/>
  <c r="AJ26" i="6" s="1"/>
  <c r="I26" i="6"/>
  <c r="AI26" i="6" s="1"/>
  <c r="H26" i="6"/>
  <c r="AH26" i="6" s="1"/>
  <c r="G26" i="6"/>
  <c r="AG26" i="6" s="1"/>
  <c r="F26" i="6"/>
  <c r="E26" i="6"/>
  <c r="D26" i="6"/>
  <c r="AA24" i="6"/>
  <c r="AN19" i="6"/>
  <c r="X19" i="6"/>
  <c r="W19" i="6"/>
  <c r="V19" i="6"/>
  <c r="U19" i="6"/>
  <c r="T19" i="6"/>
  <c r="S19" i="6"/>
  <c r="R19" i="6"/>
  <c r="Q19" i="6"/>
  <c r="P19" i="6"/>
  <c r="O19" i="6"/>
  <c r="N19" i="6"/>
  <c r="M19" i="6"/>
  <c r="L19" i="6"/>
  <c r="K19" i="6"/>
  <c r="J19" i="6"/>
  <c r="I19" i="6"/>
  <c r="H19" i="6"/>
  <c r="G19" i="6"/>
  <c r="F19" i="6"/>
  <c r="E19" i="6"/>
  <c r="D19" i="6"/>
  <c r="AS18" i="6"/>
  <c r="X18" i="6"/>
  <c r="W18" i="6"/>
  <c r="V18" i="6"/>
  <c r="U18" i="6"/>
  <c r="T18" i="6"/>
  <c r="S18" i="6"/>
  <c r="R18" i="6"/>
  <c r="Q18" i="6"/>
  <c r="P18" i="6"/>
  <c r="O18" i="6"/>
  <c r="N18" i="6"/>
  <c r="M18" i="6"/>
  <c r="L18" i="6"/>
  <c r="K18" i="6"/>
  <c r="J18" i="6"/>
  <c r="I18" i="6"/>
  <c r="H18" i="6"/>
  <c r="G18" i="6"/>
  <c r="F18" i="6"/>
  <c r="E18" i="6"/>
  <c r="D18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X16" i="6"/>
  <c r="AW16" i="6"/>
  <c r="AV16" i="6"/>
  <c r="AV18" i="6" s="1"/>
  <c r="AU16" i="6"/>
  <c r="AT16" i="6"/>
  <c r="AS16" i="6"/>
  <c r="AR16" i="6"/>
  <c r="AQ16" i="6"/>
  <c r="AP16" i="6"/>
  <c r="AO16" i="6"/>
  <c r="AN16" i="6"/>
  <c r="AN18" i="6" s="1"/>
  <c r="AM16" i="6"/>
  <c r="AL16" i="6"/>
  <c r="AK16" i="6"/>
  <c r="AJ16" i="6"/>
  <c r="AI16" i="6"/>
  <c r="AH16" i="6"/>
  <c r="AG16" i="6"/>
  <c r="AF16" i="6"/>
  <c r="AE16" i="6"/>
  <c r="AD16" i="6"/>
  <c r="AC16" i="6"/>
  <c r="AX15" i="6"/>
  <c r="AW15" i="6"/>
  <c r="AV15" i="6"/>
  <c r="AU15" i="6"/>
  <c r="AT15" i="6"/>
  <c r="AS15" i="6"/>
  <c r="AR15" i="6"/>
  <c r="AQ15" i="6"/>
  <c r="AP15" i="6"/>
  <c r="AO15" i="6"/>
  <c r="AN15" i="6"/>
  <c r="AM15" i="6"/>
  <c r="AL15" i="6"/>
  <c r="AK15" i="6"/>
  <c r="AJ15" i="6"/>
  <c r="AI15" i="6"/>
  <c r="AH15" i="6"/>
  <c r="AG15" i="6"/>
  <c r="AF15" i="6"/>
  <c r="AE15" i="6"/>
  <c r="AD15" i="6"/>
  <c r="AC15" i="6"/>
  <c r="AX14" i="6"/>
  <c r="AW14" i="6"/>
  <c r="AV14" i="6"/>
  <c r="AU14" i="6"/>
  <c r="AU19" i="6" s="1"/>
  <c r="AT14" i="6"/>
  <c r="AS14" i="6"/>
  <c r="AR14" i="6"/>
  <c r="AQ14" i="6"/>
  <c r="AP14" i="6"/>
  <c r="AO14" i="6"/>
  <c r="AN14" i="6"/>
  <c r="AM14" i="6"/>
  <c r="AL14" i="6"/>
  <c r="AK14" i="6"/>
  <c r="AJ14" i="6"/>
  <c r="AI14" i="6"/>
  <c r="AH14" i="6"/>
  <c r="AG14" i="6"/>
  <c r="AF14" i="6"/>
  <c r="AE14" i="6"/>
  <c r="AD14" i="6"/>
  <c r="AC14" i="6"/>
  <c r="AX13" i="6"/>
  <c r="AW13" i="6"/>
  <c r="AV13" i="6"/>
  <c r="AU13" i="6"/>
  <c r="AT13" i="6"/>
  <c r="AS13" i="6"/>
  <c r="AR13" i="6"/>
  <c r="AQ13" i="6"/>
  <c r="AP13" i="6"/>
  <c r="AN13" i="6"/>
  <c r="AM13" i="6"/>
  <c r="AJ13" i="6"/>
  <c r="AI13" i="6"/>
  <c r="AH13" i="6"/>
  <c r="AF13" i="6"/>
  <c r="AE13" i="6"/>
  <c r="AC13" i="6"/>
  <c r="AX12" i="6"/>
  <c r="AW12" i="6"/>
  <c r="AV12" i="6"/>
  <c r="AU12" i="6"/>
  <c r="AT12" i="6"/>
  <c r="AS12" i="6"/>
  <c r="AR12" i="6"/>
  <c r="AQ12" i="6"/>
  <c r="AP12" i="6"/>
  <c r="AO12" i="6"/>
  <c r="AN12" i="6"/>
  <c r="AJ12" i="6"/>
  <c r="AI12" i="6"/>
  <c r="AH12" i="6"/>
  <c r="AG12" i="6"/>
  <c r="AF12" i="6"/>
  <c r="AC12" i="6"/>
  <c r="AX11" i="6"/>
  <c r="AW11" i="6"/>
  <c r="AW18" i="6" s="1"/>
  <c r="AV11" i="6"/>
  <c r="AU11" i="6"/>
  <c r="AT11" i="6"/>
  <c r="AS11" i="6"/>
  <c r="AR11" i="6"/>
  <c r="AQ11" i="6"/>
  <c r="AP11" i="6"/>
  <c r="AO11" i="6"/>
  <c r="AN11" i="6"/>
  <c r="AM11" i="6"/>
  <c r="AL11" i="6"/>
  <c r="AJ11" i="6"/>
  <c r="AI11" i="6"/>
  <c r="AH11" i="6"/>
  <c r="AG11" i="6"/>
  <c r="AF11" i="6"/>
  <c r="AE11" i="6"/>
  <c r="AC11" i="6"/>
  <c r="AX10" i="6"/>
  <c r="AW10" i="6"/>
  <c r="AV10" i="6"/>
  <c r="AU10" i="6"/>
  <c r="AT10" i="6"/>
  <c r="AT19" i="6" s="1"/>
  <c r="AS10" i="6"/>
  <c r="AR10" i="6"/>
  <c r="AQ10" i="6"/>
  <c r="AP10" i="6"/>
  <c r="AO10" i="6"/>
  <c r="AN10" i="6"/>
  <c r="AM10" i="6"/>
  <c r="AL10" i="6"/>
  <c r="AJ10" i="6"/>
  <c r="AI10" i="6"/>
  <c r="AH10" i="6"/>
  <c r="AG10" i="6"/>
  <c r="AF10" i="6"/>
  <c r="AE10" i="6"/>
  <c r="AD10" i="6"/>
  <c r="AC10" i="6"/>
  <c r="AX9" i="6"/>
  <c r="AW9" i="6"/>
  <c r="AV9" i="6"/>
  <c r="AU9" i="6"/>
  <c r="AT9" i="6"/>
  <c r="AS9" i="6"/>
  <c r="AR9" i="6"/>
  <c r="AQ9" i="6"/>
  <c r="AP9" i="6"/>
  <c r="AN9" i="6"/>
  <c r="AM9" i="6"/>
  <c r="AJ9" i="6"/>
  <c r="AI9" i="6"/>
  <c r="AH9" i="6"/>
  <c r="AF9" i="6"/>
  <c r="AE9" i="6"/>
  <c r="AC9" i="6"/>
  <c r="AX8" i="6"/>
  <c r="AX19" i="6" s="1"/>
  <c r="AW8" i="6"/>
  <c r="AW19" i="6" s="1"/>
  <c r="AV8" i="6"/>
  <c r="AV19" i="6" s="1"/>
  <c r="AU8" i="6"/>
  <c r="AT8" i="6"/>
  <c r="AS8" i="6"/>
  <c r="AR8" i="6"/>
  <c r="AQ8" i="6"/>
  <c r="AQ18" i="6" s="1"/>
  <c r="AP8" i="6"/>
  <c r="AP19" i="6" s="1"/>
  <c r="AO8" i="6"/>
  <c r="AN8" i="6"/>
  <c r="AM8" i="6"/>
  <c r="AL8" i="6"/>
  <c r="AK8" i="6"/>
  <c r="AJ8" i="6"/>
  <c r="AI8" i="6"/>
  <c r="AI19" i="6" s="1"/>
  <c r="AH8" i="6"/>
  <c r="AH19" i="6" s="1"/>
  <c r="AG8" i="6"/>
  <c r="AF8" i="6"/>
  <c r="AF18" i="6" s="1"/>
  <c r="AE8" i="6"/>
  <c r="AD8" i="6"/>
  <c r="AC8" i="6"/>
  <c r="AX7" i="6"/>
  <c r="AW7" i="6"/>
  <c r="AV7" i="6"/>
  <c r="AU7" i="6"/>
  <c r="AT7" i="6"/>
  <c r="AS7" i="6"/>
  <c r="AR7" i="6"/>
  <c r="AQ7" i="6"/>
  <c r="AP7" i="6"/>
  <c r="AO7" i="6"/>
  <c r="AN7" i="6"/>
  <c r="AM7" i="6"/>
  <c r="AL7" i="6"/>
  <c r="AK7" i="6"/>
  <c r="AJ7" i="6"/>
  <c r="AI7" i="6"/>
  <c r="AH7" i="6"/>
  <c r="AG7" i="6"/>
  <c r="AF7" i="6"/>
  <c r="AE7" i="6"/>
  <c r="AD7" i="6"/>
  <c r="AA5" i="6"/>
  <c r="AM19" i="6" l="1"/>
  <c r="AM56" i="6"/>
  <c r="AO57" i="6"/>
  <c r="AD47" i="6"/>
  <c r="AD31" i="6"/>
  <c r="AD27" i="6"/>
  <c r="AD48" i="6"/>
  <c r="AD12" i="6"/>
  <c r="AD18" i="6" s="1"/>
  <c r="AD28" i="6"/>
  <c r="AD49" i="6"/>
  <c r="AD45" i="6"/>
  <c r="AD13" i="6"/>
  <c r="AD9" i="6"/>
  <c r="AJ19" i="6"/>
  <c r="AI18" i="6"/>
  <c r="AQ19" i="6"/>
  <c r="AU37" i="6"/>
  <c r="AU39" i="6"/>
  <c r="AU40" i="6"/>
  <c r="AI40" i="6"/>
  <c r="AI21" i="6" s="1"/>
  <c r="I21" i="6" s="1"/>
  <c r="AI38" i="6"/>
  <c r="AT39" i="6"/>
  <c r="AV37" i="6"/>
  <c r="AV20" i="6" s="1"/>
  <c r="V20" i="6" s="1"/>
  <c r="AN55" i="6"/>
  <c r="AV55" i="6"/>
  <c r="AJ57" i="6"/>
  <c r="AU56" i="6"/>
  <c r="AW57" i="6"/>
  <c r="AL47" i="6"/>
  <c r="AL31" i="6"/>
  <c r="AL27" i="6"/>
  <c r="AL28" i="6"/>
  <c r="AL48" i="6"/>
  <c r="AL12" i="6"/>
  <c r="AL18" i="6" s="1"/>
  <c r="AL49" i="6"/>
  <c r="AL45" i="6"/>
  <c r="AL13" i="6"/>
  <c r="AL9" i="6"/>
  <c r="AR19" i="6"/>
  <c r="AD11" i="6"/>
  <c r="AS19" i="6"/>
  <c r="AK10" i="6"/>
  <c r="AX18" i="6"/>
  <c r="AF19" i="6"/>
  <c r="AN39" i="6"/>
  <c r="AN40" i="6"/>
  <c r="AV39" i="6"/>
  <c r="AV40" i="6"/>
  <c r="AV21" i="6" s="1"/>
  <c r="V21" i="6" s="1"/>
  <c r="AD30" i="6"/>
  <c r="AE56" i="6"/>
  <c r="AO55" i="6"/>
  <c r="AW55" i="6"/>
  <c r="AW20" i="6" s="1"/>
  <c r="AN56" i="6"/>
  <c r="AN57" i="6"/>
  <c r="AV56" i="6"/>
  <c r="AV57" i="6"/>
  <c r="AV58" i="6"/>
  <c r="AI20" i="6"/>
  <c r="I20" i="6" s="1"/>
  <c r="AH18" i="6"/>
  <c r="AJ38" i="6"/>
  <c r="AT18" i="6"/>
  <c r="AK12" i="6"/>
  <c r="AO38" i="6"/>
  <c r="AF37" i="6"/>
  <c r="AU18" i="6"/>
  <c r="AF39" i="6"/>
  <c r="AF40" i="6"/>
  <c r="AP40" i="6"/>
  <c r="AP38" i="6"/>
  <c r="AX40" i="6"/>
  <c r="AX38" i="6"/>
  <c r="AK29" i="6"/>
  <c r="AI39" i="6"/>
  <c r="AH55" i="6"/>
  <c r="AH20" i="6" s="1"/>
  <c r="H20" i="6" s="1"/>
  <c r="AQ57" i="6"/>
  <c r="AQ58" i="6"/>
  <c r="AQ56" i="6"/>
  <c r="AK46" i="6"/>
  <c r="AK57" i="6" s="1"/>
  <c r="AF56" i="6"/>
  <c r="AF57" i="6"/>
  <c r="AQ55" i="6"/>
  <c r="AQ20" i="6" s="1"/>
  <c r="AS38" i="6"/>
  <c r="AS39" i="6"/>
  <c r="AF55" i="6"/>
  <c r="AP18" i="6"/>
  <c r="AL29" i="6"/>
  <c r="AO39" i="6"/>
  <c r="AI57" i="6"/>
  <c r="AI58" i="6"/>
  <c r="AI56" i="6"/>
  <c r="AR58" i="6"/>
  <c r="AR21" i="6" s="1"/>
  <c r="R21" i="6" s="1"/>
  <c r="AR56" i="6"/>
  <c r="AD46" i="6"/>
  <c r="AL46" i="6"/>
  <c r="AT58" i="6"/>
  <c r="AT21" i="6" s="1"/>
  <c r="T21" i="6" s="1"/>
  <c r="AT56" i="6"/>
  <c r="AT57" i="6"/>
  <c r="AR55" i="6"/>
  <c r="AK47" i="6"/>
  <c r="AK58" i="6" s="1"/>
  <c r="AK11" i="6"/>
  <c r="AK31" i="6"/>
  <c r="AK27" i="6"/>
  <c r="AK48" i="6"/>
  <c r="AK28" i="6"/>
  <c r="AK49" i="6"/>
  <c r="AT37" i="6"/>
  <c r="AT20" i="6" s="1"/>
  <c r="T20" i="6" s="1"/>
  <c r="AW40" i="6"/>
  <c r="AW21" i="6" s="1"/>
  <c r="W21" i="6" s="1"/>
  <c r="AW38" i="6"/>
  <c r="AX55" i="6"/>
  <c r="AX20" i="6" s="1"/>
  <c r="X20" i="6" s="1"/>
  <c r="AK13" i="6"/>
  <c r="AK9" i="6"/>
  <c r="AK19" i="6" s="1"/>
  <c r="AH40" i="6"/>
  <c r="AH21" i="6" s="1"/>
  <c r="H21" i="6" s="1"/>
  <c r="AH38" i="6"/>
  <c r="AR38" i="6"/>
  <c r="AQ40" i="6"/>
  <c r="AQ38" i="6"/>
  <c r="AN37" i="6"/>
  <c r="AN38" i="6"/>
  <c r="AP39" i="6"/>
  <c r="AJ58" i="6"/>
  <c r="AJ21" i="6" s="1"/>
  <c r="J21" i="6" s="1"/>
  <c r="AJ56" i="6"/>
  <c r="AS58" i="6"/>
  <c r="AS21" i="6" s="1"/>
  <c r="S21" i="6" s="1"/>
  <c r="AS56" i="6"/>
  <c r="AS55" i="6"/>
  <c r="AS20" i="6" s="1"/>
  <c r="AF58" i="6"/>
  <c r="AO58" i="6"/>
  <c r="AW58" i="6"/>
  <c r="AJ18" i="6"/>
  <c r="AR18" i="6"/>
  <c r="AE29" i="6"/>
  <c r="AE37" i="6" s="1"/>
  <c r="AE20" i="6" s="1"/>
  <c r="E20" i="6" s="1"/>
  <c r="AM29" i="6"/>
  <c r="AG30" i="6"/>
  <c r="AG40" i="6" s="1"/>
  <c r="AO30" i="6"/>
  <c r="AO37" i="6" s="1"/>
  <c r="AO20" i="6" s="1"/>
  <c r="O20" i="6" s="1"/>
  <c r="AJ39" i="6"/>
  <c r="AR39" i="6"/>
  <c r="AE57" i="6"/>
  <c r="AM57" i="6"/>
  <c r="AU57" i="6"/>
  <c r="AH58" i="6"/>
  <c r="AP58" i="6"/>
  <c r="AX58" i="6"/>
  <c r="AJ37" i="6"/>
  <c r="AJ20" i="6" s="1"/>
  <c r="J20" i="6" s="1"/>
  <c r="AR37" i="6"/>
  <c r="AR20" i="6" s="1"/>
  <c r="R20" i="6" s="1"/>
  <c r="AE55" i="6"/>
  <c r="AM55" i="6"/>
  <c r="AU55" i="6"/>
  <c r="AE28" i="6"/>
  <c r="AE39" i="6" s="1"/>
  <c r="AM28" i="6"/>
  <c r="AM37" i="6" s="1"/>
  <c r="AM20" i="6" s="1"/>
  <c r="M20" i="6" s="1"/>
  <c r="AG29" i="6"/>
  <c r="AG37" i="6" s="1"/>
  <c r="AG9" i="6"/>
  <c r="AO9" i="6"/>
  <c r="AE12" i="6"/>
  <c r="AE18" i="6" s="1"/>
  <c r="AM12" i="6"/>
  <c r="AM18" i="6" s="1"/>
  <c r="AG13" i="6"/>
  <c r="AO13" i="6"/>
  <c r="AG45" i="6"/>
  <c r="AH57" i="6"/>
  <c r="AP57" i="6"/>
  <c r="AX57" i="6"/>
  <c r="S20" i="6" l="1"/>
  <c r="AS22" i="6"/>
  <c r="S22" i="6" s="1"/>
  <c r="W20" i="6"/>
  <c r="AW22" i="6"/>
  <c r="W22" i="6" s="1"/>
  <c r="AG20" i="6"/>
  <c r="G20" i="6" s="1"/>
  <c r="AG21" i="6"/>
  <c r="G21" i="6" s="1"/>
  <c r="Q20" i="6"/>
  <c r="AQ22" i="6"/>
  <c r="Q22" i="6" s="1"/>
  <c r="AG55" i="6"/>
  <c r="AG57" i="6"/>
  <c r="AG58" i="6"/>
  <c r="AG56" i="6"/>
  <c r="AX21" i="6"/>
  <c r="X21" i="6" s="1"/>
  <c r="AM40" i="6"/>
  <c r="AM21" i="6" s="1"/>
  <c r="M21" i="6" s="1"/>
  <c r="AQ21" i="6"/>
  <c r="Q21" i="6" s="1"/>
  <c r="AK38" i="6"/>
  <c r="AK37" i="6"/>
  <c r="AK39" i="6"/>
  <c r="AK40" i="6"/>
  <c r="AM38" i="6"/>
  <c r="AO40" i="6"/>
  <c r="AO21" i="6" s="1"/>
  <c r="O21" i="6" s="1"/>
  <c r="AH22" i="6"/>
  <c r="H22" i="6" s="1"/>
  <c r="AL19" i="6"/>
  <c r="AL37" i="6"/>
  <c r="AL20" i="6" s="1"/>
  <c r="L20" i="6" s="1"/>
  <c r="AL39" i="6"/>
  <c r="AL40" i="6"/>
  <c r="AL38" i="6"/>
  <c r="AM39" i="6"/>
  <c r="AD58" i="6"/>
  <c r="AD56" i="6"/>
  <c r="AD55" i="6"/>
  <c r="AD57" i="6"/>
  <c r="AE19" i="6"/>
  <c r="AJ22" i="6"/>
  <c r="J22" i="6" s="1"/>
  <c r="AK55" i="6"/>
  <c r="AP21" i="6"/>
  <c r="P21" i="6" s="1"/>
  <c r="AE40" i="6"/>
  <c r="AE21" i="6" s="1"/>
  <c r="E21" i="6" s="1"/>
  <c r="AX22" i="6"/>
  <c r="X22" i="6" s="1"/>
  <c r="AE38" i="6"/>
  <c r="AR22" i="6"/>
  <c r="R22" i="6" s="1"/>
  <c r="AK56" i="6"/>
  <c r="AF21" i="6"/>
  <c r="F21" i="6" s="1"/>
  <c r="AG39" i="6"/>
  <c r="AK18" i="6"/>
  <c r="AL58" i="6"/>
  <c r="AL56" i="6"/>
  <c r="AL55" i="6"/>
  <c r="AL57" i="6"/>
  <c r="AG38" i="6"/>
  <c r="AU21" i="6"/>
  <c r="U21" i="6" s="1"/>
  <c r="AG19" i="6"/>
  <c r="AG18" i="6"/>
  <c r="AT22" i="6"/>
  <c r="T22" i="6" s="1"/>
  <c r="AI22" i="6"/>
  <c r="I22" i="6" s="1"/>
  <c r="AO18" i="6"/>
  <c r="AO19" i="6"/>
  <c r="AN20" i="6"/>
  <c r="AF20" i="6"/>
  <c r="AN21" i="6"/>
  <c r="N21" i="6" s="1"/>
  <c r="AU20" i="6"/>
  <c r="U20" i="6" s="1"/>
  <c r="AD19" i="6"/>
  <c r="AD37" i="6"/>
  <c r="AD20" i="6" s="1"/>
  <c r="D20" i="6" s="1"/>
  <c r="AD39" i="6"/>
  <c r="AD40" i="6"/>
  <c r="AD38" i="6"/>
  <c r="AV22" i="6"/>
  <c r="V22" i="6" s="1"/>
  <c r="N20" i="6" l="1"/>
  <c r="AN22" i="6"/>
  <c r="N22" i="6" s="1"/>
  <c r="AK21" i="6"/>
  <c r="K21" i="6" s="1"/>
  <c r="AL21" i="6"/>
  <c r="L21" i="6" s="1"/>
  <c r="AK22" i="6"/>
  <c r="K22" i="6" s="1"/>
  <c r="AD21" i="6"/>
  <c r="D21" i="6" s="1"/>
  <c r="AU22" i="6"/>
  <c r="U22" i="6" s="1"/>
  <c r="AO22" i="6"/>
  <c r="O22" i="6" s="1"/>
  <c r="AK20" i="6"/>
  <c r="K20" i="6" s="1"/>
  <c r="AE22" i="6"/>
  <c r="E22" i="6" s="1"/>
  <c r="F20" i="6"/>
  <c r="AF22" i="6"/>
  <c r="F22" i="6" s="1"/>
  <c r="AP22" i="6"/>
  <c r="P22" i="6" s="1"/>
  <c r="AM22" i="6"/>
  <c r="M22" i="6" s="1"/>
  <c r="AG22" i="6"/>
  <c r="G22" i="6" s="1"/>
  <c r="AD22" i="6" l="1"/>
  <c r="D22" i="6" s="1"/>
  <c r="AL22" i="6"/>
  <c r="L22" i="6" s="1"/>
  <c r="X74" i="5" l="1"/>
  <c r="W74" i="5"/>
  <c r="V74" i="5"/>
  <c r="U74" i="5"/>
  <c r="T74" i="5"/>
  <c r="S74" i="5"/>
  <c r="R74" i="5"/>
  <c r="Q74" i="5"/>
  <c r="P74" i="5"/>
  <c r="O74" i="5"/>
  <c r="N74" i="5"/>
  <c r="M74" i="5"/>
  <c r="L74" i="5"/>
  <c r="K74" i="5"/>
  <c r="J74" i="5"/>
  <c r="I74" i="5"/>
  <c r="H74" i="5"/>
  <c r="G74" i="5"/>
  <c r="F74" i="5"/>
  <c r="E74" i="5"/>
  <c r="D74" i="5"/>
  <c r="X73" i="5"/>
  <c r="W73" i="5"/>
  <c r="V73" i="5"/>
  <c r="U73" i="5"/>
  <c r="T73" i="5"/>
  <c r="S73" i="5"/>
  <c r="R73" i="5"/>
  <c r="Q73" i="5"/>
  <c r="P73" i="5"/>
  <c r="O73" i="5"/>
  <c r="N73" i="5"/>
  <c r="M73" i="5"/>
  <c r="L73" i="5"/>
  <c r="K73" i="5"/>
  <c r="J73" i="5"/>
  <c r="I73" i="5"/>
  <c r="H73" i="5"/>
  <c r="G73" i="5"/>
  <c r="F73" i="5"/>
  <c r="E73" i="5"/>
  <c r="D73" i="5"/>
  <c r="X72" i="5"/>
  <c r="W72" i="5"/>
  <c r="V72" i="5"/>
  <c r="U72" i="5"/>
  <c r="T72" i="5"/>
  <c r="S72" i="5"/>
  <c r="R72" i="5"/>
  <c r="Q72" i="5"/>
  <c r="P72" i="5"/>
  <c r="O72" i="5"/>
  <c r="N72" i="5"/>
  <c r="M72" i="5"/>
  <c r="L72" i="5"/>
  <c r="K72" i="5"/>
  <c r="AK47" i="5" s="1"/>
  <c r="J72" i="5"/>
  <c r="AJ48" i="5" s="1"/>
  <c r="I72" i="5"/>
  <c r="AI47" i="5" s="1"/>
  <c r="H72" i="5"/>
  <c r="G72" i="5"/>
  <c r="F72" i="5"/>
  <c r="E72" i="5"/>
  <c r="D72" i="5"/>
  <c r="X61" i="5"/>
  <c r="W61" i="5"/>
  <c r="V61" i="5"/>
  <c r="U61" i="5"/>
  <c r="T61" i="5"/>
  <c r="S61" i="5"/>
  <c r="R61" i="5"/>
  <c r="Q61" i="5"/>
  <c r="P61" i="5"/>
  <c r="O61" i="5"/>
  <c r="N61" i="5"/>
  <c r="M61" i="5"/>
  <c r="L61" i="5"/>
  <c r="K61" i="5"/>
  <c r="J61" i="5"/>
  <c r="I61" i="5"/>
  <c r="H61" i="5"/>
  <c r="G61" i="5"/>
  <c r="F61" i="5"/>
  <c r="E61" i="5"/>
  <c r="D61" i="5"/>
  <c r="AR57" i="5"/>
  <c r="X56" i="5"/>
  <c r="W56" i="5"/>
  <c r="V56" i="5"/>
  <c r="U56" i="5"/>
  <c r="T56" i="5"/>
  <c r="S56" i="5"/>
  <c r="R56" i="5"/>
  <c r="Q56" i="5"/>
  <c r="P56" i="5"/>
  <c r="O56" i="5"/>
  <c r="N56" i="5"/>
  <c r="M56" i="5"/>
  <c r="L56" i="5"/>
  <c r="K56" i="5"/>
  <c r="J56" i="5"/>
  <c r="I56" i="5"/>
  <c r="H56" i="5"/>
  <c r="G56" i="5"/>
  <c r="F56" i="5"/>
  <c r="E56" i="5"/>
  <c r="D56" i="5"/>
  <c r="X55" i="5"/>
  <c r="W55" i="5"/>
  <c r="V55" i="5"/>
  <c r="U55" i="5"/>
  <c r="T55" i="5"/>
  <c r="S55" i="5"/>
  <c r="R55" i="5"/>
  <c r="Q55" i="5"/>
  <c r="P55" i="5"/>
  <c r="O55" i="5"/>
  <c r="N55" i="5"/>
  <c r="M55" i="5"/>
  <c r="L55" i="5"/>
  <c r="K55" i="5"/>
  <c r="J55" i="5"/>
  <c r="I55" i="5"/>
  <c r="H55" i="5"/>
  <c r="G55" i="5"/>
  <c r="F55" i="5"/>
  <c r="E55" i="5"/>
  <c r="D55" i="5"/>
  <c r="AX54" i="5"/>
  <c r="AW54" i="5"/>
  <c r="AV54" i="5"/>
  <c r="AU54" i="5"/>
  <c r="AT54" i="5"/>
  <c r="AS54" i="5"/>
  <c r="AR54" i="5"/>
  <c r="AQ54" i="5"/>
  <c r="AP54" i="5"/>
  <c r="AO54" i="5"/>
  <c r="AN54" i="5"/>
  <c r="AM54" i="5"/>
  <c r="AL54" i="5"/>
  <c r="AK54" i="5"/>
  <c r="AJ54" i="5"/>
  <c r="AI54" i="5"/>
  <c r="AH54" i="5"/>
  <c r="AG54" i="5"/>
  <c r="AF54" i="5"/>
  <c r="AE54" i="5"/>
  <c r="AD54" i="5"/>
  <c r="AC54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X52" i="5"/>
  <c r="AW52" i="5"/>
  <c r="AV52" i="5"/>
  <c r="AU52" i="5"/>
  <c r="AT52" i="5"/>
  <c r="AS52" i="5"/>
  <c r="AR52" i="5"/>
  <c r="AQ52" i="5"/>
  <c r="AP52" i="5"/>
  <c r="AO52" i="5"/>
  <c r="AN52" i="5"/>
  <c r="AM52" i="5"/>
  <c r="AL52" i="5"/>
  <c r="AK52" i="5"/>
  <c r="AJ52" i="5"/>
  <c r="AI52" i="5"/>
  <c r="AH52" i="5"/>
  <c r="AG52" i="5"/>
  <c r="AF52" i="5"/>
  <c r="AE52" i="5"/>
  <c r="AD52" i="5"/>
  <c r="AC52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X50" i="5"/>
  <c r="AW50" i="5"/>
  <c r="AV50" i="5"/>
  <c r="AU50" i="5"/>
  <c r="AT50" i="5"/>
  <c r="AS50" i="5"/>
  <c r="AR50" i="5"/>
  <c r="AQ50" i="5"/>
  <c r="AP50" i="5"/>
  <c r="AO50" i="5"/>
  <c r="AN50" i="5"/>
  <c r="AM50" i="5"/>
  <c r="AL50" i="5"/>
  <c r="AK50" i="5"/>
  <c r="AJ50" i="5"/>
  <c r="AI50" i="5"/>
  <c r="AH50" i="5"/>
  <c r="AG50" i="5"/>
  <c r="AF50" i="5"/>
  <c r="AE50" i="5"/>
  <c r="AD50" i="5"/>
  <c r="AC50" i="5"/>
  <c r="AX49" i="5"/>
  <c r="AW49" i="5"/>
  <c r="AV49" i="5"/>
  <c r="AU49" i="5"/>
  <c r="AT49" i="5"/>
  <c r="AS49" i="5"/>
  <c r="AR49" i="5"/>
  <c r="AQ49" i="5"/>
  <c r="AP49" i="5"/>
  <c r="AO49" i="5"/>
  <c r="AN49" i="5"/>
  <c r="AM49" i="5"/>
  <c r="AL49" i="5"/>
  <c r="AI49" i="5"/>
  <c r="AH49" i="5"/>
  <c r="AG49" i="5"/>
  <c r="AF49" i="5"/>
  <c r="AE49" i="5"/>
  <c r="AD49" i="5"/>
  <c r="AC49" i="5"/>
  <c r="AX48" i="5"/>
  <c r="AW48" i="5"/>
  <c r="AW56" i="5" s="1"/>
  <c r="AV48" i="5"/>
  <c r="AV56" i="5" s="1"/>
  <c r="AU48" i="5"/>
  <c r="AT48" i="5"/>
  <c r="AS48" i="5"/>
  <c r="AR48" i="5"/>
  <c r="AQ48" i="5"/>
  <c r="AP48" i="5"/>
  <c r="AO48" i="5"/>
  <c r="AO56" i="5" s="1"/>
  <c r="AN48" i="5"/>
  <c r="AN56" i="5" s="1"/>
  <c r="AM48" i="5"/>
  <c r="AL48" i="5"/>
  <c r="AH48" i="5"/>
  <c r="AG48" i="5"/>
  <c r="AG56" i="5" s="1"/>
  <c r="AF48" i="5"/>
  <c r="AF56" i="5" s="1"/>
  <c r="AE48" i="5"/>
  <c r="AD48" i="5"/>
  <c r="AC48" i="5"/>
  <c r="AX47" i="5"/>
  <c r="AW47" i="5"/>
  <c r="AV47" i="5"/>
  <c r="AU47" i="5"/>
  <c r="AU56" i="5" s="1"/>
  <c r="AT47" i="5"/>
  <c r="AT58" i="5" s="1"/>
  <c r="AS47" i="5"/>
  <c r="AR47" i="5"/>
  <c r="AQ47" i="5"/>
  <c r="AP47" i="5"/>
  <c r="AO47" i="5"/>
  <c r="AN47" i="5"/>
  <c r="AM47" i="5"/>
  <c r="AM56" i="5" s="1"/>
  <c r="AL47" i="5"/>
  <c r="AL58" i="5" s="1"/>
  <c r="AJ47" i="5"/>
  <c r="AH47" i="5"/>
  <c r="AG47" i="5"/>
  <c r="AF47" i="5"/>
  <c r="AE47" i="5"/>
  <c r="AE56" i="5" s="1"/>
  <c r="AD47" i="5"/>
  <c r="AD58" i="5" s="1"/>
  <c r="AC47" i="5"/>
  <c r="AX46" i="5"/>
  <c r="AW46" i="5"/>
  <c r="AV46" i="5"/>
  <c r="AU46" i="5"/>
  <c r="AT46" i="5"/>
  <c r="AS46" i="5"/>
  <c r="AS58" i="5" s="1"/>
  <c r="AR46" i="5"/>
  <c r="AQ46" i="5"/>
  <c r="AP46" i="5"/>
  <c r="AO46" i="5"/>
  <c r="AN46" i="5"/>
  <c r="AM46" i="5"/>
  <c r="AL46" i="5"/>
  <c r="AK46" i="5"/>
  <c r="AJ46" i="5"/>
  <c r="AI46" i="5"/>
  <c r="AH46" i="5"/>
  <c r="AG46" i="5"/>
  <c r="AF46" i="5"/>
  <c r="AE46" i="5"/>
  <c r="AD46" i="5"/>
  <c r="AC46" i="5"/>
  <c r="AX45" i="5"/>
  <c r="AX55" i="5" s="1"/>
  <c r="AW45" i="5"/>
  <c r="AW55" i="5" s="1"/>
  <c r="AV45" i="5"/>
  <c r="AV55" i="5" s="1"/>
  <c r="AU45" i="5"/>
  <c r="AU55" i="5" s="1"/>
  <c r="AT45" i="5"/>
  <c r="AT55" i="5" s="1"/>
  <c r="AS45" i="5"/>
  <c r="AS56" i="5" s="1"/>
  <c r="AR45" i="5"/>
  <c r="AR58" i="5" s="1"/>
  <c r="AQ45" i="5"/>
  <c r="AQ57" i="5" s="1"/>
  <c r="AP45" i="5"/>
  <c r="AP55" i="5" s="1"/>
  <c r="AO45" i="5"/>
  <c r="AO55" i="5" s="1"/>
  <c r="AN45" i="5"/>
  <c r="AN55" i="5" s="1"/>
  <c r="AM45" i="5"/>
  <c r="AM55" i="5" s="1"/>
  <c r="AL45" i="5"/>
  <c r="AL55" i="5" s="1"/>
  <c r="AK45" i="5"/>
  <c r="AJ45" i="5"/>
  <c r="AI45" i="5"/>
  <c r="AH45" i="5"/>
  <c r="AH55" i="5" s="1"/>
  <c r="AG45" i="5"/>
  <c r="AG55" i="5" s="1"/>
  <c r="AF45" i="5"/>
  <c r="AF55" i="5" s="1"/>
  <c r="AE45" i="5"/>
  <c r="AE55" i="5" s="1"/>
  <c r="AD45" i="5"/>
  <c r="AD55" i="5" s="1"/>
  <c r="AC45" i="5"/>
  <c r="AW44" i="5"/>
  <c r="AV44" i="5"/>
  <c r="AU44" i="5"/>
  <c r="AO44" i="5"/>
  <c r="AN44" i="5"/>
  <c r="AM44" i="5"/>
  <c r="AG44" i="5"/>
  <c r="AF44" i="5"/>
  <c r="AE44" i="5"/>
  <c r="X44" i="5"/>
  <c r="AX44" i="5" s="1"/>
  <c r="W44" i="5"/>
  <c r="V44" i="5"/>
  <c r="U44" i="5"/>
  <c r="T44" i="5"/>
  <c r="AT44" i="5" s="1"/>
  <c r="S44" i="5"/>
  <c r="AS44" i="5" s="1"/>
  <c r="R44" i="5"/>
  <c r="AR44" i="5" s="1"/>
  <c r="Q44" i="5"/>
  <c r="AQ44" i="5" s="1"/>
  <c r="P44" i="5"/>
  <c r="AP44" i="5" s="1"/>
  <c r="O44" i="5"/>
  <c r="N44" i="5"/>
  <c r="M44" i="5"/>
  <c r="L44" i="5"/>
  <c r="AL44" i="5" s="1"/>
  <c r="K44" i="5"/>
  <c r="AK44" i="5" s="1"/>
  <c r="J44" i="5"/>
  <c r="AJ44" i="5" s="1"/>
  <c r="I44" i="5"/>
  <c r="AI44" i="5" s="1"/>
  <c r="H44" i="5"/>
  <c r="AH44" i="5" s="1"/>
  <c r="G44" i="5"/>
  <c r="F44" i="5"/>
  <c r="E44" i="5"/>
  <c r="D44" i="5"/>
  <c r="AD44" i="5" s="1"/>
  <c r="AA42" i="5"/>
  <c r="X38" i="5"/>
  <c r="W38" i="5"/>
  <c r="V38" i="5"/>
  <c r="U38" i="5"/>
  <c r="T38" i="5"/>
  <c r="S38" i="5"/>
  <c r="R38" i="5"/>
  <c r="Q38" i="5"/>
  <c r="P38" i="5"/>
  <c r="O38" i="5"/>
  <c r="N38" i="5"/>
  <c r="M38" i="5"/>
  <c r="L38" i="5"/>
  <c r="K38" i="5"/>
  <c r="J38" i="5"/>
  <c r="I38" i="5"/>
  <c r="H38" i="5"/>
  <c r="G38" i="5"/>
  <c r="F38" i="5"/>
  <c r="E38" i="5"/>
  <c r="D38" i="5"/>
  <c r="X37" i="5"/>
  <c r="W37" i="5"/>
  <c r="V37" i="5"/>
  <c r="U37" i="5"/>
  <c r="T37" i="5"/>
  <c r="S37" i="5"/>
  <c r="R37" i="5"/>
  <c r="Q37" i="5"/>
  <c r="P37" i="5"/>
  <c r="O37" i="5"/>
  <c r="N37" i="5"/>
  <c r="M37" i="5"/>
  <c r="L37" i="5"/>
  <c r="K37" i="5"/>
  <c r="J37" i="5"/>
  <c r="I37" i="5"/>
  <c r="H37" i="5"/>
  <c r="G37" i="5"/>
  <c r="F37" i="5"/>
  <c r="E37" i="5"/>
  <c r="D37" i="5"/>
  <c r="AX36" i="5"/>
  <c r="AW36" i="5"/>
  <c r="AV36" i="5"/>
  <c r="AU36" i="5"/>
  <c r="AT36" i="5"/>
  <c r="AS36" i="5"/>
  <c r="AR36" i="5"/>
  <c r="AQ36" i="5"/>
  <c r="AP36" i="5"/>
  <c r="AO36" i="5"/>
  <c r="AN36" i="5"/>
  <c r="AM36" i="5"/>
  <c r="AL36" i="5"/>
  <c r="AK36" i="5"/>
  <c r="AJ36" i="5"/>
  <c r="AI36" i="5"/>
  <c r="AH36" i="5"/>
  <c r="AG36" i="5"/>
  <c r="AF36" i="5"/>
  <c r="AE36" i="5"/>
  <c r="AD36" i="5"/>
  <c r="AC36" i="5"/>
  <c r="AX35" i="5"/>
  <c r="AW35" i="5"/>
  <c r="AV35" i="5"/>
  <c r="AU35" i="5"/>
  <c r="AT35" i="5"/>
  <c r="AS35" i="5"/>
  <c r="AR35" i="5"/>
  <c r="AQ35" i="5"/>
  <c r="AP35" i="5"/>
  <c r="AO35" i="5"/>
  <c r="AN35" i="5"/>
  <c r="AM35" i="5"/>
  <c r="AL35" i="5"/>
  <c r="AK35" i="5"/>
  <c r="AJ35" i="5"/>
  <c r="AI35" i="5"/>
  <c r="AH35" i="5"/>
  <c r="AG35" i="5"/>
  <c r="AF35" i="5"/>
  <c r="AE35" i="5"/>
  <c r="AD35" i="5"/>
  <c r="AC35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X33" i="5"/>
  <c r="AW33" i="5"/>
  <c r="AV33" i="5"/>
  <c r="AU33" i="5"/>
  <c r="AT33" i="5"/>
  <c r="AS33" i="5"/>
  <c r="AR33" i="5"/>
  <c r="AQ33" i="5"/>
  <c r="AP33" i="5"/>
  <c r="AO33" i="5"/>
  <c r="AN33" i="5"/>
  <c r="AM33" i="5"/>
  <c r="AL33" i="5"/>
  <c r="AJ33" i="5"/>
  <c r="AI33" i="5"/>
  <c r="AH33" i="5"/>
  <c r="AG33" i="5"/>
  <c r="AF33" i="5"/>
  <c r="AE33" i="5"/>
  <c r="AD33" i="5"/>
  <c r="AC33" i="5"/>
  <c r="AX32" i="5"/>
  <c r="AW32" i="5"/>
  <c r="AV32" i="5"/>
  <c r="AU32" i="5"/>
  <c r="AT32" i="5"/>
  <c r="AS32" i="5"/>
  <c r="AR32" i="5"/>
  <c r="AQ32" i="5"/>
  <c r="AP32" i="5"/>
  <c r="AO32" i="5"/>
  <c r="AN32" i="5"/>
  <c r="AM32" i="5"/>
  <c r="AL32" i="5"/>
  <c r="AJ32" i="5"/>
  <c r="AI32" i="5"/>
  <c r="AH32" i="5"/>
  <c r="AG32" i="5"/>
  <c r="AF32" i="5"/>
  <c r="AE32" i="5"/>
  <c r="AD32" i="5"/>
  <c r="AC32" i="5"/>
  <c r="AX31" i="5"/>
  <c r="AW31" i="5"/>
  <c r="AV31" i="5"/>
  <c r="AU31" i="5"/>
  <c r="AT31" i="5"/>
  <c r="AS31" i="5"/>
  <c r="AR31" i="5"/>
  <c r="AQ31" i="5"/>
  <c r="AP31" i="5"/>
  <c r="AO31" i="5"/>
  <c r="AN31" i="5"/>
  <c r="AM31" i="5"/>
  <c r="AL31" i="5"/>
  <c r="AJ31" i="5"/>
  <c r="AI31" i="5"/>
  <c r="AH31" i="5"/>
  <c r="AG31" i="5"/>
  <c r="AF31" i="5"/>
  <c r="AE31" i="5"/>
  <c r="AD31" i="5"/>
  <c r="AC31" i="5"/>
  <c r="AX30" i="5"/>
  <c r="AW30" i="5"/>
  <c r="AV30" i="5"/>
  <c r="AU30" i="5"/>
  <c r="AT30" i="5"/>
  <c r="AS30" i="5"/>
  <c r="AS38" i="5" s="1"/>
  <c r="AR30" i="5"/>
  <c r="AQ30" i="5"/>
  <c r="AP30" i="5"/>
  <c r="AO30" i="5"/>
  <c r="AN30" i="5"/>
  <c r="AM30" i="5"/>
  <c r="AL30" i="5"/>
  <c r="AK30" i="5"/>
  <c r="AJ30" i="5"/>
  <c r="AI30" i="5"/>
  <c r="AH30" i="5"/>
  <c r="AG30" i="5"/>
  <c r="AF30" i="5"/>
  <c r="AE30" i="5"/>
  <c r="AD30" i="5"/>
  <c r="AC30" i="5"/>
  <c r="AX29" i="5"/>
  <c r="AW29" i="5"/>
  <c r="AV29" i="5"/>
  <c r="AU29" i="5"/>
  <c r="AT29" i="5"/>
  <c r="AS29" i="5"/>
  <c r="AR29" i="5"/>
  <c r="AR38" i="5" s="1"/>
  <c r="AQ29" i="5"/>
  <c r="AQ40" i="5" s="1"/>
  <c r="AP29" i="5"/>
  <c r="AO29" i="5"/>
  <c r="AN29" i="5"/>
  <c r="AM29" i="5"/>
  <c r="AL29" i="5"/>
  <c r="AK29" i="5"/>
  <c r="AJ29" i="5"/>
  <c r="AJ38" i="5" s="1"/>
  <c r="AI29" i="5"/>
  <c r="AI40" i="5" s="1"/>
  <c r="AH29" i="5"/>
  <c r="AG29" i="5"/>
  <c r="AF29" i="5"/>
  <c r="AE29" i="5"/>
  <c r="AD29" i="5"/>
  <c r="AC29" i="5"/>
  <c r="AX28" i="5"/>
  <c r="AX40" i="5" s="1"/>
  <c r="AW28" i="5"/>
  <c r="AW39" i="5" s="1"/>
  <c r="AV28" i="5"/>
  <c r="AU28" i="5"/>
  <c r="AT28" i="5"/>
  <c r="AS28" i="5"/>
  <c r="AR28" i="5"/>
  <c r="AQ28" i="5"/>
  <c r="AP28" i="5"/>
  <c r="AP40" i="5" s="1"/>
  <c r="AO28" i="5"/>
  <c r="AO39" i="5" s="1"/>
  <c r="AN28" i="5"/>
  <c r="AM28" i="5"/>
  <c r="AL28" i="5"/>
  <c r="AK28" i="5"/>
  <c r="AJ28" i="5"/>
  <c r="AI28" i="5"/>
  <c r="AH28" i="5"/>
  <c r="AH40" i="5" s="1"/>
  <c r="AG28" i="5"/>
  <c r="AG40" i="5" s="1"/>
  <c r="AF28" i="5"/>
  <c r="AE28" i="5"/>
  <c r="AD28" i="5"/>
  <c r="AC28" i="5"/>
  <c r="AX27" i="5"/>
  <c r="AX38" i="5" s="1"/>
  <c r="AW27" i="5"/>
  <c r="AW40" i="5" s="1"/>
  <c r="AV27" i="5"/>
  <c r="AV39" i="5" s="1"/>
  <c r="AU27" i="5"/>
  <c r="AU37" i="5" s="1"/>
  <c r="AU20" i="5" s="1"/>
  <c r="U20" i="5" s="1"/>
  <c r="AT27" i="5"/>
  <c r="AT37" i="5" s="1"/>
  <c r="AT20" i="5" s="1"/>
  <c r="T20" i="5" s="1"/>
  <c r="AS27" i="5"/>
  <c r="AS37" i="5" s="1"/>
  <c r="AR27" i="5"/>
  <c r="AR37" i="5" s="1"/>
  <c r="AQ27" i="5"/>
  <c r="AQ37" i="5" s="1"/>
  <c r="AP27" i="5"/>
  <c r="AP38" i="5" s="1"/>
  <c r="AO27" i="5"/>
  <c r="AO40" i="5" s="1"/>
  <c r="AN27" i="5"/>
  <c r="AN39" i="5" s="1"/>
  <c r="AM27" i="5"/>
  <c r="AM37" i="5" s="1"/>
  <c r="AM20" i="5" s="1"/>
  <c r="M20" i="5" s="1"/>
  <c r="AL27" i="5"/>
  <c r="AL37" i="5" s="1"/>
  <c r="AL20" i="5" s="1"/>
  <c r="L20" i="5" s="1"/>
  <c r="AJ27" i="5"/>
  <c r="AJ37" i="5" s="1"/>
  <c r="AI27" i="5"/>
  <c r="AI37" i="5" s="1"/>
  <c r="AH27" i="5"/>
  <c r="AH38" i="5" s="1"/>
  <c r="AG27" i="5"/>
  <c r="AG38" i="5" s="1"/>
  <c r="AF27" i="5"/>
  <c r="AF39" i="5" s="1"/>
  <c r="AE27" i="5"/>
  <c r="AE37" i="5" s="1"/>
  <c r="AE20" i="5" s="1"/>
  <c r="E20" i="5" s="1"/>
  <c r="AD27" i="5"/>
  <c r="AD37" i="5" s="1"/>
  <c r="AC27" i="5"/>
  <c r="AT26" i="5"/>
  <c r="AS26" i="5"/>
  <c r="AR26" i="5"/>
  <c r="AL26" i="5"/>
  <c r="AK26" i="5"/>
  <c r="AJ26" i="5"/>
  <c r="AD26" i="5"/>
  <c r="X26" i="5"/>
  <c r="AX26" i="5" s="1"/>
  <c r="W26" i="5"/>
  <c r="AW26" i="5" s="1"/>
  <c r="V26" i="5"/>
  <c r="AV26" i="5" s="1"/>
  <c r="U26" i="5"/>
  <c r="AU26" i="5" s="1"/>
  <c r="T26" i="5"/>
  <c r="S26" i="5"/>
  <c r="R26" i="5"/>
  <c r="Q26" i="5"/>
  <c r="AQ26" i="5" s="1"/>
  <c r="P26" i="5"/>
  <c r="AP26" i="5" s="1"/>
  <c r="O26" i="5"/>
  <c r="AO26" i="5" s="1"/>
  <c r="N26" i="5"/>
  <c r="AN26" i="5" s="1"/>
  <c r="M26" i="5"/>
  <c r="AM26" i="5" s="1"/>
  <c r="L26" i="5"/>
  <c r="K26" i="5"/>
  <c r="J26" i="5"/>
  <c r="I26" i="5"/>
  <c r="AI26" i="5" s="1"/>
  <c r="H26" i="5"/>
  <c r="AH26" i="5" s="1"/>
  <c r="G26" i="5"/>
  <c r="AG26" i="5" s="1"/>
  <c r="F26" i="5"/>
  <c r="AF26" i="5" s="1"/>
  <c r="E26" i="5"/>
  <c r="AE26" i="5" s="1"/>
  <c r="D26" i="5"/>
  <c r="AA24" i="5"/>
  <c r="X19" i="5"/>
  <c r="W19" i="5"/>
  <c r="V19" i="5"/>
  <c r="U19" i="5"/>
  <c r="T19" i="5"/>
  <c r="S19" i="5"/>
  <c r="R19" i="5"/>
  <c r="Q19" i="5"/>
  <c r="P19" i="5"/>
  <c r="O19" i="5"/>
  <c r="N19" i="5"/>
  <c r="M19" i="5"/>
  <c r="L19" i="5"/>
  <c r="K19" i="5"/>
  <c r="J19" i="5"/>
  <c r="I19" i="5"/>
  <c r="H19" i="5"/>
  <c r="G19" i="5"/>
  <c r="F19" i="5"/>
  <c r="E19" i="5"/>
  <c r="D19" i="5"/>
  <c r="X18" i="5"/>
  <c r="W18" i="5"/>
  <c r="V18" i="5"/>
  <c r="U18" i="5"/>
  <c r="T18" i="5"/>
  <c r="S18" i="5"/>
  <c r="R18" i="5"/>
  <c r="Q18" i="5"/>
  <c r="P18" i="5"/>
  <c r="O18" i="5"/>
  <c r="N18" i="5"/>
  <c r="M18" i="5"/>
  <c r="L18" i="5"/>
  <c r="K18" i="5"/>
  <c r="J18" i="5"/>
  <c r="I18" i="5"/>
  <c r="H18" i="5"/>
  <c r="G18" i="5"/>
  <c r="F18" i="5"/>
  <c r="E18" i="5"/>
  <c r="D18" i="5"/>
  <c r="AX17" i="5"/>
  <c r="AW17" i="5"/>
  <c r="AV17" i="5"/>
  <c r="AU17" i="5"/>
  <c r="AT17" i="5"/>
  <c r="AS17" i="5"/>
  <c r="AR17" i="5"/>
  <c r="AQ17" i="5"/>
  <c r="AP17" i="5"/>
  <c r="AO17" i="5"/>
  <c r="AN17" i="5"/>
  <c r="AM17" i="5"/>
  <c r="AL17" i="5"/>
  <c r="AK17" i="5"/>
  <c r="AJ17" i="5"/>
  <c r="AI17" i="5"/>
  <c r="AH17" i="5"/>
  <c r="AG17" i="5"/>
  <c r="AF17" i="5"/>
  <c r="AE17" i="5"/>
  <c r="AD17" i="5"/>
  <c r="AC17" i="5"/>
  <c r="AX16" i="5"/>
  <c r="AW16" i="5"/>
  <c r="AV16" i="5"/>
  <c r="AU16" i="5"/>
  <c r="AT16" i="5"/>
  <c r="AS16" i="5"/>
  <c r="AR16" i="5"/>
  <c r="AQ16" i="5"/>
  <c r="AP16" i="5"/>
  <c r="AO16" i="5"/>
  <c r="AN16" i="5"/>
  <c r="AM16" i="5"/>
  <c r="AL16" i="5"/>
  <c r="AK16" i="5"/>
  <c r="AJ16" i="5"/>
  <c r="AI16" i="5"/>
  <c r="AH16" i="5"/>
  <c r="AG16" i="5"/>
  <c r="AF16" i="5"/>
  <c r="AE16" i="5"/>
  <c r="AD16" i="5"/>
  <c r="AC16" i="5"/>
  <c r="AX15" i="5"/>
  <c r="AW15" i="5"/>
  <c r="AV15" i="5"/>
  <c r="AU15" i="5"/>
  <c r="AT15" i="5"/>
  <c r="AS15" i="5"/>
  <c r="AR15" i="5"/>
  <c r="AQ15" i="5"/>
  <c r="AP15" i="5"/>
  <c r="AO15" i="5"/>
  <c r="AN15" i="5"/>
  <c r="AM15" i="5"/>
  <c r="AL15" i="5"/>
  <c r="AK15" i="5"/>
  <c r="AJ15" i="5"/>
  <c r="AI15" i="5"/>
  <c r="AH15" i="5"/>
  <c r="AG15" i="5"/>
  <c r="AF15" i="5"/>
  <c r="AE15" i="5"/>
  <c r="AD15" i="5"/>
  <c r="AC15" i="5"/>
  <c r="AX14" i="5"/>
  <c r="AW14" i="5"/>
  <c r="AV14" i="5"/>
  <c r="AU14" i="5"/>
  <c r="AT14" i="5"/>
  <c r="AS14" i="5"/>
  <c r="AR14" i="5"/>
  <c r="AQ14" i="5"/>
  <c r="AP14" i="5"/>
  <c r="AO14" i="5"/>
  <c r="AN14" i="5"/>
  <c r="AM14" i="5"/>
  <c r="AL14" i="5"/>
  <c r="AK14" i="5"/>
  <c r="AJ14" i="5"/>
  <c r="AI14" i="5"/>
  <c r="AH14" i="5"/>
  <c r="AG14" i="5"/>
  <c r="AF14" i="5"/>
  <c r="AE14" i="5"/>
  <c r="AD14" i="5"/>
  <c r="AC14" i="5"/>
  <c r="AX13" i="5"/>
  <c r="AW13" i="5"/>
  <c r="AV13" i="5"/>
  <c r="AU13" i="5"/>
  <c r="AT13" i="5"/>
  <c r="AS13" i="5"/>
  <c r="AR13" i="5"/>
  <c r="AQ13" i="5"/>
  <c r="AP13" i="5"/>
  <c r="AO13" i="5"/>
  <c r="AN13" i="5"/>
  <c r="AM13" i="5"/>
  <c r="AL13" i="5"/>
  <c r="AJ13" i="5"/>
  <c r="AI13" i="5"/>
  <c r="AH13" i="5"/>
  <c r="AG13" i="5"/>
  <c r="AF13" i="5"/>
  <c r="AE13" i="5"/>
  <c r="AD13" i="5"/>
  <c r="AC13" i="5"/>
  <c r="AX12" i="5"/>
  <c r="AW12" i="5"/>
  <c r="AV12" i="5"/>
  <c r="AU12" i="5"/>
  <c r="AT12" i="5"/>
  <c r="AS12" i="5"/>
  <c r="AR12" i="5"/>
  <c r="AQ12" i="5"/>
  <c r="AP12" i="5"/>
  <c r="AO12" i="5"/>
  <c r="AN12" i="5"/>
  <c r="AM12" i="5"/>
  <c r="AL12" i="5"/>
  <c r="AJ12" i="5"/>
  <c r="AI12" i="5"/>
  <c r="AH12" i="5"/>
  <c r="AG12" i="5"/>
  <c r="AF12" i="5"/>
  <c r="AE12" i="5"/>
  <c r="AD12" i="5"/>
  <c r="AC12" i="5"/>
  <c r="AX11" i="5"/>
  <c r="AW11" i="5"/>
  <c r="AV11" i="5"/>
  <c r="AU11" i="5"/>
  <c r="AT11" i="5"/>
  <c r="AT19" i="5" s="1"/>
  <c r="AS11" i="5"/>
  <c r="AR11" i="5"/>
  <c r="AQ11" i="5"/>
  <c r="AP11" i="5"/>
  <c r="AO11" i="5"/>
  <c r="AN11" i="5"/>
  <c r="AM11" i="5"/>
  <c r="AL11" i="5"/>
  <c r="AL19" i="5" s="1"/>
  <c r="AK11" i="5"/>
  <c r="AJ11" i="5"/>
  <c r="AI11" i="5"/>
  <c r="AH11" i="5"/>
  <c r="AG11" i="5"/>
  <c r="AF11" i="5"/>
  <c r="AE11" i="5"/>
  <c r="AD11" i="5"/>
  <c r="AD19" i="5" s="1"/>
  <c r="AC11" i="5"/>
  <c r="AX10" i="5"/>
  <c r="AW10" i="5"/>
  <c r="AV10" i="5"/>
  <c r="AU10" i="5"/>
  <c r="AT10" i="5"/>
  <c r="AS10" i="5"/>
  <c r="AS19" i="5" s="1"/>
  <c r="AR10" i="5"/>
  <c r="AR19" i="5" s="1"/>
  <c r="AQ10" i="5"/>
  <c r="AP10" i="5"/>
  <c r="AO10" i="5"/>
  <c r="AN10" i="5"/>
  <c r="AM10" i="5"/>
  <c r="AL10" i="5"/>
  <c r="AK10" i="5"/>
  <c r="AJ10" i="5"/>
  <c r="AJ19" i="5" s="1"/>
  <c r="AI10" i="5"/>
  <c r="AH10" i="5"/>
  <c r="AG10" i="5"/>
  <c r="AF10" i="5"/>
  <c r="AE10" i="5"/>
  <c r="AD10" i="5"/>
  <c r="AC10" i="5"/>
  <c r="AX9" i="5"/>
  <c r="AW9" i="5"/>
  <c r="AV9" i="5"/>
  <c r="AU9" i="5"/>
  <c r="AT9" i="5"/>
  <c r="AS9" i="5"/>
  <c r="AR9" i="5"/>
  <c r="AQ9" i="5"/>
  <c r="AP9" i="5"/>
  <c r="AO9" i="5"/>
  <c r="AN9" i="5"/>
  <c r="AM9" i="5"/>
  <c r="AL9" i="5"/>
  <c r="AJ9" i="5"/>
  <c r="AI9" i="5"/>
  <c r="AH9" i="5"/>
  <c r="AG9" i="5"/>
  <c r="AF9" i="5"/>
  <c r="AE9" i="5"/>
  <c r="AD9" i="5"/>
  <c r="AC9" i="5"/>
  <c r="AX8" i="5"/>
  <c r="AX19" i="5" s="1"/>
  <c r="AW8" i="5"/>
  <c r="AW19" i="5" s="1"/>
  <c r="AV8" i="5"/>
  <c r="AV19" i="5" s="1"/>
  <c r="AU8" i="5"/>
  <c r="AU18" i="5" s="1"/>
  <c r="AT8" i="5"/>
  <c r="AT18" i="5" s="1"/>
  <c r="AS8" i="5"/>
  <c r="AS18" i="5" s="1"/>
  <c r="AR8" i="5"/>
  <c r="AR18" i="5" s="1"/>
  <c r="AQ8" i="5"/>
  <c r="AQ19" i="5" s="1"/>
  <c r="AP8" i="5"/>
  <c r="AP19" i="5" s="1"/>
  <c r="AO8" i="5"/>
  <c r="AO18" i="5" s="1"/>
  <c r="AN8" i="5"/>
  <c r="AN18" i="5" s="1"/>
  <c r="AM8" i="5"/>
  <c r="AM18" i="5" s="1"/>
  <c r="AL8" i="5"/>
  <c r="AL18" i="5" s="1"/>
  <c r="AK8" i="5"/>
  <c r="AJ8" i="5"/>
  <c r="AJ18" i="5" s="1"/>
  <c r="AI8" i="5"/>
  <c r="AI19" i="5" s="1"/>
  <c r="AH8" i="5"/>
  <c r="AH19" i="5" s="1"/>
  <c r="AG8" i="5"/>
  <c r="AG18" i="5" s="1"/>
  <c r="AF8" i="5"/>
  <c r="AF18" i="5" s="1"/>
  <c r="AE8" i="5"/>
  <c r="AE18" i="5" s="1"/>
  <c r="AD8" i="5"/>
  <c r="AD18" i="5" s="1"/>
  <c r="AC8" i="5"/>
  <c r="AX7" i="5"/>
  <c r="AW7" i="5"/>
  <c r="AV7" i="5"/>
  <c r="AU7" i="5"/>
  <c r="AT7" i="5"/>
  <c r="AS7" i="5"/>
  <c r="AR7" i="5"/>
  <c r="AQ7" i="5"/>
  <c r="AP7" i="5"/>
  <c r="AO7" i="5"/>
  <c r="AN7" i="5"/>
  <c r="AM7" i="5"/>
  <c r="AL7" i="5"/>
  <c r="AK7" i="5"/>
  <c r="AJ7" i="5"/>
  <c r="AI7" i="5"/>
  <c r="AH7" i="5"/>
  <c r="AG7" i="5"/>
  <c r="AF7" i="5"/>
  <c r="AE7" i="5"/>
  <c r="AD7" i="5"/>
  <c r="AA5" i="5"/>
  <c r="AJ58" i="5" l="1"/>
  <c r="AJ56" i="5"/>
  <c r="AD20" i="5"/>
  <c r="D20" i="5" s="1"/>
  <c r="AN22" i="5"/>
  <c r="N22" i="5" s="1"/>
  <c r="AV18" i="5"/>
  <c r="AN37" i="5"/>
  <c r="AN20" i="5" s="1"/>
  <c r="N20" i="5" s="1"/>
  <c r="AD38" i="5"/>
  <c r="AT38" i="5"/>
  <c r="AQ55" i="5"/>
  <c r="AQ20" i="5" s="1"/>
  <c r="Q20" i="5" s="1"/>
  <c r="AM58" i="5"/>
  <c r="AH18" i="5"/>
  <c r="AP18" i="5"/>
  <c r="AX18" i="5"/>
  <c r="AF19" i="5"/>
  <c r="AN19" i="5"/>
  <c r="AK33" i="5"/>
  <c r="AG37" i="5"/>
  <c r="AG20" i="5" s="1"/>
  <c r="G20" i="5" s="1"/>
  <c r="AO37" i="5"/>
  <c r="AO20" i="5" s="1"/>
  <c r="O20" i="5" s="1"/>
  <c r="AW37" i="5"/>
  <c r="AW20" i="5" s="1"/>
  <c r="W20" i="5" s="1"/>
  <c r="AE38" i="5"/>
  <c r="AM38" i="5"/>
  <c r="AU38" i="5"/>
  <c r="AH39" i="5"/>
  <c r="AP39" i="5"/>
  <c r="AX39" i="5"/>
  <c r="AS40" i="5"/>
  <c r="AJ49" i="5"/>
  <c r="AJ57" i="5" s="1"/>
  <c r="AR55" i="5"/>
  <c r="AR20" i="5" s="1"/>
  <c r="AH56" i="5"/>
  <c r="AP56" i="5"/>
  <c r="AX56" i="5"/>
  <c r="AK57" i="5"/>
  <c r="AS57" i="5"/>
  <c r="AF58" i="5"/>
  <c r="AN58" i="5"/>
  <c r="AV58" i="5"/>
  <c r="AW18" i="5"/>
  <c r="AM19" i="5"/>
  <c r="AF37" i="5"/>
  <c r="AF20" i="5" s="1"/>
  <c r="F20" i="5" s="1"/>
  <c r="AJ40" i="5"/>
  <c r="AU58" i="5"/>
  <c r="AK9" i="5"/>
  <c r="AK18" i="5" s="1"/>
  <c r="AK13" i="5"/>
  <c r="AI18" i="5"/>
  <c r="AQ18" i="5"/>
  <c r="AG19" i="5"/>
  <c r="AO19" i="5"/>
  <c r="AH37" i="5"/>
  <c r="AH20" i="5" s="1"/>
  <c r="H20" i="5" s="1"/>
  <c r="AP37" i="5"/>
  <c r="AP20" i="5" s="1"/>
  <c r="P20" i="5" s="1"/>
  <c r="AX37" i="5"/>
  <c r="AX20" i="5" s="1"/>
  <c r="X20" i="5" s="1"/>
  <c r="AF38" i="5"/>
  <c r="AN38" i="5"/>
  <c r="AV38" i="5"/>
  <c r="AI39" i="5"/>
  <c r="AQ39" i="5"/>
  <c r="AD40" i="5"/>
  <c r="AD21" i="5" s="1"/>
  <c r="D21" i="5" s="1"/>
  <c r="AL40" i="5"/>
  <c r="AL21" i="5" s="1"/>
  <c r="L21" i="5" s="1"/>
  <c r="AT40" i="5"/>
  <c r="AT21" i="5" s="1"/>
  <c r="T21" i="5" s="1"/>
  <c r="AI48" i="5"/>
  <c r="AI57" i="5" s="1"/>
  <c r="AK49" i="5"/>
  <c r="AK55" i="5" s="1"/>
  <c r="AS55" i="5"/>
  <c r="AS20" i="5" s="1"/>
  <c r="AI56" i="5"/>
  <c r="AQ56" i="5"/>
  <c r="AD57" i="5"/>
  <c r="AL57" i="5"/>
  <c r="AT57" i="5"/>
  <c r="AG58" i="5"/>
  <c r="AG21" i="5" s="1"/>
  <c r="G21" i="5" s="1"/>
  <c r="AO58" i="5"/>
  <c r="AO21" i="5" s="1"/>
  <c r="AW58" i="5"/>
  <c r="AW21" i="5" s="1"/>
  <c r="W21" i="5" s="1"/>
  <c r="AU19" i="5"/>
  <c r="AR40" i="5"/>
  <c r="AR21" i="5" s="1"/>
  <c r="R21" i="5" s="1"/>
  <c r="AK32" i="5"/>
  <c r="AO38" i="5"/>
  <c r="AW38" i="5"/>
  <c r="AJ39" i="5"/>
  <c r="AR39" i="5"/>
  <c r="AE40" i="5"/>
  <c r="AE21" i="5" s="1"/>
  <c r="E21" i="5" s="1"/>
  <c r="AM40" i="5"/>
  <c r="AM21" i="5" s="1"/>
  <c r="M21" i="5" s="1"/>
  <c r="AU40" i="5"/>
  <c r="AU21" i="5" s="1"/>
  <c r="U21" i="5" s="1"/>
  <c r="AR56" i="5"/>
  <c r="AE57" i="5"/>
  <c r="AM57" i="5"/>
  <c r="AU57" i="5"/>
  <c r="AH58" i="5"/>
  <c r="AH21" i="5" s="1"/>
  <c r="H21" i="5" s="1"/>
  <c r="AP58" i="5"/>
  <c r="AP21" i="5" s="1"/>
  <c r="P21" i="5" s="1"/>
  <c r="AX58" i="5"/>
  <c r="AX21" i="5" s="1"/>
  <c r="X21" i="5" s="1"/>
  <c r="AE19" i="5"/>
  <c r="AV37" i="5"/>
  <c r="AV20" i="5" s="1"/>
  <c r="V20" i="5" s="1"/>
  <c r="AL38" i="5"/>
  <c r="AG39" i="5"/>
  <c r="AI55" i="5"/>
  <c r="AI20" i="5" s="1"/>
  <c r="I20" i="5" s="1"/>
  <c r="AE58" i="5"/>
  <c r="AK12" i="5"/>
  <c r="AS39" i="5"/>
  <c r="AF40" i="5"/>
  <c r="AF21" i="5" s="1"/>
  <c r="F21" i="5" s="1"/>
  <c r="AN40" i="5"/>
  <c r="AN21" i="5" s="1"/>
  <c r="N21" i="5" s="1"/>
  <c r="AV40" i="5"/>
  <c r="AV21" i="5" s="1"/>
  <c r="V21" i="5" s="1"/>
  <c r="AK48" i="5"/>
  <c r="AK58" i="5" s="1"/>
  <c r="AF57" i="5"/>
  <c r="AN57" i="5"/>
  <c r="AV57" i="5"/>
  <c r="AI58" i="5"/>
  <c r="AI21" i="5" s="1"/>
  <c r="I21" i="5" s="1"/>
  <c r="AQ58" i="5"/>
  <c r="AQ21" i="5" s="1"/>
  <c r="Q21" i="5" s="1"/>
  <c r="AK27" i="5"/>
  <c r="AK31" i="5"/>
  <c r="AI38" i="5"/>
  <c r="AQ38" i="5"/>
  <c r="AD39" i="5"/>
  <c r="AL39" i="5"/>
  <c r="AT39" i="5"/>
  <c r="AD56" i="5"/>
  <c r="AL56" i="5"/>
  <c r="AT56" i="5"/>
  <c r="AG57" i="5"/>
  <c r="AO57" i="5"/>
  <c r="AW57" i="5"/>
  <c r="AE39" i="5"/>
  <c r="AM39" i="5"/>
  <c r="AU39" i="5"/>
  <c r="AH57" i="5"/>
  <c r="AP57" i="5"/>
  <c r="AX57" i="5"/>
  <c r="S20" i="5" l="1"/>
  <c r="AS22" i="5"/>
  <c r="S22" i="5" s="1"/>
  <c r="O21" i="5"/>
  <c r="AO22" i="5"/>
  <c r="O22" i="5" s="1"/>
  <c r="R20" i="5"/>
  <c r="AR22" i="5"/>
  <c r="R22" i="5" s="1"/>
  <c r="AD22" i="5"/>
  <c r="D22" i="5" s="1"/>
  <c r="AF22" i="5"/>
  <c r="F22" i="5" s="1"/>
  <c r="AK56" i="5"/>
  <c r="AQ22" i="5"/>
  <c r="Q22" i="5" s="1"/>
  <c r="AW22" i="5"/>
  <c r="W22" i="5" s="1"/>
  <c r="AX22" i="5"/>
  <c r="X22" i="5" s="1"/>
  <c r="AV22" i="5"/>
  <c r="V22" i="5" s="1"/>
  <c r="AU22" i="5"/>
  <c r="U22" i="5" s="1"/>
  <c r="AI22" i="5"/>
  <c r="I22" i="5" s="1"/>
  <c r="AJ55" i="5"/>
  <c r="AJ20" i="5" s="1"/>
  <c r="AP22" i="5"/>
  <c r="P22" i="5" s="1"/>
  <c r="AM22" i="5"/>
  <c r="M22" i="5" s="1"/>
  <c r="AK19" i="5"/>
  <c r="AH22" i="5"/>
  <c r="H22" i="5" s="1"/>
  <c r="AE22" i="5"/>
  <c r="E22" i="5" s="1"/>
  <c r="AT22" i="5"/>
  <c r="T22" i="5" s="1"/>
  <c r="AK38" i="5"/>
  <c r="AK37" i="5"/>
  <c r="AK20" i="5" s="1"/>
  <c r="K20" i="5" s="1"/>
  <c r="AK39" i="5"/>
  <c r="AK40" i="5"/>
  <c r="AS21" i="5"/>
  <c r="S21" i="5" s="1"/>
  <c r="AL22" i="5"/>
  <c r="L22" i="5" s="1"/>
  <c r="AG22" i="5"/>
  <c r="G22" i="5" s="1"/>
  <c r="AJ21" i="5" l="1"/>
  <c r="J21" i="5" s="1"/>
  <c r="J20" i="5"/>
  <c r="AK21" i="5"/>
  <c r="K21" i="5" s="1"/>
  <c r="AK22" i="5" l="1"/>
  <c r="K22" i="5" s="1"/>
  <c r="AJ22" i="5"/>
  <c r="J22" i="5" s="1"/>
  <c r="E22" i="3" l="1"/>
  <c r="F22" i="3"/>
  <c r="G22" i="3"/>
  <c r="H22" i="3"/>
  <c r="I22" i="3"/>
  <c r="J22" i="3"/>
  <c r="K22" i="3"/>
  <c r="L22" i="3"/>
  <c r="AL22" i="3" s="1"/>
  <c r="M22" i="3"/>
  <c r="AM22" i="3" s="1"/>
  <c r="N22" i="3"/>
  <c r="O22" i="3"/>
  <c r="P22" i="3"/>
  <c r="Q22" i="3"/>
  <c r="AQ22" i="3" s="1"/>
  <c r="R22" i="3"/>
  <c r="S22" i="3"/>
  <c r="T22" i="3"/>
  <c r="U22" i="3"/>
  <c r="V22" i="3"/>
  <c r="W22" i="3"/>
  <c r="AW22" i="3" s="1"/>
  <c r="X22" i="3"/>
  <c r="D22" i="3"/>
  <c r="AU22" i="3"/>
  <c r="AX22" i="3"/>
  <c r="AP19" i="3"/>
  <c r="AQ19" i="3"/>
  <c r="AU19" i="3"/>
  <c r="AV19" i="3"/>
  <c r="AW19" i="3"/>
  <c r="AX19" i="3"/>
  <c r="E19" i="3"/>
  <c r="F19" i="3"/>
  <c r="G19" i="3"/>
  <c r="AG19" i="3" s="1"/>
  <c r="H19" i="3"/>
  <c r="I19" i="3"/>
  <c r="AI19" i="3" s="1"/>
  <c r="J19" i="3"/>
  <c r="K19" i="3"/>
  <c r="AK19" i="3" s="1"/>
  <c r="L19" i="3"/>
  <c r="M19" i="3"/>
  <c r="AM19" i="3" s="1"/>
  <c r="N19" i="3"/>
  <c r="O19" i="3"/>
  <c r="AO19" i="3" s="1"/>
  <c r="P19" i="3"/>
  <c r="Q19" i="3"/>
  <c r="R19" i="3"/>
  <c r="AR19" i="3" s="1"/>
  <c r="S19" i="3"/>
  <c r="AS19" i="3" s="1"/>
  <c r="T19" i="3"/>
  <c r="U19" i="3"/>
  <c r="V19" i="3"/>
  <c r="W19" i="3"/>
  <c r="X19" i="3"/>
  <c r="D19" i="3"/>
  <c r="AT22" i="3" l="1"/>
  <c r="AT19" i="3"/>
  <c r="AE19" i="3"/>
  <c r="AP22" i="3"/>
  <c r="AH22" i="3"/>
  <c r="AI22" i="3"/>
  <c r="AN19" i="3"/>
  <c r="AJ19" i="3"/>
  <c r="AF19" i="3"/>
  <c r="AD19" i="3"/>
  <c r="AL19" i="3"/>
  <c r="AH19" i="3"/>
  <c r="AS22" i="3"/>
  <c r="AK22" i="3"/>
  <c r="AO22" i="3"/>
  <c r="AG22" i="3"/>
  <c r="AV22" i="3"/>
  <c r="AR22" i="3"/>
  <c r="AN22" i="3"/>
  <c r="AJ22" i="3"/>
  <c r="AF22" i="3"/>
  <c r="AE22" i="3"/>
  <c r="AD22" i="3"/>
  <c r="S18" i="3"/>
  <c r="T18" i="3"/>
  <c r="U18" i="3"/>
  <c r="V18" i="3"/>
  <c r="W18" i="3"/>
  <c r="X18" i="3"/>
  <c r="S20" i="3"/>
  <c r="T20" i="3"/>
  <c r="U20" i="3"/>
  <c r="V20" i="3"/>
  <c r="W20" i="3"/>
  <c r="X20" i="3"/>
  <c r="AP8" i="3"/>
  <c r="AQ8" i="3"/>
  <c r="AR8" i="3"/>
  <c r="AS8" i="3"/>
  <c r="AT8" i="3"/>
  <c r="AU8" i="3"/>
  <c r="AV8" i="3"/>
  <c r="AW8" i="3"/>
  <c r="AX8" i="3"/>
  <c r="AP9" i="3"/>
  <c r="AQ9" i="3"/>
  <c r="AR9" i="3"/>
  <c r="AS9" i="3"/>
  <c r="AT9" i="3"/>
  <c r="AU9" i="3"/>
  <c r="AV9" i="3"/>
  <c r="AW9" i="3"/>
  <c r="AX9" i="3"/>
  <c r="AP10" i="3"/>
  <c r="AQ10" i="3"/>
  <c r="AR10" i="3"/>
  <c r="AS10" i="3"/>
  <c r="AT10" i="3"/>
  <c r="AU10" i="3"/>
  <c r="AV10" i="3"/>
  <c r="AW10" i="3"/>
  <c r="AX10" i="3"/>
  <c r="AP11" i="3"/>
  <c r="AQ11" i="3"/>
  <c r="AR11" i="3"/>
  <c r="AS11" i="3"/>
  <c r="AT11" i="3"/>
  <c r="AU11" i="3"/>
  <c r="AV11" i="3"/>
  <c r="AW11" i="3"/>
  <c r="AX11" i="3"/>
  <c r="AP12" i="3"/>
  <c r="AQ12" i="3"/>
  <c r="AR12" i="3"/>
  <c r="AS12" i="3"/>
  <c r="AT12" i="3"/>
  <c r="AU12" i="3"/>
  <c r="AV12" i="3"/>
  <c r="AW12" i="3"/>
  <c r="AX12" i="3"/>
  <c r="AP13" i="3"/>
  <c r="AQ13" i="3"/>
  <c r="AR13" i="3"/>
  <c r="AS13" i="3"/>
  <c r="AT13" i="3"/>
  <c r="AU13" i="3"/>
  <c r="AV13" i="3"/>
  <c r="AW13" i="3"/>
  <c r="AX13" i="3"/>
  <c r="AP14" i="3"/>
  <c r="AQ14" i="3"/>
  <c r="AR14" i="3"/>
  <c r="AS14" i="3"/>
  <c r="AT14" i="3"/>
  <c r="AU14" i="3"/>
  <c r="AV14" i="3"/>
  <c r="AW14" i="3"/>
  <c r="AX14" i="3"/>
  <c r="AE15" i="3"/>
  <c r="AF15" i="3"/>
  <c r="AG15" i="3"/>
  <c r="AH15" i="3"/>
  <c r="AI15" i="3"/>
  <c r="AJ15" i="3"/>
  <c r="AK15" i="3"/>
  <c r="AL15" i="3"/>
  <c r="AM15" i="3"/>
  <c r="AN15" i="3"/>
  <c r="AO15" i="3"/>
  <c r="AP15" i="3"/>
  <c r="AQ15" i="3"/>
  <c r="AR15" i="3"/>
  <c r="AS15" i="3"/>
  <c r="AT15" i="3"/>
  <c r="AU15" i="3"/>
  <c r="AV15" i="3"/>
  <c r="AW15" i="3"/>
  <c r="AX15" i="3"/>
  <c r="AE16" i="3"/>
  <c r="AF16" i="3"/>
  <c r="AG16" i="3"/>
  <c r="AH16" i="3"/>
  <c r="AI16" i="3"/>
  <c r="AJ16" i="3"/>
  <c r="AK16" i="3"/>
  <c r="AL16" i="3"/>
  <c r="AM16" i="3"/>
  <c r="AN16" i="3"/>
  <c r="AO16" i="3"/>
  <c r="AP16" i="3"/>
  <c r="AQ16" i="3"/>
  <c r="AR16" i="3"/>
  <c r="AS16" i="3"/>
  <c r="AT16" i="3"/>
  <c r="AU16" i="3"/>
  <c r="AV16" i="3"/>
  <c r="AW16" i="3"/>
  <c r="AX16" i="3"/>
  <c r="AE17" i="3"/>
  <c r="AF17" i="3"/>
  <c r="AG17" i="3"/>
  <c r="AH17" i="3"/>
  <c r="AI17" i="3"/>
  <c r="AJ17" i="3"/>
  <c r="AK17" i="3"/>
  <c r="AL17" i="3"/>
  <c r="AM17" i="3"/>
  <c r="AN17" i="3"/>
  <c r="AO17" i="3"/>
  <c r="AP17" i="3"/>
  <c r="AQ17" i="3"/>
  <c r="AR17" i="3"/>
  <c r="AS17" i="3"/>
  <c r="AT17" i="3"/>
  <c r="AU17" i="3"/>
  <c r="AV17" i="3"/>
  <c r="AW17" i="3"/>
  <c r="AX17" i="3"/>
  <c r="AD17" i="3"/>
  <c r="AD16" i="3"/>
  <c r="AD15" i="3"/>
  <c r="D58" i="3" l="1"/>
  <c r="D57" i="3"/>
  <c r="X58" i="3"/>
  <c r="W58" i="3"/>
  <c r="V58" i="3"/>
  <c r="U58" i="3"/>
  <c r="T58" i="3"/>
  <c r="S58" i="3"/>
  <c r="R58" i="3"/>
  <c r="Q58" i="3"/>
  <c r="P58" i="3"/>
  <c r="O58" i="3"/>
  <c r="N58" i="3"/>
  <c r="M58" i="3"/>
  <c r="L58" i="3"/>
  <c r="K58" i="3"/>
  <c r="J58" i="3"/>
  <c r="I58" i="3"/>
  <c r="H58" i="3"/>
  <c r="G58" i="3"/>
  <c r="F58" i="3"/>
  <c r="E58" i="3"/>
  <c r="X57" i="3"/>
  <c r="W57" i="3"/>
  <c r="V57" i="3"/>
  <c r="U57" i="3"/>
  <c r="T57" i="3"/>
  <c r="S57" i="3"/>
  <c r="R57" i="3"/>
  <c r="Q57" i="3"/>
  <c r="P57" i="3"/>
  <c r="O57" i="3"/>
  <c r="N57" i="3"/>
  <c r="M57" i="3"/>
  <c r="L57" i="3"/>
  <c r="K57" i="3"/>
  <c r="J57" i="3"/>
  <c r="I57" i="3"/>
  <c r="H57" i="3"/>
  <c r="G57" i="3"/>
  <c r="F57" i="3"/>
  <c r="E57" i="3"/>
  <c r="AC30" i="3"/>
  <c r="AC31" i="3"/>
  <c r="AC32" i="3"/>
  <c r="AC33" i="3"/>
  <c r="AC34" i="3"/>
  <c r="AC35" i="3"/>
  <c r="AC36" i="3"/>
  <c r="AC37" i="3"/>
  <c r="AC38" i="3"/>
  <c r="AC29" i="3"/>
  <c r="AA44" i="3"/>
  <c r="D28" i="3"/>
  <c r="D40" i="3"/>
  <c r="D39" i="3"/>
  <c r="X40" i="3"/>
  <c r="W40" i="3"/>
  <c r="V40" i="3"/>
  <c r="U40" i="3"/>
  <c r="T40" i="3"/>
  <c r="S40" i="3"/>
  <c r="R40" i="3"/>
  <c r="Q40" i="3"/>
  <c r="P40" i="3"/>
  <c r="O40" i="3"/>
  <c r="N40" i="3"/>
  <c r="M40" i="3"/>
  <c r="L40" i="3"/>
  <c r="K40" i="3"/>
  <c r="J40" i="3"/>
  <c r="I40" i="3"/>
  <c r="H40" i="3"/>
  <c r="G40" i="3"/>
  <c r="F40" i="3"/>
  <c r="E40" i="3"/>
  <c r="X39" i="3"/>
  <c r="W39" i="3"/>
  <c r="V39" i="3"/>
  <c r="U39" i="3"/>
  <c r="T39" i="3"/>
  <c r="S39" i="3"/>
  <c r="R39" i="3"/>
  <c r="Q39" i="3"/>
  <c r="P39" i="3"/>
  <c r="O39" i="3"/>
  <c r="N39" i="3"/>
  <c r="M39" i="3"/>
  <c r="L39" i="3"/>
  <c r="K39" i="3"/>
  <c r="J39" i="3"/>
  <c r="I39" i="3"/>
  <c r="H39" i="3"/>
  <c r="G39" i="3"/>
  <c r="F39" i="3"/>
  <c r="E39" i="3"/>
  <c r="AD28" i="3"/>
  <c r="AA26" i="3"/>
  <c r="AX7" i="3"/>
  <c r="AW7" i="3"/>
  <c r="X28" i="3"/>
  <c r="AX28" i="3" s="1"/>
  <c r="AX29" i="3"/>
  <c r="AX30" i="3"/>
  <c r="AX31" i="3"/>
  <c r="AX32" i="3"/>
  <c r="AX33" i="3"/>
  <c r="AX34" i="3"/>
  <c r="AX35" i="3"/>
  <c r="AX36" i="3"/>
  <c r="AX37" i="3"/>
  <c r="AX38" i="3"/>
  <c r="X46" i="3"/>
  <c r="AX46" i="3" s="1"/>
  <c r="AX47" i="3"/>
  <c r="AX48" i="3"/>
  <c r="AX49" i="3"/>
  <c r="AX50" i="3"/>
  <c r="AX51" i="3"/>
  <c r="AX52" i="3"/>
  <c r="AX53" i="3"/>
  <c r="AX54" i="3"/>
  <c r="AX55" i="3"/>
  <c r="AX56" i="3"/>
  <c r="X63" i="3"/>
  <c r="X74" i="3"/>
  <c r="X75" i="3"/>
  <c r="X76" i="3"/>
  <c r="W28" i="3"/>
  <c r="AW28" i="3" s="1"/>
  <c r="AW29" i="3"/>
  <c r="AW30" i="3"/>
  <c r="AW31" i="3"/>
  <c r="AW32" i="3"/>
  <c r="AW33" i="3"/>
  <c r="AW34" i="3"/>
  <c r="AW35" i="3"/>
  <c r="AW36" i="3"/>
  <c r="AW37" i="3"/>
  <c r="AW38" i="3"/>
  <c r="W46" i="3"/>
  <c r="AW46" i="3" s="1"/>
  <c r="AW47" i="3"/>
  <c r="AW48" i="3"/>
  <c r="AW49" i="3"/>
  <c r="AW50" i="3"/>
  <c r="AW51" i="3"/>
  <c r="AW52" i="3"/>
  <c r="AW53" i="3"/>
  <c r="AW54" i="3"/>
  <c r="AW55" i="3"/>
  <c r="AW56" i="3"/>
  <c r="W63" i="3"/>
  <c r="W74" i="3"/>
  <c r="W75" i="3"/>
  <c r="W76" i="3"/>
  <c r="AA5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D20" i="3"/>
  <c r="D18" i="3"/>
  <c r="AF7" i="3"/>
  <c r="AG7" i="3"/>
  <c r="AH7" i="3"/>
  <c r="AI7" i="3"/>
  <c r="AJ7" i="3"/>
  <c r="AK7" i="3"/>
  <c r="AL7" i="3"/>
  <c r="AM7" i="3"/>
  <c r="AN7" i="3"/>
  <c r="AO7" i="3"/>
  <c r="AP7" i="3"/>
  <c r="AQ7" i="3"/>
  <c r="AR7" i="3"/>
  <c r="AS7" i="3"/>
  <c r="AT7" i="3"/>
  <c r="AU7" i="3"/>
  <c r="AV7" i="3"/>
  <c r="AE7" i="3"/>
  <c r="AD7" i="3"/>
  <c r="H28" i="3"/>
  <c r="AH28" i="3" s="1"/>
  <c r="I28" i="3"/>
  <c r="AI28" i="3" s="1"/>
  <c r="J28" i="3"/>
  <c r="AJ28" i="3" s="1"/>
  <c r="K28" i="3"/>
  <c r="AK28" i="3" s="1"/>
  <c r="L28" i="3"/>
  <c r="AL28" i="3" s="1"/>
  <c r="M28" i="3"/>
  <c r="AM28" i="3" s="1"/>
  <c r="N28" i="3"/>
  <c r="AN28" i="3" s="1"/>
  <c r="O28" i="3"/>
  <c r="AO28" i="3" s="1"/>
  <c r="AH35" i="3"/>
  <c r="AI35" i="3"/>
  <c r="AJ35" i="3"/>
  <c r="AK35" i="3"/>
  <c r="AL35" i="3"/>
  <c r="AM35" i="3"/>
  <c r="AN35" i="3"/>
  <c r="AO35" i="3"/>
  <c r="AH36" i="3"/>
  <c r="AI36" i="3"/>
  <c r="AJ36" i="3"/>
  <c r="AK36" i="3"/>
  <c r="AL36" i="3"/>
  <c r="AM36" i="3"/>
  <c r="AN36" i="3"/>
  <c r="AO36" i="3"/>
  <c r="AH37" i="3"/>
  <c r="AI37" i="3"/>
  <c r="AJ37" i="3"/>
  <c r="AK37" i="3"/>
  <c r="AL37" i="3"/>
  <c r="AM37" i="3"/>
  <c r="AN37" i="3"/>
  <c r="AO37" i="3"/>
  <c r="AH38" i="3"/>
  <c r="AI38" i="3"/>
  <c r="AJ38" i="3"/>
  <c r="AK38" i="3"/>
  <c r="AL38" i="3"/>
  <c r="AM38" i="3"/>
  <c r="AN38" i="3"/>
  <c r="AO38" i="3"/>
  <c r="H46" i="3"/>
  <c r="AH46" i="3" s="1"/>
  <c r="I46" i="3"/>
  <c r="AI46" i="3" s="1"/>
  <c r="J46" i="3"/>
  <c r="AJ46" i="3" s="1"/>
  <c r="K46" i="3"/>
  <c r="AK46" i="3" s="1"/>
  <c r="L46" i="3"/>
  <c r="AL46" i="3" s="1"/>
  <c r="M46" i="3"/>
  <c r="AM46" i="3" s="1"/>
  <c r="N46" i="3"/>
  <c r="AN46" i="3" s="1"/>
  <c r="O46" i="3"/>
  <c r="AO46" i="3" s="1"/>
  <c r="AH50" i="3"/>
  <c r="AI50" i="3"/>
  <c r="AJ50" i="3"/>
  <c r="AK50" i="3"/>
  <c r="AL50" i="3"/>
  <c r="AM50" i="3"/>
  <c r="AN50" i="3"/>
  <c r="AO50" i="3"/>
  <c r="AH53" i="3"/>
  <c r="AI53" i="3"/>
  <c r="AJ53" i="3"/>
  <c r="AK53" i="3"/>
  <c r="AL53" i="3"/>
  <c r="AM53" i="3"/>
  <c r="AN53" i="3"/>
  <c r="AO53" i="3"/>
  <c r="AH54" i="3"/>
  <c r="AI54" i="3"/>
  <c r="AJ54" i="3"/>
  <c r="AK54" i="3"/>
  <c r="AL54" i="3"/>
  <c r="AM54" i="3"/>
  <c r="AN54" i="3"/>
  <c r="AO54" i="3"/>
  <c r="AH55" i="3"/>
  <c r="AI55" i="3"/>
  <c r="AJ55" i="3"/>
  <c r="AK55" i="3"/>
  <c r="AL55" i="3"/>
  <c r="AM55" i="3"/>
  <c r="AN55" i="3"/>
  <c r="AO55" i="3"/>
  <c r="AH56" i="3"/>
  <c r="AI56" i="3"/>
  <c r="AJ56" i="3"/>
  <c r="AK56" i="3"/>
  <c r="AL56" i="3"/>
  <c r="AM56" i="3"/>
  <c r="AN56" i="3"/>
  <c r="AO56" i="3"/>
  <c r="H63" i="3"/>
  <c r="I63" i="3"/>
  <c r="J63" i="3"/>
  <c r="K63" i="3"/>
  <c r="L63" i="3"/>
  <c r="M63" i="3"/>
  <c r="N63" i="3"/>
  <c r="O63" i="3"/>
  <c r="H74" i="3"/>
  <c r="I74" i="3"/>
  <c r="J74" i="3"/>
  <c r="K74" i="3"/>
  <c r="L74" i="3"/>
  <c r="M74" i="3"/>
  <c r="N74" i="3"/>
  <c r="O74" i="3"/>
  <c r="H75" i="3"/>
  <c r="I75" i="3"/>
  <c r="J75" i="3"/>
  <c r="K75" i="3"/>
  <c r="L75" i="3"/>
  <c r="M75" i="3"/>
  <c r="N75" i="3"/>
  <c r="O75" i="3"/>
  <c r="H76" i="3"/>
  <c r="I76" i="3"/>
  <c r="J76" i="3"/>
  <c r="K76" i="3"/>
  <c r="L76" i="3"/>
  <c r="M76" i="3"/>
  <c r="N76" i="3"/>
  <c r="O76" i="3"/>
  <c r="V76" i="3"/>
  <c r="U76" i="3"/>
  <c r="T76" i="3"/>
  <c r="S76" i="3"/>
  <c r="R76" i="3"/>
  <c r="Q76" i="3"/>
  <c r="P76" i="3"/>
  <c r="G76" i="3"/>
  <c r="F76" i="3"/>
  <c r="E76" i="3"/>
  <c r="D76" i="3"/>
  <c r="V75" i="3"/>
  <c r="U75" i="3"/>
  <c r="T75" i="3"/>
  <c r="S75" i="3"/>
  <c r="R75" i="3"/>
  <c r="Q75" i="3"/>
  <c r="P75" i="3"/>
  <c r="G75" i="3"/>
  <c r="F75" i="3"/>
  <c r="E75" i="3"/>
  <c r="D75" i="3"/>
  <c r="V74" i="3"/>
  <c r="U74" i="3"/>
  <c r="T74" i="3"/>
  <c r="S74" i="3"/>
  <c r="R74" i="3"/>
  <c r="Q74" i="3"/>
  <c r="P74" i="3"/>
  <c r="G74" i="3"/>
  <c r="F74" i="3"/>
  <c r="E74" i="3"/>
  <c r="D74" i="3"/>
  <c r="V63" i="3"/>
  <c r="U63" i="3"/>
  <c r="T63" i="3"/>
  <c r="S63" i="3"/>
  <c r="R63" i="3"/>
  <c r="Q63" i="3"/>
  <c r="P63" i="3"/>
  <c r="G63" i="3"/>
  <c r="F63" i="3"/>
  <c r="E63" i="3"/>
  <c r="D63" i="3"/>
  <c r="AV56" i="3"/>
  <c r="AU56" i="3"/>
  <c r="AT56" i="3"/>
  <c r="AS56" i="3"/>
  <c r="AR56" i="3"/>
  <c r="AQ56" i="3"/>
  <c r="AP56" i="3"/>
  <c r="AG56" i="3"/>
  <c r="AF56" i="3"/>
  <c r="AE56" i="3"/>
  <c r="AD56" i="3"/>
  <c r="AC56" i="3"/>
  <c r="AV55" i="3"/>
  <c r="AU55" i="3"/>
  <c r="AT55" i="3"/>
  <c r="AS55" i="3"/>
  <c r="AR55" i="3"/>
  <c r="AQ55" i="3"/>
  <c r="AP55" i="3"/>
  <c r="AG55" i="3"/>
  <c r="AF55" i="3"/>
  <c r="AE55" i="3"/>
  <c r="AD55" i="3"/>
  <c r="AC55" i="3"/>
  <c r="AV54" i="3"/>
  <c r="AU54" i="3"/>
  <c r="AT54" i="3"/>
  <c r="AS54" i="3"/>
  <c r="AR54" i="3"/>
  <c r="AQ54" i="3"/>
  <c r="AP54" i="3"/>
  <c r="AG54" i="3"/>
  <c r="AF54" i="3"/>
  <c r="AE54" i="3"/>
  <c r="AD54" i="3"/>
  <c r="AC54" i="3"/>
  <c r="AV53" i="3"/>
  <c r="AU53" i="3"/>
  <c r="AT53" i="3"/>
  <c r="AS53" i="3"/>
  <c r="AR53" i="3"/>
  <c r="AQ53" i="3"/>
  <c r="AP53" i="3"/>
  <c r="AG53" i="3"/>
  <c r="AC53" i="3"/>
  <c r="AV52" i="3"/>
  <c r="AU52" i="3"/>
  <c r="AT52" i="3"/>
  <c r="AS52" i="3"/>
  <c r="AR52" i="3"/>
  <c r="AQ52" i="3"/>
  <c r="AP52" i="3"/>
  <c r="AC52" i="3"/>
  <c r="AV51" i="3"/>
  <c r="AU51" i="3"/>
  <c r="AT51" i="3"/>
  <c r="AS51" i="3"/>
  <c r="AR51" i="3"/>
  <c r="AQ51" i="3"/>
  <c r="AP51" i="3"/>
  <c r="AG51" i="3"/>
  <c r="AC51" i="3"/>
  <c r="AV50" i="3"/>
  <c r="AU50" i="3"/>
  <c r="AT50" i="3"/>
  <c r="AS50" i="3"/>
  <c r="AR50" i="3"/>
  <c r="AQ50" i="3"/>
  <c r="AP50" i="3"/>
  <c r="AG50" i="3"/>
  <c r="AC50" i="3"/>
  <c r="AV49" i="3"/>
  <c r="AU49" i="3"/>
  <c r="AT49" i="3"/>
  <c r="AS49" i="3"/>
  <c r="AR49" i="3"/>
  <c r="AQ49" i="3"/>
  <c r="AP49" i="3"/>
  <c r="AG49" i="3"/>
  <c r="AC49" i="3"/>
  <c r="AV48" i="3"/>
  <c r="AU48" i="3"/>
  <c r="AT48" i="3"/>
  <c r="AS48" i="3"/>
  <c r="AR48" i="3"/>
  <c r="AQ48" i="3"/>
  <c r="AP48" i="3"/>
  <c r="AC48" i="3"/>
  <c r="AV47" i="3"/>
  <c r="AU47" i="3"/>
  <c r="AT47" i="3"/>
  <c r="AS47" i="3"/>
  <c r="AR47" i="3"/>
  <c r="AQ47" i="3"/>
  <c r="AP47" i="3"/>
  <c r="AG47" i="3"/>
  <c r="AF47" i="3"/>
  <c r="AE47" i="3"/>
  <c r="AD47" i="3"/>
  <c r="AC47" i="3"/>
  <c r="V46" i="3"/>
  <c r="AV46" i="3" s="1"/>
  <c r="U46" i="3"/>
  <c r="AU46" i="3" s="1"/>
  <c r="T46" i="3"/>
  <c r="AT46" i="3" s="1"/>
  <c r="S46" i="3"/>
  <c r="AS46" i="3" s="1"/>
  <c r="R46" i="3"/>
  <c r="AR46" i="3" s="1"/>
  <c r="Q46" i="3"/>
  <c r="AQ46" i="3" s="1"/>
  <c r="P46" i="3"/>
  <c r="AP46" i="3" s="1"/>
  <c r="G46" i="3"/>
  <c r="AG46" i="3" s="1"/>
  <c r="F46" i="3"/>
  <c r="AF46" i="3" s="1"/>
  <c r="E46" i="3"/>
  <c r="AE46" i="3" s="1"/>
  <c r="D46" i="3"/>
  <c r="AD46" i="3" s="1"/>
  <c r="AV38" i="3"/>
  <c r="AU38" i="3"/>
  <c r="AT38" i="3"/>
  <c r="AS38" i="3"/>
  <c r="AR38" i="3"/>
  <c r="AQ38" i="3"/>
  <c r="AP38" i="3"/>
  <c r="AG38" i="3"/>
  <c r="AF38" i="3"/>
  <c r="AE38" i="3"/>
  <c r="AD38" i="3"/>
  <c r="AV37" i="3"/>
  <c r="AU37" i="3"/>
  <c r="AT37" i="3"/>
  <c r="AS37" i="3"/>
  <c r="AR37" i="3"/>
  <c r="AQ37" i="3"/>
  <c r="AP37" i="3"/>
  <c r="AG37" i="3"/>
  <c r="AF37" i="3"/>
  <c r="AE37" i="3"/>
  <c r="AD37" i="3"/>
  <c r="AV36" i="3"/>
  <c r="AU36" i="3"/>
  <c r="AT36" i="3"/>
  <c r="AS36" i="3"/>
  <c r="AR36" i="3"/>
  <c r="AQ36" i="3"/>
  <c r="AP36" i="3"/>
  <c r="AG36" i="3"/>
  <c r="AF36" i="3"/>
  <c r="AE36" i="3"/>
  <c r="AD36" i="3"/>
  <c r="AV35" i="3"/>
  <c r="AU35" i="3"/>
  <c r="AT35" i="3"/>
  <c r="AS35" i="3"/>
  <c r="AR35" i="3"/>
  <c r="AQ35" i="3"/>
  <c r="AP35" i="3"/>
  <c r="AG35" i="3"/>
  <c r="AE35" i="3"/>
  <c r="AD35" i="3"/>
  <c r="AV34" i="3"/>
  <c r="AU34" i="3"/>
  <c r="AT34" i="3"/>
  <c r="AS34" i="3"/>
  <c r="AR34" i="3"/>
  <c r="AQ34" i="3"/>
  <c r="AP34" i="3"/>
  <c r="AG34" i="3"/>
  <c r="AF34" i="3"/>
  <c r="AV33" i="3"/>
  <c r="AU33" i="3"/>
  <c r="AT33" i="3"/>
  <c r="AS33" i="3"/>
  <c r="AR33" i="3"/>
  <c r="AQ33" i="3"/>
  <c r="AP33" i="3"/>
  <c r="AF33" i="3"/>
  <c r="AD33" i="3"/>
  <c r="AV32" i="3"/>
  <c r="AU32" i="3"/>
  <c r="AT32" i="3"/>
  <c r="AS32" i="3"/>
  <c r="AR32" i="3"/>
  <c r="AQ32" i="3"/>
  <c r="AP32" i="3"/>
  <c r="AF32" i="3"/>
  <c r="AV31" i="3"/>
  <c r="AU31" i="3"/>
  <c r="AT31" i="3"/>
  <c r="AS31" i="3"/>
  <c r="AR31" i="3"/>
  <c r="AQ31" i="3"/>
  <c r="AP31" i="3"/>
  <c r="AG31" i="3"/>
  <c r="AF31" i="3"/>
  <c r="AE31" i="3"/>
  <c r="AV30" i="3"/>
  <c r="AU30" i="3"/>
  <c r="AT30" i="3"/>
  <c r="AS30" i="3"/>
  <c r="AR30" i="3"/>
  <c r="AQ30" i="3"/>
  <c r="AP30" i="3"/>
  <c r="AG30" i="3"/>
  <c r="AF30" i="3"/>
  <c r="AV29" i="3"/>
  <c r="AU29" i="3"/>
  <c r="AT29" i="3"/>
  <c r="AS29" i="3"/>
  <c r="AR29" i="3"/>
  <c r="AQ29" i="3"/>
  <c r="AP29" i="3"/>
  <c r="AF29" i="3"/>
  <c r="V28" i="3"/>
  <c r="AV28" i="3" s="1"/>
  <c r="U28" i="3"/>
  <c r="AU28" i="3" s="1"/>
  <c r="T28" i="3"/>
  <c r="AT28" i="3" s="1"/>
  <c r="S28" i="3"/>
  <c r="AS28" i="3" s="1"/>
  <c r="R28" i="3"/>
  <c r="AR28" i="3" s="1"/>
  <c r="Q28" i="3"/>
  <c r="AQ28" i="3" s="1"/>
  <c r="P28" i="3"/>
  <c r="AP28" i="3" s="1"/>
  <c r="G28" i="3"/>
  <c r="AG28" i="3" s="1"/>
  <c r="F28" i="3"/>
  <c r="AF28" i="3" s="1"/>
  <c r="E28" i="3"/>
  <c r="AE28" i="3" s="1"/>
  <c r="AC17" i="3"/>
  <c r="AC16" i="3"/>
  <c r="AC15" i="3"/>
  <c r="AC14" i="3"/>
  <c r="AC13" i="3"/>
  <c r="AC12" i="3"/>
  <c r="AC11" i="3"/>
  <c r="AC10" i="3"/>
  <c r="AC9" i="3"/>
  <c r="AC8" i="3"/>
  <c r="AH48" i="3" l="1"/>
  <c r="AO32" i="3"/>
  <c r="AG52" i="3"/>
  <c r="AG29" i="3"/>
  <c r="AG32" i="3"/>
  <c r="AG42" i="3" s="1"/>
  <c r="AG33" i="3"/>
  <c r="AG48" i="3"/>
  <c r="AG58" i="3" s="1"/>
  <c r="AO34" i="3"/>
  <c r="AO33" i="3"/>
  <c r="AO51" i="3"/>
  <c r="AO30" i="3"/>
  <c r="AO49" i="3"/>
  <c r="AO29" i="3"/>
  <c r="AJ33" i="3"/>
  <c r="AJ14" i="3"/>
  <c r="AJ9" i="3"/>
  <c r="AM30" i="3"/>
  <c r="AM14" i="3"/>
  <c r="AM9" i="3"/>
  <c r="AL47" i="3"/>
  <c r="AL9" i="3"/>
  <c r="AL14" i="3"/>
  <c r="AO48" i="3"/>
  <c r="AN30" i="3"/>
  <c r="AN14" i="3"/>
  <c r="AN9" i="3"/>
  <c r="AI30" i="3"/>
  <c r="AI9" i="3"/>
  <c r="AO10" i="3"/>
  <c r="AO12" i="3"/>
  <c r="AO14" i="3"/>
  <c r="AO8" i="3"/>
  <c r="AO9" i="3"/>
  <c r="AO11" i="3"/>
  <c r="AO13" i="3"/>
  <c r="AK48" i="3"/>
  <c r="AK14" i="3"/>
  <c r="AK9" i="3"/>
  <c r="AO52" i="3"/>
  <c r="AO47" i="3"/>
  <c r="AO31" i="3"/>
  <c r="AL29" i="3"/>
  <c r="AN51" i="3"/>
  <c r="AN32" i="3"/>
  <c r="AN48" i="3"/>
  <c r="AM48" i="3"/>
  <c r="AM29" i="3"/>
  <c r="AM31" i="3"/>
  <c r="AM47" i="3"/>
  <c r="AN49" i="3"/>
  <c r="AN34" i="3"/>
  <c r="AN47" i="3"/>
  <c r="AN31" i="3"/>
  <c r="AN29" i="3"/>
  <c r="AM49" i="3"/>
  <c r="AM51" i="3"/>
  <c r="AL51" i="3"/>
  <c r="AL49" i="3"/>
  <c r="AL31" i="3"/>
  <c r="AK49" i="3"/>
  <c r="AK51" i="3"/>
  <c r="AK31" i="3"/>
  <c r="AK29" i="3"/>
  <c r="AJ49" i="3"/>
  <c r="AJ47" i="3"/>
  <c r="AJ31" i="3"/>
  <c r="AI47" i="3"/>
  <c r="AI31" i="3"/>
  <c r="AH31" i="3"/>
  <c r="AM52" i="3"/>
  <c r="AJ34" i="3"/>
  <c r="AJ32" i="3"/>
  <c r="AJ30" i="3"/>
  <c r="AI49" i="3"/>
  <c r="AI48" i="3"/>
  <c r="AN33" i="3"/>
  <c r="AI52" i="3"/>
  <c r="AI51" i="3"/>
  <c r="AK34" i="3"/>
  <c r="AK33" i="3"/>
  <c r="AK32" i="3"/>
  <c r="AK30" i="3"/>
  <c r="AD14" i="3"/>
  <c r="AD10" i="3"/>
  <c r="AD13" i="3"/>
  <c r="AD9" i="3"/>
  <c r="AD8" i="3"/>
  <c r="AD11" i="3"/>
  <c r="AD12" i="3"/>
  <c r="AE8" i="3"/>
  <c r="AE9" i="3"/>
  <c r="AE10" i="3"/>
  <c r="AE11" i="3"/>
  <c r="AE12" i="3"/>
  <c r="AE13" i="3"/>
  <c r="AE14" i="3"/>
  <c r="AH52" i="3"/>
  <c r="AH51" i="3"/>
  <c r="AH49" i="3"/>
  <c r="AE30" i="3"/>
  <c r="AD32" i="3"/>
  <c r="AD34" i="3"/>
  <c r="AF10" i="3"/>
  <c r="AF12" i="3"/>
  <c r="AF14" i="3"/>
  <c r="AF8" i="3"/>
  <c r="AF9" i="3"/>
  <c r="AF11" i="3"/>
  <c r="AF13" i="3"/>
  <c r="AN8" i="3"/>
  <c r="AN10" i="3"/>
  <c r="AN12" i="3"/>
  <c r="AN11" i="3"/>
  <c r="AN13" i="3"/>
  <c r="AJ8" i="3"/>
  <c r="AJ11" i="3"/>
  <c r="AJ13" i="3"/>
  <c r="AJ10" i="3"/>
  <c r="AJ12" i="3"/>
  <c r="AK52" i="3"/>
  <c r="AM34" i="3"/>
  <c r="AI34" i="3"/>
  <c r="AM33" i="3"/>
  <c r="AI33" i="3"/>
  <c r="AM32" i="3"/>
  <c r="AI32" i="3"/>
  <c r="AL8" i="3"/>
  <c r="AL10" i="3"/>
  <c r="AL11" i="3"/>
  <c r="AL12" i="3"/>
  <c r="AL13" i="3"/>
  <c r="AH8" i="3"/>
  <c r="AH9" i="3"/>
  <c r="AH10" i="3"/>
  <c r="AH11" i="3"/>
  <c r="AH12" i="3"/>
  <c r="AH13" i="3"/>
  <c r="AH14" i="3"/>
  <c r="AK8" i="3"/>
  <c r="AK10" i="3"/>
  <c r="AK11" i="3"/>
  <c r="AK12" i="3"/>
  <c r="AK13" i="3"/>
  <c r="AL52" i="3"/>
  <c r="AL48" i="3"/>
  <c r="AE34" i="3"/>
  <c r="AG8" i="3"/>
  <c r="AG9" i="3"/>
  <c r="AG10" i="3"/>
  <c r="AG11" i="3"/>
  <c r="AG12" i="3"/>
  <c r="AG13" i="3"/>
  <c r="AG14" i="3"/>
  <c r="AM8" i="3"/>
  <c r="AM10" i="3"/>
  <c r="AM11" i="3"/>
  <c r="AM12" i="3"/>
  <c r="AM13" i="3"/>
  <c r="AI8" i="3"/>
  <c r="AI10" i="3"/>
  <c r="AI11" i="3"/>
  <c r="AI12" i="3"/>
  <c r="AI13" i="3"/>
  <c r="AI14" i="3"/>
  <c r="AN52" i="3"/>
  <c r="AJ52" i="3"/>
  <c r="AJ51" i="3"/>
  <c r="AJ48" i="3"/>
  <c r="AL34" i="3"/>
  <c r="AH34" i="3"/>
  <c r="AL33" i="3"/>
  <c r="AH33" i="3"/>
  <c r="AL32" i="3"/>
  <c r="AH32" i="3"/>
  <c r="AL30" i="3"/>
  <c r="AH30" i="3"/>
  <c r="AF48" i="3"/>
  <c r="AF50" i="3"/>
  <c r="AF52" i="3"/>
  <c r="AF35" i="3"/>
  <c r="AF39" i="3" s="1"/>
  <c r="AF49" i="3"/>
  <c r="AF51" i="3"/>
  <c r="AF53" i="3"/>
  <c r="AE51" i="3"/>
  <c r="AE50" i="3"/>
  <c r="AE32" i="3"/>
  <c r="AE48" i="3"/>
  <c r="AE52" i="3"/>
  <c r="AE33" i="3"/>
  <c r="AE49" i="3"/>
  <c r="AE53" i="3"/>
  <c r="AD48" i="3"/>
  <c r="AD49" i="3"/>
  <c r="AD50" i="3"/>
  <c r="AD51" i="3"/>
  <c r="AD52" i="3"/>
  <c r="AD53" i="3"/>
  <c r="AD31" i="3"/>
  <c r="AK47" i="3"/>
  <c r="AI29" i="3"/>
  <c r="AH47" i="3"/>
  <c r="AE29" i="3"/>
  <c r="AD29" i="3"/>
  <c r="AD30" i="3"/>
  <c r="AJ29" i="3"/>
  <c r="AH29" i="3"/>
  <c r="AX42" i="3"/>
  <c r="AW18" i="3"/>
  <c r="AW42" i="3"/>
  <c r="AW58" i="3"/>
  <c r="AW39" i="3"/>
  <c r="AW40" i="3"/>
  <c r="AX40" i="3"/>
  <c r="AX39" i="3"/>
  <c r="AX58" i="3"/>
  <c r="AX20" i="3"/>
  <c r="AW20" i="3"/>
  <c r="AW57" i="3"/>
  <c r="AW59" i="3"/>
  <c r="AX57" i="3"/>
  <c r="AX59" i="3"/>
  <c r="AX18" i="3"/>
  <c r="AX60" i="3"/>
  <c r="AX41" i="3"/>
  <c r="AW60" i="3"/>
  <c r="AW41" i="3"/>
  <c r="AP20" i="3"/>
  <c r="AT18" i="3"/>
  <c r="AR18" i="3"/>
  <c r="AV20" i="3"/>
  <c r="AR20" i="3"/>
  <c r="AV18" i="3"/>
  <c r="AS42" i="3"/>
  <c r="AQ59" i="3"/>
  <c r="AS58" i="3"/>
  <c r="AS59" i="3"/>
  <c r="AU60" i="3"/>
  <c r="AG59" i="3"/>
  <c r="AQ39" i="3"/>
  <c r="AU39" i="3"/>
  <c r="AS40" i="3"/>
  <c r="AS39" i="3"/>
  <c r="AG40" i="3"/>
  <c r="AS57" i="3"/>
  <c r="AS60" i="3"/>
  <c r="AP18" i="3"/>
  <c r="AT20" i="3"/>
  <c r="AV39" i="3"/>
  <c r="AQ40" i="3"/>
  <c r="AU57" i="3"/>
  <c r="AQ58" i="3"/>
  <c r="AU59" i="3"/>
  <c r="AQ60" i="3"/>
  <c r="AG39" i="3"/>
  <c r="AG57" i="3"/>
  <c r="AS41" i="3"/>
  <c r="AQ57" i="3"/>
  <c r="AU58" i="3"/>
  <c r="AQ20" i="3"/>
  <c r="AQ18" i="3"/>
  <c r="AU20" i="3"/>
  <c r="AU18" i="3"/>
  <c r="AS20" i="3"/>
  <c r="AS18" i="3"/>
  <c r="AP42" i="3"/>
  <c r="AP40" i="3"/>
  <c r="AP39" i="3"/>
  <c r="AT40" i="3"/>
  <c r="AT39" i="3"/>
  <c r="AT42" i="3"/>
  <c r="AT41" i="3"/>
  <c r="AV41" i="3"/>
  <c r="AV42" i="3"/>
  <c r="AR41" i="3"/>
  <c r="AR40" i="3"/>
  <c r="AR39" i="3"/>
  <c r="AP41" i="3"/>
  <c r="AV40" i="3"/>
  <c r="AR42" i="3"/>
  <c r="AQ42" i="3"/>
  <c r="AQ41" i="3"/>
  <c r="AU42" i="3"/>
  <c r="AU41" i="3"/>
  <c r="AU40" i="3"/>
  <c r="AG41" i="3"/>
  <c r="AR60" i="3"/>
  <c r="AR59" i="3"/>
  <c r="AR58" i="3"/>
  <c r="AR57" i="3"/>
  <c r="AV60" i="3"/>
  <c r="AV59" i="3"/>
  <c r="AV58" i="3"/>
  <c r="AV57" i="3"/>
  <c r="AP60" i="3"/>
  <c r="AP59" i="3"/>
  <c r="AP58" i="3"/>
  <c r="AP57" i="3"/>
  <c r="AT60" i="3"/>
  <c r="AT59" i="3"/>
  <c r="AT58" i="3"/>
  <c r="AT57" i="3"/>
  <c r="AG60" i="3" l="1"/>
  <c r="AO41" i="3"/>
  <c r="AO57" i="3"/>
  <c r="AO42" i="3"/>
  <c r="AO60" i="3"/>
  <c r="AO39" i="3"/>
  <c r="AO40" i="3"/>
  <c r="AO18" i="3"/>
  <c r="AO20" i="3"/>
  <c r="AO58" i="3"/>
  <c r="AO59" i="3"/>
  <c r="AG20" i="3"/>
  <c r="AF18" i="3"/>
  <c r="AG18" i="3"/>
  <c r="AE18" i="3"/>
  <c r="AF20" i="3"/>
  <c r="AD20" i="3"/>
  <c r="AN40" i="3"/>
  <c r="AM59" i="3"/>
  <c r="AN58" i="3"/>
  <c r="AI57" i="3"/>
  <c r="AN20" i="3"/>
  <c r="AN42" i="3"/>
  <c r="AM58" i="3"/>
  <c r="AJ58" i="3"/>
  <c r="AN41" i="3"/>
  <c r="AN39" i="3"/>
  <c r="AN18" i="3"/>
  <c r="AM60" i="3"/>
  <c r="AM57" i="3"/>
  <c r="AJ57" i="3"/>
  <c r="AL42" i="3"/>
  <c r="AM39" i="3"/>
  <c r="AK41" i="3"/>
  <c r="AJ20" i="3"/>
  <c r="AJ39" i="3"/>
  <c r="AL20" i="3"/>
  <c r="AJ60" i="3"/>
  <c r="AK39" i="3"/>
  <c r="AK42" i="3"/>
  <c r="AM40" i="3"/>
  <c r="AI58" i="3"/>
  <c r="AL39" i="3"/>
  <c r="AM42" i="3"/>
  <c r="AK57" i="3"/>
  <c r="AI60" i="3"/>
  <c r="AI59" i="3"/>
  <c r="AK40" i="3"/>
  <c r="AI18" i="3"/>
  <c r="AL57" i="3"/>
  <c r="AL18" i="3"/>
  <c r="AM41" i="3"/>
  <c r="AN57" i="3"/>
  <c r="AL58" i="3"/>
  <c r="AL59" i="3"/>
  <c r="AN59" i="3"/>
  <c r="AM18" i="3"/>
  <c r="AF41" i="3"/>
  <c r="AL41" i="3"/>
  <c r="AL60" i="3"/>
  <c r="AH39" i="3"/>
  <c r="AN60" i="3"/>
  <c r="AH57" i="3"/>
  <c r="AM20" i="3"/>
  <c r="AL40" i="3"/>
  <c r="AJ59" i="3"/>
  <c r="AI40" i="3"/>
  <c r="AK59" i="3"/>
  <c r="AF40" i="3"/>
  <c r="AF60" i="3"/>
  <c r="AF58" i="3"/>
  <c r="AF42" i="3"/>
  <c r="AF57" i="3"/>
  <c r="AF59" i="3"/>
  <c r="AE60" i="3"/>
  <c r="AE57" i="3"/>
  <c r="AE58" i="3"/>
  <c r="AE59" i="3"/>
  <c r="AE40" i="3"/>
  <c r="AD60" i="3"/>
  <c r="AD57" i="3"/>
  <c r="AD58" i="3"/>
  <c r="AD59" i="3"/>
  <c r="AE20" i="3"/>
  <c r="AD41" i="3"/>
  <c r="AH42" i="3"/>
  <c r="AK60" i="3"/>
  <c r="AH59" i="3"/>
  <c r="AD40" i="3"/>
  <c r="AH60" i="3"/>
  <c r="AH58" i="3"/>
  <c r="AE41" i="3"/>
  <c r="AK58" i="3"/>
  <c r="AJ18" i="3"/>
  <c r="AD42" i="3"/>
  <c r="AI41" i="3"/>
  <c r="AI42" i="3"/>
  <c r="AD18" i="3"/>
  <c r="AJ41" i="3"/>
  <c r="AJ40" i="3"/>
  <c r="AJ42" i="3"/>
  <c r="AI39" i="3"/>
  <c r="AI20" i="3"/>
  <c r="AH20" i="3"/>
  <c r="AH18" i="3"/>
  <c r="AE42" i="3"/>
  <c r="AE39" i="3"/>
  <c r="AD39" i="3"/>
  <c r="AH41" i="3"/>
  <c r="AH40" i="3"/>
  <c r="AK18" i="3"/>
  <c r="AK20" i="3"/>
  <c r="AW23" i="3"/>
  <c r="AX23" i="3"/>
  <c r="AW21" i="3"/>
  <c r="AX21" i="3"/>
  <c r="AV21" i="3"/>
  <c r="AQ23" i="3"/>
  <c r="AG21" i="3"/>
  <c r="AU23" i="3"/>
  <c r="AU21" i="3"/>
  <c r="AQ21" i="3"/>
  <c r="AG23" i="3"/>
  <c r="AT21" i="3"/>
  <c r="AS23" i="3"/>
  <c r="AS21" i="3"/>
  <c r="AR21" i="3"/>
  <c r="AP21" i="3"/>
  <c r="AP23" i="3"/>
  <c r="AV23" i="3"/>
  <c r="AR23" i="3"/>
  <c r="AT23" i="3"/>
  <c r="S23" i="3" l="1"/>
  <c r="Q23" i="3"/>
  <c r="T23" i="3"/>
  <c r="U23" i="3"/>
  <c r="G23" i="3"/>
  <c r="R23" i="3"/>
  <c r="V23" i="3"/>
  <c r="X23" i="3"/>
  <c r="P23" i="3"/>
  <c r="W23" i="3"/>
  <c r="AO23" i="3"/>
  <c r="AO21" i="3"/>
  <c r="O21" i="3" s="1"/>
  <c r="AE21" i="3"/>
  <c r="AD21" i="3"/>
  <c r="AI21" i="3"/>
  <c r="R21" i="3"/>
  <c r="W21" i="3"/>
  <c r="U21" i="3"/>
  <c r="V21" i="3"/>
  <c r="S21" i="3"/>
  <c r="Q21" i="3"/>
  <c r="P21" i="3"/>
  <c r="T21" i="3"/>
  <c r="X21" i="3"/>
  <c r="AJ21" i="3"/>
  <c r="J21" i="3" s="1"/>
  <c r="AM21" i="3"/>
  <c r="M21" i="3" s="1"/>
  <c r="AN21" i="3"/>
  <c r="N21" i="3" s="1"/>
  <c r="AM23" i="3"/>
  <c r="M23" i="3" s="1"/>
  <c r="AK23" i="3"/>
  <c r="AK21" i="3"/>
  <c r="AN23" i="3"/>
  <c r="N23" i="3" s="1"/>
  <c r="AJ23" i="3"/>
  <c r="AL21" i="3"/>
  <c r="L21" i="3" s="1"/>
  <c r="AL23" i="3"/>
  <c r="AH21" i="3"/>
  <c r="AF23" i="3"/>
  <c r="AF21" i="3"/>
  <c r="G21" i="3"/>
  <c r="AW24" i="3"/>
  <c r="AH23" i="3"/>
  <c r="AD23" i="3"/>
  <c r="AE23" i="3"/>
  <c r="AI23" i="3"/>
  <c r="AX24" i="3"/>
  <c r="AG24" i="3"/>
  <c r="AQ24" i="3"/>
  <c r="AU24" i="3"/>
  <c r="AS24" i="3"/>
  <c r="AR24" i="3"/>
  <c r="AV24" i="3"/>
  <c r="AP24" i="3"/>
  <c r="AT24" i="3"/>
  <c r="D23" i="3" l="1"/>
  <c r="H23" i="3"/>
  <c r="J23" i="3"/>
  <c r="O23" i="3"/>
  <c r="E23" i="3"/>
  <c r="I23" i="3"/>
  <c r="L23" i="3"/>
  <c r="F23" i="3"/>
  <c r="K23" i="3"/>
  <c r="AO24" i="3"/>
  <c r="E21" i="3"/>
  <c r="F21" i="3"/>
  <c r="D21" i="3"/>
  <c r="I21" i="3"/>
  <c r="H21" i="3"/>
  <c r="T24" i="3"/>
  <c r="S24" i="3"/>
  <c r="P24" i="3"/>
  <c r="R24" i="3"/>
  <c r="W24" i="3"/>
  <c r="U24" i="3"/>
  <c r="V24" i="3"/>
  <c r="Q24" i="3"/>
  <c r="X24" i="3"/>
  <c r="AN24" i="3"/>
  <c r="N24" i="3" s="1"/>
  <c r="AM24" i="3"/>
  <c r="M24" i="3" s="1"/>
  <c r="AJ24" i="3"/>
  <c r="AK24" i="3"/>
  <c r="K24" i="3" s="1"/>
  <c r="K21" i="3"/>
  <c r="AL24" i="3"/>
  <c r="L24" i="3" s="1"/>
  <c r="O24" i="3"/>
  <c r="AF24" i="3"/>
  <c r="F24" i="3" s="1"/>
  <c r="G24" i="3"/>
  <c r="AE24" i="3"/>
  <c r="AI24" i="3"/>
  <c r="AH24" i="3"/>
  <c r="AD24" i="3"/>
  <c r="J24" i="3" l="1"/>
  <c r="H24" i="3"/>
  <c r="I24" i="3"/>
  <c r="D24" i="3"/>
  <c r="E24" i="3"/>
</calcChain>
</file>

<file path=xl/sharedStrings.xml><?xml version="1.0" encoding="utf-8"?>
<sst xmlns="http://schemas.openxmlformats.org/spreadsheetml/2006/main" count="643" uniqueCount="93">
  <si>
    <t>Day</t>
  </si>
  <si>
    <t>Combo Avg:</t>
  </si>
  <si>
    <t>Combo StDev:</t>
  </si>
  <si>
    <t>Avg:</t>
  </si>
  <si>
    <t>Var:</t>
  </si>
  <si>
    <t>StDev:</t>
  </si>
  <si>
    <t>Untreated Control</t>
  </si>
  <si>
    <r>
      <t>fu</t>
    </r>
    <r>
      <rPr>
        <b/>
        <i/>
        <vertAlign val="subscript"/>
        <sz val="12"/>
        <color theme="0"/>
        <rFont val="Calibri"/>
        <family val="2"/>
        <scheme val="minor"/>
      </rPr>
      <t>Agent2</t>
    </r>
  </si>
  <si>
    <r>
      <t>fu</t>
    </r>
    <r>
      <rPr>
        <b/>
        <i/>
        <vertAlign val="subscript"/>
        <sz val="12"/>
        <color theme="0"/>
        <rFont val="Calibri"/>
        <family val="2"/>
        <scheme val="minor"/>
      </rPr>
      <t>Agent1</t>
    </r>
  </si>
  <si>
    <t>Combination Therapy (Agent 1 + Agent 2)</t>
  </si>
  <si>
    <r>
      <t>fu</t>
    </r>
    <r>
      <rPr>
        <b/>
        <i/>
        <vertAlign val="subscript"/>
        <sz val="12"/>
        <color theme="0"/>
        <rFont val="Calibri"/>
        <family val="2"/>
        <scheme val="minor"/>
      </rPr>
      <t>Observed</t>
    </r>
  </si>
  <si>
    <r>
      <t>fu</t>
    </r>
    <r>
      <rPr>
        <b/>
        <i/>
        <vertAlign val="subscript"/>
        <sz val="11"/>
        <color theme="1"/>
        <rFont val="Calibri"/>
        <family val="2"/>
        <scheme val="minor"/>
      </rPr>
      <t>Observed</t>
    </r>
    <r>
      <rPr>
        <b/>
        <sz val="11"/>
        <color theme="1"/>
        <rFont val="Calibri"/>
        <family val="2"/>
        <scheme val="minor"/>
      </rPr>
      <t>:</t>
    </r>
  </si>
  <si>
    <t>Specimen #</t>
  </si>
  <si>
    <t>Timepoints</t>
  </si>
  <si>
    <t>Agent 2 Monotherapy</t>
  </si>
  <si>
    <r>
      <t xml:space="preserve">          ↓          ↓          ↓                 Bliss Calculations for Fraction Remaining Unaffected (</t>
    </r>
    <r>
      <rPr>
        <b/>
        <i/>
        <sz val="16"/>
        <color theme="1"/>
        <rFont val="Calibri"/>
        <family val="2"/>
        <scheme val="minor"/>
      </rPr>
      <t>fu</t>
    </r>
    <r>
      <rPr>
        <b/>
        <sz val="16"/>
        <color theme="1"/>
        <rFont val="Calibri"/>
        <family val="2"/>
        <scheme val="minor"/>
      </rPr>
      <t>)                      ↓          ↓          ↓</t>
    </r>
  </si>
  <si>
    <t>Agent 1 Avg:</t>
  </si>
  <si>
    <t>Agent 1 Monotherapy</t>
  </si>
  <si>
    <t>Measurements</t>
  </si>
  <si>
    <r>
      <t>Avg(X</t>
    </r>
    <r>
      <rPr>
        <b/>
        <vertAlign val="superscript"/>
        <sz val="10"/>
        <color theme="8" tint="-0.499984740745262"/>
        <rFont val="Calibri"/>
        <family val="2"/>
        <scheme val="minor"/>
      </rPr>
      <t>2</t>
    </r>
    <r>
      <rPr>
        <b/>
        <sz val="10"/>
        <color theme="8" tint="-0.499984740745262"/>
        <rFont val="Calibri"/>
        <family val="2"/>
        <scheme val="minor"/>
      </rPr>
      <t>):</t>
    </r>
  </si>
  <si>
    <t>Agent 2 Avg:</t>
  </si>
  <si>
    <t>Agent 2 StDev:</t>
  </si>
  <si>
    <t>Agent 1 StDev:</t>
  </si>
  <si>
    <r>
      <t>Avg(X</t>
    </r>
    <r>
      <rPr>
        <b/>
        <vertAlign val="superscript"/>
        <sz val="10"/>
        <color rgb="FF009900"/>
        <rFont val="Calibri"/>
        <family val="2"/>
        <scheme val="minor"/>
      </rPr>
      <t>2</t>
    </r>
    <r>
      <rPr>
        <b/>
        <sz val="10"/>
        <color rgb="FF009900"/>
        <rFont val="Calibri"/>
        <family val="2"/>
        <scheme val="minor"/>
      </rPr>
      <t>):</t>
    </r>
  </si>
  <si>
    <r>
      <t xml:space="preserve">*Sheet to be used for Measurements of an </t>
    </r>
    <r>
      <rPr>
        <b/>
        <u/>
        <sz val="12"/>
        <color theme="1"/>
        <rFont val="Calibri"/>
        <family val="2"/>
        <scheme val="minor"/>
      </rPr>
      <t>Effect Remaining Unaffected</t>
    </r>
    <r>
      <rPr>
        <sz val="12"/>
        <color theme="1"/>
        <rFont val="Calibri"/>
        <family val="2"/>
        <scheme val="minor"/>
      </rPr>
      <t xml:space="preserve"> (i.e. Tumor volume remaining, or Cell survival population, etc.)</t>
    </r>
  </si>
  <si>
    <t xml:space="preserve">          ↓          ↓          ↓                 Enter Data Measurements in blank fields provided                      ↓          ↓          ↓</t>
  </si>
  <si>
    <r>
      <t>σ</t>
    </r>
    <r>
      <rPr>
        <b/>
        <vertAlign val="subscript"/>
        <sz val="11"/>
        <color theme="1"/>
        <rFont val="Calibri"/>
        <family val="2"/>
        <scheme val="minor"/>
      </rPr>
      <t>Observed</t>
    </r>
    <r>
      <rPr>
        <b/>
        <sz val="11"/>
        <color theme="1"/>
        <rFont val="Calibri"/>
        <family val="2"/>
        <scheme val="minor"/>
      </rPr>
      <t>:</t>
    </r>
  </si>
  <si>
    <r>
      <t>p-value</t>
    </r>
    <r>
      <rPr>
        <b/>
        <sz val="10"/>
        <color theme="3"/>
        <rFont val="Calibri"/>
        <family val="2"/>
        <scheme val="minor"/>
      </rPr>
      <t>:</t>
    </r>
  </si>
  <si>
    <r>
      <t>fu</t>
    </r>
    <r>
      <rPr>
        <b/>
        <i/>
        <vertAlign val="subscript"/>
        <sz val="11"/>
        <color theme="3"/>
        <rFont val="Calibri"/>
        <family val="2"/>
        <scheme val="minor"/>
      </rPr>
      <t>Bliss</t>
    </r>
    <r>
      <rPr>
        <b/>
        <sz val="11"/>
        <color theme="3"/>
        <rFont val="Calibri"/>
        <family val="2"/>
        <scheme val="minor"/>
      </rPr>
      <t>:</t>
    </r>
  </si>
  <si>
    <r>
      <t>σ</t>
    </r>
    <r>
      <rPr>
        <b/>
        <vertAlign val="subscript"/>
        <sz val="11"/>
        <color theme="3"/>
        <rFont val="Calibri"/>
        <family val="2"/>
        <scheme val="minor"/>
      </rPr>
      <t>Bliss</t>
    </r>
    <r>
      <rPr>
        <b/>
        <sz val="11"/>
        <color theme="3"/>
        <rFont val="Calibri"/>
        <family val="2"/>
        <scheme val="minor"/>
      </rPr>
      <t>:</t>
    </r>
  </si>
  <si>
    <r>
      <t>Bliss Prediction</t>
    </r>
    <r>
      <rPr>
        <b/>
        <sz val="10"/>
        <color theme="3"/>
        <rFont val="Calibri"/>
        <family val="2"/>
        <scheme val="minor"/>
      </rPr>
      <t>:</t>
    </r>
  </si>
  <si>
    <r>
      <t>Bliss StDev</t>
    </r>
    <r>
      <rPr>
        <b/>
        <sz val="10"/>
        <color theme="3"/>
        <rFont val="Calibri"/>
        <family val="2"/>
        <scheme val="minor"/>
      </rPr>
      <t>:</t>
    </r>
  </si>
  <si>
    <r>
      <rPr>
        <b/>
        <i/>
        <sz val="10"/>
        <color theme="1"/>
        <rFont val="Calibri"/>
        <family val="2"/>
        <scheme val="minor"/>
      </rPr>
      <t>n</t>
    </r>
    <r>
      <rPr>
        <b/>
        <sz val="10"/>
        <color theme="1"/>
        <rFont val="Calibri"/>
        <family val="2"/>
        <scheme val="minor"/>
      </rPr>
      <t>:</t>
    </r>
  </si>
  <si>
    <r>
      <rPr>
        <b/>
        <i/>
        <sz val="10"/>
        <color theme="3"/>
        <rFont val="Calibri"/>
        <family val="2"/>
        <scheme val="minor"/>
      </rPr>
      <t>n</t>
    </r>
    <r>
      <rPr>
        <b/>
        <sz val="10"/>
        <color theme="3"/>
        <rFont val="Calibri"/>
        <family val="2"/>
        <scheme val="minor"/>
      </rPr>
      <t>:</t>
    </r>
  </si>
  <si>
    <t>4x 12.5 mg/kg CP-PTX only</t>
  </si>
  <si>
    <r>
      <t>10uCi/mm</t>
    </r>
    <r>
      <rPr>
        <b/>
        <vertAlign val="superscript"/>
        <sz val="14"/>
        <color theme="1"/>
        <rFont val="Calibri"/>
        <family val="2"/>
        <scheme val="minor"/>
      </rPr>
      <t>3</t>
    </r>
    <r>
      <rPr>
        <b/>
        <sz val="14"/>
        <color theme="1"/>
        <rFont val="Calibri"/>
        <family val="2"/>
        <scheme val="minor"/>
      </rPr>
      <t xml:space="preserve"> Radiation Only</t>
    </r>
  </si>
  <si>
    <t>PBS Control</t>
  </si>
  <si>
    <r>
      <t>Bliss Analysis for Combination Treatment (</t>
    </r>
    <r>
      <rPr>
        <b/>
        <i/>
        <sz val="20"/>
        <color theme="1"/>
        <rFont val="Calibri"/>
        <family val="2"/>
        <scheme val="minor"/>
      </rPr>
      <t>fu</t>
    </r>
    <r>
      <rPr>
        <b/>
        <sz val="20"/>
        <color theme="1"/>
        <rFont val="Calibri"/>
        <family val="2"/>
        <scheme val="minor"/>
      </rPr>
      <t>) in the Orthotopic BxPc-luc2 Tumor Study</t>
    </r>
  </si>
  <si>
    <t>CP-PTX</t>
  </si>
  <si>
    <t>Untreated Controls</t>
  </si>
  <si>
    <t>5x 5Gy EBRT only</t>
  </si>
  <si>
    <t>Combination Therapy: 5x 5Gy EBRT + CP-PTX</t>
  </si>
  <si>
    <r>
      <t xml:space="preserve">Combination Therapy: </t>
    </r>
    <r>
      <rPr>
        <b/>
        <u/>
        <vertAlign val="superscript"/>
        <sz val="14"/>
        <color theme="1"/>
        <rFont val="Calibri"/>
        <family val="2"/>
        <scheme val="minor"/>
      </rPr>
      <t>131</t>
    </r>
    <r>
      <rPr>
        <b/>
        <u/>
        <sz val="14"/>
        <color theme="1"/>
        <rFont val="Calibri"/>
        <family val="2"/>
        <scheme val="minor"/>
      </rPr>
      <t>I-ELP + Abraxane</t>
    </r>
  </si>
  <si>
    <r>
      <rPr>
        <b/>
        <u/>
        <vertAlign val="superscript"/>
        <sz val="14"/>
        <color theme="1"/>
        <rFont val="Calibri"/>
        <family val="2"/>
        <scheme val="minor"/>
      </rPr>
      <t>131</t>
    </r>
    <r>
      <rPr>
        <b/>
        <u/>
        <sz val="14"/>
        <color theme="1"/>
        <rFont val="Calibri"/>
        <family val="2"/>
        <scheme val="minor"/>
      </rPr>
      <t>I-ELP</t>
    </r>
  </si>
  <si>
    <t>Abraxane only</t>
  </si>
  <si>
    <t/>
  </si>
  <si>
    <r>
      <t>Bliss Analysis for Combination Treatment (</t>
    </r>
    <r>
      <rPr>
        <b/>
        <i/>
        <sz val="20"/>
        <color theme="1"/>
        <rFont val="Calibri"/>
        <family val="2"/>
        <scheme val="minor"/>
      </rPr>
      <t>fu</t>
    </r>
    <r>
      <rPr>
        <b/>
        <sz val="20"/>
        <color theme="1"/>
        <rFont val="Calibri"/>
        <family val="2"/>
        <scheme val="minor"/>
      </rPr>
      <t>) in the 5x 5Gy EBRT BxPc-luc2 Xenograft Study</t>
    </r>
  </si>
  <si>
    <r>
      <t>Bliss Analysis for Combination Treatment (</t>
    </r>
    <r>
      <rPr>
        <b/>
        <i/>
        <sz val="20"/>
        <color theme="1"/>
        <rFont val="Calibri"/>
        <family val="2"/>
        <scheme val="minor"/>
      </rPr>
      <t>fu</t>
    </r>
    <r>
      <rPr>
        <b/>
        <sz val="20"/>
        <color theme="1"/>
        <rFont val="Calibri"/>
        <family val="2"/>
        <scheme val="minor"/>
      </rPr>
      <t>) in the Abraxane BxPc-luc2 Xenograft Study</t>
    </r>
  </si>
  <si>
    <t>10uCi/mm3 Monotherapy</t>
  </si>
  <si>
    <t>25mg/kg CP-PTX Monotherapy</t>
  </si>
  <si>
    <t>Untreated BxPc3-luc2 Control</t>
  </si>
  <si>
    <r>
      <t>Bliss Analysis for Combination Treatment (</t>
    </r>
    <r>
      <rPr>
        <b/>
        <i/>
        <sz val="20"/>
        <color theme="1"/>
        <rFont val="Calibri"/>
        <family val="2"/>
        <scheme val="minor"/>
      </rPr>
      <t>fu</t>
    </r>
    <r>
      <rPr>
        <b/>
        <sz val="20"/>
        <color theme="1"/>
        <rFont val="Calibri"/>
        <family val="2"/>
        <scheme val="minor"/>
      </rPr>
      <t>) in the Radiodose Escalation Trial, (10 uCi/mg)</t>
    </r>
  </si>
  <si>
    <t>6.6uCi/mm3 Monotherapy</t>
  </si>
  <si>
    <r>
      <t>Bliss Analysis for Combination Treatment (</t>
    </r>
    <r>
      <rPr>
        <b/>
        <i/>
        <sz val="20"/>
        <color theme="1"/>
        <rFont val="Calibri"/>
        <family val="2"/>
        <scheme val="minor"/>
      </rPr>
      <t>fu</t>
    </r>
    <r>
      <rPr>
        <b/>
        <sz val="20"/>
        <color theme="1"/>
        <rFont val="Calibri"/>
        <family val="2"/>
        <scheme val="minor"/>
      </rPr>
      <t>) in the Radiodose Escalation Trial, (6.6 uCi/mg)</t>
    </r>
  </si>
  <si>
    <t>3.3 uCi/mm3 Monotherapy</t>
  </si>
  <si>
    <r>
      <t>Bliss Analysis for Combination Treatment (</t>
    </r>
    <r>
      <rPr>
        <b/>
        <i/>
        <sz val="20"/>
        <color theme="1"/>
        <rFont val="Calibri"/>
        <family val="2"/>
        <scheme val="minor"/>
      </rPr>
      <t>fu</t>
    </r>
    <r>
      <rPr>
        <b/>
        <sz val="20"/>
        <color theme="1"/>
        <rFont val="Calibri"/>
        <family val="2"/>
        <scheme val="minor"/>
      </rPr>
      <t>) in the Radiodose Escalation Trial, (3.3 uCi/mg)</t>
    </r>
  </si>
  <si>
    <t>BLISS Independence Analysis - 50mg/kg CP-PTX + Brachydepot</t>
  </si>
  <si>
    <t>Summary:</t>
  </si>
  <si>
    <t>Synergy Analysis</t>
  </si>
  <si>
    <t>Measured Effect</t>
  </si>
  <si>
    <t>Synergy Analysis: Normalized</t>
  </si>
  <si>
    <t>Normalized Effect</t>
  </si>
  <si>
    <r>
      <t>fu</t>
    </r>
    <r>
      <rPr>
        <b/>
        <i/>
        <vertAlign val="subscript"/>
        <sz val="11"/>
        <color theme="1"/>
        <rFont val="Calibri"/>
        <family val="2"/>
        <scheme val="minor"/>
      </rPr>
      <t>Observed</t>
    </r>
  </si>
  <si>
    <r>
      <rPr>
        <b/>
        <sz val="11"/>
        <color theme="1"/>
        <rFont val="Calibri"/>
        <family val="2"/>
      </rPr>
      <t>σ</t>
    </r>
    <r>
      <rPr>
        <b/>
        <i/>
        <vertAlign val="subscript"/>
        <sz val="11"/>
        <color theme="1"/>
        <rFont val="Calibri"/>
        <family val="2"/>
        <scheme val="minor"/>
      </rPr>
      <t>Observed</t>
    </r>
  </si>
  <si>
    <r>
      <t>fu</t>
    </r>
    <r>
      <rPr>
        <b/>
        <i/>
        <vertAlign val="subscript"/>
        <sz val="11"/>
        <color theme="1"/>
        <rFont val="Calibri"/>
        <family val="2"/>
        <scheme val="minor"/>
      </rPr>
      <t>Bliss</t>
    </r>
  </si>
  <si>
    <r>
      <rPr>
        <b/>
        <sz val="11"/>
        <color theme="1"/>
        <rFont val="Calibri"/>
        <family val="2"/>
      </rPr>
      <t>σ</t>
    </r>
    <r>
      <rPr>
        <b/>
        <i/>
        <vertAlign val="subscript"/>
        <sz val="11"/>
        <color theme="1"/>
        <rFont val="Calibri"/>
        <family val="2"/>
        <scheme val="minor"/>
      </rPr>
      <t>Bliss</t>
    </r>
  </si>
  <si>
    <t>p-value</t>
  </si>
  <si>
    <t>Data:</t>
  </si>
  <si>
    <t>50mg/kg CP-PTX + 3.3uCi Radiotherapy</t>
  </si>
  <si>
    <r>
      <t xml:space="preserve">Combo </t>
    </r>
    <r>
      <rPr>
        <b/>
        <i/>
        <sz val="11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>:</t>
    </r>
  </si>
  <si>
    <r>
      <t>Bliss</t>
    </r>
    <r>
      <rPr>
        <b/>
        <vertAlign val="subscript"/>
        <sz val="11"/>
        <color theme="1"/>
        <rFont val="Calibri"/>
        <family val="2"/>
        <scheme val="minor"/>
      </rPr>
      <t>Predicted</t>
    </r>
    <r>
      <rPr>
        <b/>
        <sz val="11"/>
        <color theme="1"/>
        <rFont val="Calibri"/>
        <family val="2"/>
        <scheme val="minor"/>
      </rPr>
      <t xml:space="preserve"> Avg:</t>
    </r>
  </si>
  <si>
    <r>
      <t>Bliss</t>
    </r>
    <r>
      <rPr>
        <b/>
        <vertAlign val="subscript"/>
        <sz val="11"/>
        <color theme="1"/>
        <rFont val="Calibri"/>
        <family val="2"/>
        <scheme val="minor"/>
      </rPr>
      <t>Predicted</t>
    </r>
    <r>
      <rPr>
        <b/>
        <sz val="11"/>
        <color theme="1"/>
        <rFont val="Calibri"/>
        <family val="2"/>
        <scheme val="minor"/>
      </rPr>
      <t xml:space="preserve"> StDev:</t>
    </r>
  </si>
  <si>
    <r>
      <t>Bliss</t>
    </r>
    <r>
      <rPr>
        <b/>
        <vertAlign val="subscript"/>
        <sz val="11"/>
        <color theme="1"/>
        <rFont val="Calibri"/>
        <family val="2"/>
        <scheme val="minor"/>
      </rPr>
      <t>Predicted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>:</t>
    </r>
  </si>
  <si>
    <t>Bliss Analysis</t>
  </si>
  <si>
    <r>
      <t>fu</t>
    </r>
    <r>
      <rPr>
        <b/>
        <i/>
        <vertAlign val="subscript"/>
        <sz val="12"/>
        <color theme="1"/>
        <rFont val="Calibri"/>
        <family val="2"/>
        <scheme val="minor"/>
      </rPr>
      <t>Observed</t>
    </r>
  </si>
  <si>
    <r>
      <t>fu</t>
    </r>
    <r>
      <rPr>
        <b/>
        <i/>
        <vertAlign val="subscript"/>
        <sz val="12"/>
        <color theme="0"/>
        <rFont val="Calibri"/>
        <family val="2"/>
        <scheme val="minor"/>
      </rPr>
      <t>Bliss</t>
    </r>
  </si>
  <si>
    <t>Bliss Prediction</t>
  </si>
  <si>
    <r>
      <rPr>
        <b/>
        <sz val="11"/>
        <color theme="0"/>
        <rFont val="Calibri"/>
        <family val="2"/>
      </rPr>
      <t>σ</t>
    </r>
    <r>
      <rPr>
        <b/>
        <i/>
        <vertAlign val="subscript"/>
        <sz val="12"/>
        <color theme="0"/>
        <rFont val="Calibri"/>
        <family val="2"/>
        <scheme val="minor"/>
      </rPr>
      <t>Bliss</t>
    </r>
  </si>
  <si>
    <t>Bliss StDev</t>
  </si>
  <si>
    <t>50 mg/kg CP-PTX only</t>
  </si>
  <si>
    <t>*Removed as it died prematurely</t>
  </si>
  <si>
    <r>
      <t>Avg(X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):</t>
    </r>
  </si>
  <si>
    <t>Radiation Only</t>
  </si>
  <si>
    <t>*Removed as an outlier</t>
  </si>
  <si>
    <t>BLISS Independence Analysis - 25mg/kg CP-PTX + Brachydepot</t>
  </si>
  <si>
    <t>25mg/kg CP-PTX + 3.3uCi Radiotherapy</t>
  </si>
  <si>
    <t>25 mg/kg CP-PTX only</t>
  </si>
  <si>
    <t>BLISS Independence Analysis - 12.5mg/kg CP-PTX + Brachydepot</t>
  </si>
  <si>
    <t>12.5mg/kg CP-PTX + 3.3uCi Radiotherapy</t>
  </si>
  <si>
    <t>12.5 mg/kg CP-PTX only</t>
  </si>
  <si>
    <t>BLISS Independence Analysis - 2x 25mg/kg CP-PTX + Brachydepot</t>
  </si>
  <si>
    <t>2x 25mg/kg CP-PTX + 3.3uCi Radiotherapy</t>
  </si>
  <si>
    <t>2x 25 mg/kg CP-PTX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</si>
</sst>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.0%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i/>
      <vertAlign val="subscript"/>
      <sz val="12"/>
      <color theme="0"/>
      <name val="Calibri"/>
      <family val="2"/>
      <scheme val="minor"/>
    </font>
    <font>
      <b/>
      <i/>
      <vertAlign val="subscript"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</font>
    <font>
      <i/>
      <sz val="9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0"/>
      <color theme="3"/>
      <name val="Calibri"/>
      <family val="2"/>
      <scheme val="minor"/>
    </font>
    <font>
      <i/>
      <sz val="10"/>
      <color theme="3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i/>
      <sz val="14"/>
      <color theme="3"/>
      <name val="Calibri"/>
      <family val="2"/>
      <scheme val="minor"/>
    </font>
    <font>
      <sz val="10"/>
      <color theme="8" tint="-0.499984740745262"/>
      <name val="Calibri"/>
      <family val="2"/>
      <scheme val="minor"/>
    </font>
    <font>
      <b/>
      <sz val="10"/>
      <color theme="8" tint="-0.249977111117893"/>
      <name val="Calibri"/>
      <family val="2"/>
      <scheme val="minor"/>
    </font>
    <font>
      <b/>
      <sz val="10"/>
      <color theme="8" tint="-0.499984740745262"/>
      <name val="Calibri"/>
      <family val="2"/>
      <scheme val="minor"/>
    </font>
    <font>
      <b/>
      <vertAlign val="superscript"/>
      <sz val="10"/>
      <color theme="8" tint="-0.49998474074526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4"/>
      <color theme="8" tint="-0.249977111117893"/>
      <name val="Calibri"/>
      <family val="2"/>
      <scheme val="minor"/>
    </font>
    <font>
      <b/>
      <sz val="10"/>
      <color rgb="FF009900"/>
      <name val="Calibri"/>
      <family val="2"/>
      <scheme val="minor"/>
    </font>
    <font>
      <sz val="10"/>
      <color rgb="FF009900"/>
      <name val="Calibri"/>
      <family val="2"/>
      <scheme val="minor"/>
    </font>
    <font>
      <b/>
      <vertAlign val="superscript"/>
      <sz val="10"/>
      <color rgb="FF009900"/>
      <name val="Calibri"/>
      <family val="2"/>
      <scheme val="minor"/>
    </font>
    <font>
      <b/>
      <i/>
      <sz val="14"/>
      <color rgb="FF009900"/>
      <name val="Calibri"/>
      <family val="2"/>
      <scheme val="minor"/>
    </font>
    <font>
      <b/>
      <i/>
      <sz val="14"/>
      <color theme="5" tint="-0.499984740745262"/>
      <name val="Calibri"/>
      <family val="2"/>
      <scheme val="minor"/>
    </font>
    <font>
      <sz val="9"/>
      <color theme="8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i/>
      <sz val="11"/>
      <color theme="3"/>
      <name val="Calibri"/>
      <family val="2"/>
      <scheme val="minor"/>
    </font>
    <font>
      <b/>
      <i/>
      <vertAlign val="subscript"/>
      <sz val="11"/>
      <color theme="3"/>
      <name val="Calibri"/>
      <family val="2"/>
      <scheme val="minor"/>
    </font>
    <font>
      <b/>
      <vertAlign val="subscript"/>
      <sz val="11"/>
      <color theme="3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vertAlign val="superscript"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vertAlign val="superscript"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i/>
      <vertAlign val="subscript"/>
      <sz val="12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b/>
      <vertAlign val="superscript"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tted">
        <color theme="0" tint="-0.24994659260841701"/>
      </top>
      <bottom style="dott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tted">
        <color theme="0" tint="-0.24994659260841701"/>
      </top>
      <bottom style="dotted">
        <color theme="0" tint="-0.2499465926084170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theme="0" tint="-0.24994659260841701"/>
      </top>
      <bottom style="thin">
        <color indexed="64"/>
      </bottom>
      <diagonal/>
    </border>
    <border>
      <left/>
      <right/>
      <top style="dotted">
        <color theme="0" tint="-0.2499465926084170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theme="0" tint="-0.24994659260841701"/>
      </top>
      <bottom/>
      <diagonal/>
    </border>
    <border>
      <left/>
      <right/>
      <top style="dotted">
        <color theme="0" tint="-0.24994659260841701"/>
      </top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theme="0" tint="-0.24994659260841701"/>
      </bottom>
      <diagonal/>
    </border>
    <border>
      <left/>
      <right style="thin">
        <color indexed="64"/>
      </right>
      <top style="dotted">
        <color theme="0" tint="-0.24994659260841701"/>
      </top>
      <bottom style="dotted">
        <color theme="0" tint="-0.24994659260841701"/>
      </bottom>
      <diagonal/>
    </border>
    <border>
      <left/>
      <right style="thin">
        <color indexed="64"/>
      </right>
      <top style="dotted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3">
    <xf numFmtId="0" fontId="0" fillId="0" borderId="0" xfId="0"/>
    <xf numFmtId="0" fontId="5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3" xfId="0" applyFont="1" applyBorder="1" applyAlignment="1">
      <alignment horizontal="right"/>
    </xf>
    <xf numFmtId="0" fontId="2" fillId="0" borderId="0" xfId="0" applyFont="1"/>
    <xf numFmtId="164" fontId="6" fillId="0" borderId="0" xfId="1" applyNumberFormat="1" applyFont="1"/>
    <xf numFmtId="0" fontId="4" fillId="0" borderId="0" xfId="0" quotePrefix="1" applyFont="1" applyBorder="1"/>
    <xf numFmtId="0" fontId="9" fillId="0" borderId="0" xfId="0" applyFont="1"/>
    <xf numFmtId="0" fontId="10" fillId="0" borderId="0" xfId="0" applyFont="1" applyBorder="1"/>
    <xf numFmtId="0" fontId="9" fillId="0" borderId="0" xfId="0" applyFont="1" applyBorder="1"/>
    <xf numFmtId="0" fontId="7" fillId="0" borderId="3" xfId="0" applyFont="1" applyBorder="1" applyAlignment="1">
      <alignment horizontal="right"/>
    </xf>
    <xf numFmtId="0" fontId="14" fillId="0" borderId="0" xfId="0" applyFont="1" applyBorder="1" applyAlignment="1"/>
    <xf numFmtId="0" fontId="7" fillId="0" borderId="18" xfId="0" applyFont="1" applyBorder="1" applyAlignment="1">
      <alignment horizontal="right"/>
    </xf>
    <xf numFmtId="0" fontId="9" fillId="0" borderId="0" xfId="0" applyFont="1" applyFill="1"/>
    <xf numFmtId="0" fontId="2" fillId="2" borderId="6" xfId="0" applyFont="1" applyFill="1" applyBorder="1" applyProtection="1"/>
    <xf numFmtId="0" fontId="2" fillId="2" borderId="1" xfId="0" applyFont="1" applyFill="1" applyBorder="1" applyAlignment="1" applyProtection="1">
      <alignment horizontal="right"/>
    </xf>
    <xf numFmtId="0" fontId="9" fillId="0" borderId="0" xfId="0" applyFont="1" applyProtection="1"/>
    <xf numFmtId="0" fontId="3" fillId="0" borderId="0" xfId="0" applyFont="1" applyAlignment="1">
      <alignment horizontal="left"/>
    </xf>
    <xf numFmtId="0" fontId="14" fillId="0" borderId="0" xfId="0" applyFont="1"/>
    <xf numFmtId="0" fontId="7" fillId="0" borderId="13" xfId="0" applyFont="1" applyBorder="1" applyAlignment="1">
      <alignment horizontal="right"/>
    </xf>
    <xf numFmtId="165" fontId="6" fillId="0" borderId="6" xfId="0" applyNumberFormat="1" applyFont="1" applyBorder="1" applyAlignment="1">
      <alignment horizontal="center"/>
    </xf>
    <xf numFmtId="0" fontId="20" fillId="0" borderId="0" xfId="0" applyFont="1" applyBorder="1"/>
    <xf numFmtId="0" fontId="5" fillId="2" borderId="13" xfId="0" applyFont="1" applyFill="1" applyBorder="1" applyAlignment="1" applyProtection="1">
      <alignment horizontal="right"/>
    </xf>
    <xf numFmtId="0" fontId="5" fillId="2" borderId="1" xfId="0" applyFont="1" applyFill="1" applyBorder="1" applyAlignment="1" applyProtection="1">
      <alignment horizontal="right"/>
    </xf>
    <xf numFmtId="0" fontId="5" fillId="2" borderId="6" xfId="0" applyFont="1" applyFill="1" applyBorder="1" applyProtection="1"/>
    <xf numFmtId="0" fontId="6" fillId="2" borderId="2" xfId="0" applyFont="1" applyFill="1" applyBorder="1" applyProtection="1"/>
    <xf numFmtId="0" fontId="20" fillId="0" borderId="0" xfId="0" quotePrefix="1" applyFont="1" applyBorder="1"/>
    <xf numFmtId="0" fontId="27" fillId="0" borderId="0" xfId="0" applyFont="1" applyBorder="1"/>
    <xf numFmtId="0" fontId="30" fillId="2" borderId="13" xfId="0" applyFont="1" applyFill="1" applyBorder="1" applyAlignment="1" applyProtection="1">
      <alignment horizontal="right"/>
    </xf>
    <xf numFmtId="165" fontId="5" fillId="5" borderId="6" xfId="1" applyNumberFormat="1" applyFont="1" applyFill="1" applyBorder="1" applyProtection="1"/>
    <xf numFmtId="165" fontId="6" fillId="5" borderId="2" xfId="1" applyNumberFormat="1" applyFont="1" applyFill="1" applyBorder="1" applyProtection="1"/>
    <xf numFmtId="0" fontId="34" fillId="0" borderId="0" xfId="0" applyFont="1" applyBorder="1"/>
    <xf numFmtId="0" fontId="9" fillId="0" borderId="0" xfId="0" applyFont="1" applyAlignment="1">
      <alignment horizontal="right"/>
    </xf>
    <xf numFmtId="0" fontId="38" fillId="0" borderId="0" xfId="0" applyFont="1" applyAlignment="1">
      <alignment horizontal="right"/>
    </xf>
    <xf numFmtId="0" fontId="39" fillId="0" borderId="0" xfId="0" applyFont="1" applyBorder="1" applyAlignment="1">
      <alignment horizontal="right"/>
    </xf>
    <xf numFmtId="0" fontId="5" fillId="2" borderId="3" xfId="0" applyFont="1" applyFill="1" applyBorder="1" applyAlignment="1" applyProtection="1">
      <alignment horizontal="right"/>
    </xf>
    <xf numFmtId="0" fontId="2" fillId="2" borderId="2" xfId="0" applyFont="1" applyFill="1" applyBorder="1" applyProtection="1"/>
    <xf numFmtId="0" fontId="0" fillId="0" borderId="0" xfId="0" applyFont="1"/>
    <xf numFmtId="0" fontId="0" fillId="0" borderId="0" xfId="0" applyFont="1" applyFill="1"/>
    <xf numFmtId="0" fontId="0" fillId="0" borderId="0" xfId="0" applyFont="1" applyFill="1" applyBorder="1"/>
    <xf numFmtId="0" fontId="0" fillId="0" borderId="0" xfId="0" applyFont="1" applyBorder="1"/>
    <xf numFmtId="0" fontId="0" fillId="0" borderId="0" xfId="0" applyFont="1" applyBorder="1" applyProtection="1"/>
    <xf numFmtId="0" fontId="0" fillId="0" borderId="0" xfId="0" applyFont="1" applyAlignment="1">
      <alignment horizontal="right"/>
    </xf>
    <xf numFmtId="0" fontId="0" fillId="0" borderId="0" xfId="0" applyFont="1" applyProtection="1"/>
    <xf numFmtId="164" fontId="6" fillId="0" borderId="0" xfId="0" applyNumberFormat="1" applyFont="1" applyBorder="1" applyAlignment="1" applyProtection="1">
      <alignment horizontal="center"/>
      <protection locked="0"/>
    </xf>
    <xf numFmtId="0" fontId="0" fillId="2" borderId="2" xfId="0" applyFont="1" applyFill="1" applyBorder="1" applyProtection="1"/>
    <xf numFmtId="2" fontId="6" fillId="0" borderId="0" xfId="0" applyNumberFormat="1" applyFont="1" applyBorder="1" applyAlignment="1" applyProtection="1">
      <alignment horizontal="center"/>
      <protection locked="0"/>
    </xf>
    <xf numFmtId="0" fontId="0" fillId="2" borderId="0" xfId="0" applyFont="1" applyFill="1" applyBorder="1" applyProtection="1"/>
    <xf numFmtId="0" fontId="0" fillId="0" borderId="20" xfId="0" applyFont="1" applyFill="1" applyBorder="1"/>
    <xf numFmtId="0" fontId="0" fillId="0" borderId="20" xfId="0" applyFont="1" applyBorder="1"/>
    <xf numFmtId="0" fontId="5" fillId="0" borderId="20" xfId="0" applyFont="1" applyBorder="1" applyAlignment="1">
      <alignment horizontal="center"/>
    </xf>
    <xf numFmtId="164" fontId="6" fillId="0" borderId="20" xfId="0" applyNumberFormat="1" applyFont="1" applyBorder="1" applyAlignment="1" applyProtection="1">
      <alignment horizontal="center"/>
      <protection locked="0"/>
    </xf>
    <xf numFmtId="2" fontId="6" fillId="0" borderId="20" xfId="0" applyNumberFormat="1" applyFont="1" applyBorder="1" applyAlignment="1" applyProtection="1">
      <alignment horizontal="center"/>
      <protection locked="0"/>
    </xf>
    <xf numFmtId="0" fontId="9" fillId="0" borderId="20" xfId="0" applyFont="1" applyBorder="1"/>
    <xf numFmtId="164" fontId="6" fillId="0" borderId="20" xfId="1" applyNumberFormat="1" applyFont="1" applyBorder="1"/>
    <xf numFmtId="0" fontId="0" fillId="0" borderId="19" xfId="0" applyFont="1" applyFill="1" applyBorder="1"/>
    <xf numFmtId="0" fontId="0" fillId="0" borderId="19" xfId="0" applyFont="1" applyBorder="1"/>
    <xf numFmtId="0" fontId="0" fillId="0" borderId="21" xfId="0" applyFont="1" applyFill="1" applyBorder="1"/>
    <xf numFmtId="0" fontId="21" fillId="2" borderId="6" xfId="0" applyFont="1" applyFill="1" applyBorder="1" applyProtection="1"/>
    <xf numFmtId="0" fontId="21" fillId="2" borderId="3" xfId="0" applyFont="1" applyFill="1" applyBorder="1" applyAlignment="1" applyProtection="1">
      <alignment horizontal="right"/>
    </xf>
    <xf numFmtId="0" fontId="23" fillId="2" borderId="2" xfId="0" applyFont="1" applyFill="1" applyBorder="1" applyProtection="1"/>
    <xf numFmtId="0" fontId="21" fillId="2" borderId="1" xfId="0" applyFont="1" applyFill="1" applyBorder="1" applyAlignment="1" applyProtection="1">
      <alignment horizontal="right"/>
    </xf>
    <xf numFmtId="0" fontId="23" fillId="2" borderId="12" xfId="0" applyFont="1" applyFill="1" applyBorder="1" applyProtection="1"/>
    <xf numFmtId="166" fontId="26" fillId="5" borderId="12" xfId="0" applyNumberFormat="1" applyFont="1" applyFill="1" applyBorder="1" applyProtection="1"/>
    <xf numFmtId="0" fontId="5" fillId="5" borderId="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2" borderId="2" xfId="0" applyFont="1" applyFill="1" applyBorder="1"/>
    <xf numFmtId="165" fontId="6" fillId="5" borderId="5" xfId="0" applyNumberFormat="1" applyFont="1" applyFill="1" applyBorder="1" applyAlignment="1" applyProtection="1">
      <alignment horizontal="center"/>
    </xf>
    <xf numFmtId="165" fontId="6" fillId="5" borderId="6" xfId="0" applyNumberFormat="1" applyFont="1" applyFill="1" applyBorder="1" applyAlignment="1" applyProtection="1">
      <alignment horizontal="center"/>
    </xf>
    <xf numFmtId="165" fontId="6" fillId="5" borderId="8" xfId="0" applyNumberFormat="1" applyFont="1" applyFill="1" applyBorder="1" applyAlignment="1" applyProtection="1">
      <alignment horizontal="center"/>
    </xf>
    <xf numFmtId="165" fontId="6" fillId="5" borderId="0" xfId="0" applyNumberFormat="1" applyFont="1" applyFill="1" applyBorder="1" applyAlignment="1" applyProtection="1">
      <alignment horizontal="center"/>
    </xf>
    <xf numFmtId="165" fontId="21" fillId="5" borderId="5" xfId="1" applyNumberFormat="1" applyFont="1" applyFill="1" applyBorder="1" applyProtection="1"/>
    <xf numFmtId="165" fontId="21" fillId="5" borderId="6" xfId="1" applyNumberFormat="1" applyFont="1" applyFill="1" applyBorder="1" applyProtection="1"/>
    <xf numFmtId="165" fontId="23" fillId="5" borderId="11" xfId="1" applyNumberFormat="1" applyFont="1" applyFill="1" applyBorder="1" applyProtection="1"/>
    <xf numFmtId="165" fontId="23" fillId="5" borderId="2" xfId="1" applyNumberFormat="1" applyFont="1" applyFill="1" applyBorder="1" applyProtection="1"/>
    <xf numFmtId="0" fontId="0" fillId="2" borderId="12" xfId="0" applyFont="1" applyFill="1" applyBorder="1" applyProtection="1"/>
    <xf numFmtId="165" fontId="28" fillId="5" borderId="6" xfId="1" applyNumberFormat="1" applyFont="1" applyFill="1" applyBorder="1" applyProtection="1"/>
    <xf numFmtId="165" fontId="28" fillId="5" borderId="0" xfId="1" applyNumberFormat="1" applyFont="1" applyFill="1" applyProtection="1"/>
    <xf numFmtId="165" fontId="28" fillId="5" borderId="12" xfId="1" applyNumberFormat="1" applyFont="1" applyFill="1" applyBorder="1" applyProtection="1"/>
    <xf numFmtId="0" fontId="30" fillId="2" borderId="3" xfId="0" applyFont="1" applyFill="1" applyBorder="1" applyAlignment="1" applyProtection="1">
      <alignment horizontal="right"/>
    </xf>
    <xf numFmtId="0" fontId="30" fillId="2" borderId="14" xfId="0" applyFont="1" applyFill="1" applyBorder="1" applyAlignment="1" applyProtection="1">
      <alignment horizontal="right"/>
    </xf>
    <xf numFmtId="0" fontId="5" fillId="2" borderId="12" xfId="0" applyFont="1" applyFill="1" applyBorder="1" applyAlignment="1">
      <alignment horizontal="center"/>
    </xf>
    <xf numFmtId="164" fontId="40" fillId="2" borderId="6" xfId="0" applyNumberFormat="1" applyFont="1" applyFill="1" applyBorder="1" applyAlignment="1" applyProtection="1">
      <alignment horizontal="center"/>
      <protection locked="0"/>
    </xf>
    <xf numFmtId="2" fontId="40" fillId="2" borderId="0" xfId="0" applyNumberFormat="1" applyFont="1" applyFill="1" applyBorder="1" applyAlignment="1" applyProtection="1">
      <alignment horizontal="center"/>
      <protection locked="0"/>
    </xf>
    <xf numFmtId="2" fontId="40" fillId="2" borderId="2" xfId="0" applyNumberFormat="1" applyFont="1" applyFill="1" applyBorder="1" applyAlignment="1" applyProtection="1">
      <alignment horizontal="center"/>
      <protection locked="0"/>
    </xf>
    <xf numFmtId="2" fontId="40" fillId="2" borderId="12" xfId="0" applyNumberFormat="1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>
      <alignment horizontal="center"/>
    </xf>
    <xf numFmtId="0" fontId="35" fillId="2" borderId="13" xfId="0" applyFont="1" applyFill="1" applyBorder="1" applyAlignment="1" applyProtection="1">
      <alignment horizontal="right"/>
    </xf>
    <xf numFmtId="2" fontId="6" fillId="2" borderId="0" xfId="0" applyNumberFormat="1" applyFont="1" applyFill="1" applyBorder="1" applyAlignment="1" applyProtection="1">
      <alignment horizontal="center"/>
      <protection locked="0"/>
    </xf>
    <xf numFmtId="0" fontId="35" fillId="2" borderId="3" xfId="0" applyFont="1" applyFill="1" applyBorder="1" applyAlignment="1" applyProtection="1">
      <alignment horizontal="right"/>
    </xf>
    <xf numFmtId="0" fontId="35" fillId="2" borderId="14" xfId="0" applyFont="1" applyFill="1" applyBorder="1" applyAlignment="1" applyProtection="1">
      <alignment horizontal="right"/>
    </xf>
    <xf numFmtId="164" fontId="6" fillId="2" borderId="6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165" fontId="36" fillId="5" borderId="5" xfId="1" applyNumberFormat="1" applyFont="1" applyFill="1" applyBorder="1" applyProtection="1"/>
    <xf numFmtId="165" fontId="36" fillId="5" borderId="6" xfId="1" applyNumberFormat="1" applyFont="1" applyFill="1" applyBorder="1" applyProtection="1"/>
    <xf numFmtId="165" fontId="36" fillId="5" borderId="0" xfId="1" applyNumberFormat="1" applyFont="1" applyFill="1" applyProtection="1"/>
    <xf numFmtId="165" fontId="36" fillId="5" borderId="12" xfId="1" applyNumberFormat="1" applyFont="1" applyFill="1" applyBorder="1" applyProtection="1"/>
    <xf numFmtId="0" fontId="7" fillId="2" borderId="13" xfId="0" applyFont="1" applyFill="1" applyBorder="1" applyAlignment="1" applyProtection="1">
      <alignment horizontal="right"/>
    </xf>
    <xf numFmtId="0" fontId="21" fillId="2" borderId="14" xfId="0" applyFont="1" applyFill="1" applyBorder="1" applyAlignment="1" applyProtection="1">
      <alignment horizontal="right"/>
    </xf>
    <xf numFmtId="0" fontId="42" fillId="2" borderId="13" xfId="0" applyFont="1" applyFill="1" applyBorder="1" applyAlignment="1" applyProtection="1">
      <alignment horizontal="right"/>
    </xf>
    <xf numFmtId="0" fontId="17" fillId="2" borderId="1" xfId="0" applyFont="1" applyFill="1" applyBorder="1" applyAlignment="1" applyProtection="1">
      <alignment horizontal="right"/>
    </xf>
    <xf numFmtId="0" fontId="26" fillId="0" borderId="22" xfId="0" applyFont="1" applyBorder="1" applyAlignment="1" applyProtection="1">
      <alignment horizontal="right"/>
      <protection locked="0"/>
    </xf>
    <xf numFmtId="0" fontId="26" fillId="0" borderId="23" xfId="0" applyFont="1" applyBorder="1" applyAlignment="1" applyProtection="1">
      <alignment horizontal="right"/>
      <protection locked="0"/>
    </xf>
    <xf numFmtId="0" fontId="26" fillId="0" borderId="24" xfId="0" applyFont="1" applyBorder="1" applyAlignment="1" applyProtection="1">
      <alignment horizontal="right"/>
      <protection locked="0"/>
    </xf>
    <xf numFmtId="0" fontId="5" fillId="0" borderId="2" xfId="0" applyFont="1" applyBorder="1" applyAlignment="1" applyProtection="1">
      <alignment horizontal="center"/>
      <protection locked="0"/>
    </xf>
    <xf numFmtId="49" fontId="29" fillId="0" borderId="22" xfId="0" applyNumberFormat="1" applyFont="1" applyBorder="1" applyAlignment="1" applyProtection="1">
      <alignment horizontal="right"/>
      <protection locked="0"/>
    </xf>
    <xf numFmtId="49" fontId="29" fillId="0" borderId="23" xfId="0" applyNumberFormat="1" applyFont="1" applyBorder="1" applyAlignment="1" applyProtection="1">
      <alignment horizontal="right"/>
      <protection locked="0"/>
    </xf>
    <xf numFmtId="49" fontId="29" fillId="0" borderId="24" xfId="0" applyNumberFormat="1" applyFont="1" applyBorder="1" applyAlignment="1" applyProtection="1">
      <alignment horizontal="right"/>
      <protection locked="0"/>
    </xf>
    <xf numFmtId="49" fontId="35" fillId="0" borderId="22" xfId="0" applyNumberFormat="1" applyFont="1" applyBorder="1" applyAlignment="1" applyProtection="1">
      <alignment horizontal="right"/>
      <protection locked="0"/>
    </xf>
    <xf numFmtId="49" fontId="35" fillId="0" borderId="23" xfId="0" applyNumberFormat="1" applyFont="1" applyBorder="1" applyAlignment="1" applyProtection="1">
      <alignment horizontal="right"/>
      <protection locked="0"/>
    </xf>
    <xf numFmtId="49" fontId="35" fillId="0" borderId="24" xfId="0" applyNumberFormat="1" applyFont="1" applyBorder="1" applyAlignment="1" applyProtection="1">
      <alignment horizontal="right"/>
      <protection locked="0"/>
    </xf>
    <xf numFmtId="49" fontId="41" fillId="0" borderId="22" xfId="0" applyNumberFormat="1" applyFont="1" applyBorder="1" applyAlignment="1" applyProtection="1">
      <alignment horizontal="right"/>
      <protection locked="0"/>
    </xf>
    <xf numFmtId="49" fontId="41" fillId="0" borderId="23" xfId="0" applyNumberFormat="1" applyFont="1" applyBorder="1" applyAlignment="1" applyProtection="1">
      <alignment horizontal="right"/>
      <protection locked="0"/>
    </xf>
    <xf numFmtId="49" fontId="41" fillId="0" borderId="24" xfId="0" applyNumberFormat="1" applyFont="1" applyBorder="1" applyAlignment="1" applyProtection="1">
      <alignment horizontal="right"/>
      <protection locked="0"/>
    </xf>
    <xf numFmtId="165" fontId="6" fillId="5" borderId="11" xfId="0" applyNumberFormat="1" applyFont="1" applyFill="1" applyBorder="1" applyAlignment="1" applyProtection="1">
      <alignment horizontal="center"/>
    </xf>
    <xf numFmtId="165" fontId="6" fillId="5" borderId="2" xfId="0" applyNumberFormat="1" applyFont="1" applyFill="1" applyBorder="1" applyAlignment="1" applyProtection="1">
      <alignment horizontal="center"/>
    </xf>
    <xf numFmtId="0" fontId="20" fillId="0" borderId="0" xfId="0" applyFont="1"/>
    <xf numFmtId="0" fontId="2" fillId="2" borderId="0" xfId="0" applyFont="1" applyFill="1" applyBorder="1" applyProtection="1"/>
    <xf numFmtId="0" fontId="5" fillId="2" borderId="0" xfId="0" applyFont="1" applyFill="1" applyBorder="1" applyProtection="1"/>
    <xf numFmtId="1" fontId="33" fillId="5" borderId="8" xfId="0" applyNumberFormat="1" applyFont="1" applyFill="1" applyBorder="1"/>
    <xf numFmtId="1" fontId="33" fillId="5" borderId="0" xfId="0" applyNumberFormat="1" applyFont="1" applyFill="1" applyBorder="1"/>
    <xf numFmtId="0" fontId="21" fillId="2" borderId="0" xfId="0" applyFont="1" applyFill="1" applyBorder="1" applyProtection="1"/>
    <xf numFmtId="0" fontId="22" fillId="5" borderId="0" xfId="0" applyFont="1" applyFill="1" applyBorder="1"/>
    <xf numFmtId="0" fontId="26" fillId="2" borderId="3" xfId="0" applyFont="1" applyFill="1" applyBorder="1" applyAlignment="1" applyProtection="1">
      <alignment horizontal="right"/>
    </xf>
    <xf numFmtId="1" fontId="6" fillId="5" borderId="0" xfId="1" applyNumberFormat="1" applyFont="1" applyFill="1" applyBorder="1" applyProtection="1"/>
    <xf numFmtId="1" fontId="22" fillId="5" borderId="0" xfId="1" applyNumberFormat="1" applyFont="1" applyFill="1" applyBorder="1" applyProtection="1"/>
    <xf numFmtId="0" fontId="20" fillId="0" borderId="0" xfId="0" applyFont="1" applyBorder="1" applyProtection="1">
      <protection locked="0"/>
    </xf>
    <xf numFmtId="0" fontId="0" fillId="0" borderId="0" xfId="0" applyFont="1" applyBorder="1" applyProtection="1">
      <protection locked="0"/>
    </xf>
    <xf numFmtId="0" fontId="20" fillId="0" borderId="0" xfId="0" quotePrefix="1" applyFont="1" applyBorder="1" applyProtection="1">
      <protection locked="0"/>
    </xf>
    <xf numFmtId="0" fontId="9" fillId="0" borderId="0" xfId="0" applyFont="1" applyProtection="1">
      <protection locked="0"/>
    </xf>
    <xf numFmtId="0" fontId="0" fillId="0" borderId="0" xfId="0" applyFont="1" applyProtection="1">
      <protection locked="0"/>
    </xf>
    <xf numFmtId="0" fontId="14" fillId="0" borderId="0" xfId="0" applyFont="1" applyBorder="1"/>
    <xf numFmtId="167" fontId="6" fillId="0" borderId="4" xfId="1" applyNumberFormat="1" applyFont="1" applyBorder="1" applyAlignment="1" applyProtection="1">
      <alignment horizontal="center"/>
      <protection locked="0"/>
    </xf>
    <xf numFmtId="167" fontId="6" fillId="0" borderId="7" xfId="1" applyNumberFormat="1" applyFont="1" applyBorder="1" applyAlignment="1" applyProtection="1">
      <alignment horizontal="center"/>
      <protection locked="0"/>
    </xf>
    <xf numFmtId="167" fontId="6" fillId="0" borderId="15" xfId="1" applyNumberFormat="1" applyFont="1" applyBorder="1" applyAlignment="1" applyProtection="1">
      <alignment horizontal="center"/>
      <protection locked="0"/>
    </xf>
    <xf numFmtId="167" fontId="6" fillId="0" borderId="16" xfId="1" applyNumberFormat="1" applyFont="1" applyBorder="1" applyAlignment="1" applyProtection="1">
      <alignment horizontal="center"/>
      <protection locked="0"/>
    </xf>
    <xf numFmtId="167" fontId="6" fillId="0" borderId="9" xfId="1" applyNumberFormat="1" applyFont="1" applyBorder="1" applyAlignment="1" applyProtection="1">
      <alignment horizontal="center"/>
      <protection locked="0"/>
    </xf>
    <xf numFmtId="167" fontId="6" fillId="0" borderId="10" xfId="1" applyNumberFormat="1" applyFont="1" applyBorder="1" applyAlignment="1" applyProtection="1">
      <alignment horizontal="center"/>
      <protection locked="0"/>
    </xf>
    <xf numFmtId="167" fontId="5" fillId="5" borderId="6" xfId="1" applyNumberFormat="1" applyFont="1" applyFill="1" applyBorder="1"/>
    <xf numFmtId="167" fontId="6" fillId="5" borderId="0" xfId="1" applyNumberFormat="1" applyFont="1" applyFill="1" applyBorder="1"/>
    <xf numFmtId="167" fontId="6" fillId="5" borderId="2" xfId="1" applyNumberFormat="1" applyFont="1" applyFill="1" applyBorder="1"/>
    <xf numFmtId="167" fontId="5" fillId="5" borderId="5" xfId="1" applyNumberFormat="1" applyFont="1" applyFill="1" applyBorder="1"/>
    <xf numFmtId="167" fontId="6" fillId="5" borderId="11" xfId="1" applyNumberFormat="1" applyFont="1" applyFill="1" applyBorder="1"/>
    <xf numFmtId="167" fontId="32" fillId="5" borderId="5" xfId="1" applyNumberFormat="1" applyFont="1" applyFill="1" applyBorder="1"/>
    <xf numFmtId="167" fontId="32" fillId="5" borderId="6" xfId="1" applyNumberFormat="1" applyFont="1" applyFill="1" applyBorder="1"/>
    <xf numFmtId="167" fontId="33" fillId="5" borderId="11" xfId="1" applyNumberFormat="1" applyFont="1" applyFill="1" applyBorder="1"/>
    <xf numFmtId="167" fontId="33" fillId="5" borderId="2" xfId="1" applyNumberFormat="1" applyFont="1" applyFill="1" applyBorder="1"/>
    <xf numFmtId="167" fontId="21" fillId="5" borderId="5" xfId="1" applyNumberFormat="1" applyFont="1" applyFill="1" applyBorder="1"/>
    <xf numFmtId="167" fontId="21" fillId="5" borderId="6" xfId="1" applyNumberFormat="1" applyFont="1" applyFill="1" applyBorder="1"/>
    <xf numFmtId="167" fontId="22" fillId="5" borderId="11" xfId="1" applyNumberFormat="1" applyFont="1" applyFill="1" applyBorder="1"/>
    <xf numFmtId="167" fontId="22" fillId="5" borderId="2" xfId="1" applyNumberFormat="1" applyFont="1" applyFill="1" applyBorder="1"/>
    <xf numFmtId="0" fontId="0" fillId="0" borderId="19" xfId="0" applyBorder="1"/>
    <xf numFmtId="0" fontId="0" fillId="0" borderId="21" xfId="0" applyBorder="1"/>
    <xf numFmtId="0" fontId="0" fillId="0" borderId="20" xfId="0" applyBorder="1"/>
    <xf numFmtId="0" fontId="20" fillId="0" borderId="0" xfId="0" applyFont="1" applyProtection="1">
      <protection locked="0"/>
    </xf>
    <xf numFmtId="0" fontId="27" fillId="0" borderId="0" xfId="0" applyFont="1"/>
    <xf numFmtId="0" fontId="0" fillId="0" borderId="0" xfId="0" applyAlignment="1">
      <alignment horizontal="right"/>
    </xf>
    <xf numFmtId="0" fontId="0" fillId="2" borderId="2" xfId="0" applyFill="1" applyBorder="1"/>
    <xf numFmtId="1" fontId="5" fillId="0" borderId="2" xfId="1" applyNumberFormat="1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0" fillId="2" borderId="12" xfId="0" applyFill="1" applyBorder="1"/>
    <xf numFmtId="164" fontId="6" fillId="0" borderId="4" xfId="1" applyNumberFormat="1" applyFont="1" applyBorder="1" applyAlignment="1" applyProtection="1">
      <alignment horizontal="center"/>
      <protection locked="0"/>
    </xf>
    <xf numFmtId="164" fontId="6" fillId="0" borderId="4" xfId="0" applyNumberFormat="1" applyFont="1" applyBorder="1" applyAlignment="1" applyProtection="1">
      <alignment horizontal="center"/>
      <protection locked="0"/>
    </xf>
    <xf numFmtId="166" fontId="6" fillId="0" borderId="4" xfId="0" applyNumberFormat="1" applyFont="1" applyBorder="1" applyAlignment="1" applyProtection="1">
      <alignment horizontal="center"/>
      <protection locked="0"/>
    </xf>
    <xf numFmtId="164" fontId="6" fillId="0" borderId="0" xfId="0" applyNumberFormat="1" applyFont="1" applyAlignment="1" applyProtection="1">
      <alignment horizontal="center"/>
      <protection locked="0"/>
    </xf>
    <xf numFmtId="0" fontId="5" fillId="2" borderId="13" xfId="0" applyFont="1" applyFill="1" applyBorder="1" applyAlignment="1">
      <alignment horizontal="right"/>
    </xf>
    <xf numFmtId="165" fontId="6" fillId="5" borderId="5" xfId="0" applyNumberFormat="1" applyFont="1" applyFill="1" applyBorder="1" applyAlignment="1">
      <alignment horizontal="center"/>
    </xf>
    <xf numFmtId="165" fontId="6" fillId="5" borderId="6" xfId="0" applyNumberFormat="1" applyFont="1" applyFill="1" applyBorder="1" applyAlignment="1">
      <alignment horizontal="center"/>
    </xf>
    <xf numFmtId="164" fontId="6" fillId="0" borderId="7" xfId="1" applyNumberFormat="1" applyFont="1" applyBorder="1" applyAlignment="1" applyProtection="1">
      <alignment horizontal="center"/>
      <protection locked="0"/>
    </xf>
    <xf numFmtId="0" fontId="5" fillId="2" borderId="3" xfId="0" applyFont="1" applyFill="1" applyBorder="1" applyAlignment="1">
      <alignment horizontal="right"/>
    </xf>
    <xf numFmtId="165" fontId="6" fillId="5" borderId="8" xfId="0" applyNumberFormat="1" applyFont="1" applyFill="1" applyBorder="1" applyAlignment="1">
      <alignment horizontal="center"/>
    </xf>
    <xf numFmtId="165" fontId="6" fillId="5" borderId="0" xfId="0" applyNumberFormat="1" applyFont="1" applyFill="1" applyAlignment="1">
      <alignment horizontal="center"/>
    </xf>
    <xf numFmtId="164" fontId="6" fillId="0" borderId="15" xfId="1" applyNumberFormat="1" applyFont="1" applyBorder="1" applyAlignment="1" applyProtection="1">
      <alignment horizontal="center"/>
      <protection locked="0"/>
    </xf>
    <xf numFmtId="164" fontId="6" fillId="0" borderId="16" xfId="1" applyNumberFormat="1" applyFont="1" applyBorder="1" applyAlignment="1" applyProtection="1">
      <alignment horizontal="center"/>
      <protection locked="0"/>
    </xf>
    <xf numFmtId="164" fontId="6" fillId="0" borderId="16" xfId="0" applyNumberFormat="1" applyFont="1" applyBorder="1" applyAlignment="1" applyProtection="1">
      <alignment horizontal="center"/>
      <protection locked="0"/>
    </xf>
    <xf numFmtId="166" fontId="6" fillId="0" borderId="16" xfId="0" applyNumberFormat="1" applyFont="1" applyBorder="1" applyAlignment="1" applyProtection="1">
      <alignment horizontal="center"/>
      <protection locked="0"/>
    </xf>
    <xf numFmtId="164" fontId="6" fillId="0" borderId="9" xfId="1" applyNumberFormat="1" applyFont="1" applyBorder="1" applyAlignment="1" applyProtection="1">
      <alignment horizontal="center"/>
      <protection locked="0"/>
    </xf>
    <xf numFmtId="164" fontId="6" fillId="0" borderId="10" xfId="1" applyNumberFormat="1" applyFont="1" applyBorder="1" applyAlignment="1" applyProtection="1">
      <alignment horizontal="center"/>
      <protection locked="0"/>
    </xf>
    <xf numFmtId="164" fontId="6" fillId="0" borderId="10" xfId="0" applyNumberFormat="1" applyFont="1" applyBorder="1" applyAlignment="1" applyProtection="1">
      <alignment horizontal="center"/>
      <protection locked="0"/>
    </xf>
    <xf numFmtId="166" fontId="6" fillId="0" borderId="10" xfId="0" applyNumberFormat="1" applyFont="1" applyBorder="1" applyAlignment="1" applyProtection="1">
      <alignment horizontal="center"/>
      <protection locked="0"/>
    </xf>
    <xf numFmtId="165" fontId="6" fillId="5" borderId="11" xfId="0" applyNumberFormat="1" applyFont="1" applyFill="1" applyBorder="1" applyAlignment="1">
      <alignment horizontal="center"/>
    </xf>
    <xf numFmtId="165" fontId="6" fillId="5" borderId="2" xfId="0" applyNumberFormat="1" applyFont="1" applyFill="1" applyBorder="1" applyAlignment="1">
      <alignment horizontal="center"/>
    </xf>
    <xf numFmtId="0" fontId="2" fillId="2" borderId="6" xfId="0" applyFont="1" applyFill="1" applyBorder="1"/>
    <xf numFmtId="164" fontId="32" fillId="5" borderId="5" xfId="1" applyNumberFormat="1" applyFont="1" applyFill="1" applyBorder="1"/>
    <xf numFmtId="164" fontId="32" fillId="5" borderId="6" xfId="1" applyNumberFormat="1" applyFont="1" applyFill="1" applyBorder="1"/>
    <xf numFmtId="164" fontId="32" fillId="5" borderId="6" xfId="0" applyNumberFormat="1" applyFont="1" applyFill="1" applyBorder="1"/>
    <xf numFmtId="0" fontId="5" fillId="2" borderId="6" xfId="0" applyFont="1" applyFill="1" applyBorder="1"/>
    <xf numFmtId="0" fontId="7" fillId="2" borderId="13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164" fontId="33" fillId="5" borderId="11" xfId="1" applyNumberFormat="1" applyFont="1" applyFill="1" applyBorder="1"/>
    <xf numFmtId="164" fontId="33" fillId="5" borderId="2" xfId="1" applyNumberFormat="1" applyFont="1" applyFill="1" applyBorder="1"/>
    <xf numFmtId="164" fontId="33" fillId="5" borderId="2" xfId="0" applyNumberFormat="1" applyFont="1" applyFill="1" applyBorder="1"/>
    <xf numFmtId="0" fontId="33" fillId="5" borderId="2" xfId="0" applyFont="1" applyFill="1" applyBorder="1"/>
    <xf numFmtId="2" fontId="6" fillId="0" borderId="0" xfId="0" applyNumberFormat="1" applyFont="1" applyAlignment="1" applyProtection="1">
      <alignment horizontal="center"/>
      <protection locked="0"/>
    </xf>
    <xf numFmtId="0" fontId="6" fillId="2" borderId="2" xfId="0" applyFont="1" applyFill="1" applyBorder="1"/>
    <xf numFmtId="0" fontId="2" fillId="2" borderId="1" xfId="0" applyFont="1" applyFill="1" applyBorder="1" applyAlignment="1">
      <alignment horizontal="right"/>
    </xf>
    <xf numFmtId="0" fontId="21" fillId="2" borderId="6" xfId="0" applyFont="1" applyFill="1" applyBorder="1"/>
    <xf numFmtId="0" fontId="21" fillId="2" borderId="3" xfId="0" applyFont="1" applyFill="1" applyBorder="1" applyAlignment="1">
      <alignment horizontal="right"/>
    </xf>
    <xf numFmtId="164" fontId="21" fillId="5" borderId="5" xfId="1" applyNumberFormat="1" applyFont="1" applyFill="1" applyBorder="1"/>
    <xf numFmtId="164" fontId="21" fillId="5" borderId="6" xfId="1" applyNumberFormat="1" applyFont="1" applyFill="1" applyBorder="1"/>
    <xf numFmtId="164" fontId="21" fillId="5" borderId="6" xfId="0" applyNumberFormat="1" applyFont="1" applyFill="1" applyBorder="1"/>
    <xf numFmtId="0" fontId="21" fillId="5" borderId="6" xfId="0" applyFont="1" applyFill="1" applyBorder="1"/>
    <xf numFmtId="0" fontId="42" fillId="2" borderId="13" xfId="0" applyFont="1" applyFill="1" applyBorder="1" applyAlignment="1">
      <alignment horizontal="right"/>
    </xf>
    <xf numFmtId="0" fontId="23" fillId="2" borderId="2" xfId="0" applyFont="1" applyFill="1" applyBorder="1"/>
    <xf numFmtId="0" fontId="21" fillId="2" borderId="1" xfId="0" applyFont="1" applyFill="1" applyBorder="1" applyAlignment="1">
      <alignment horizontal="right"/>
    </xf>
    <xf numFmtId="164" fontId="22" fillId="5" borderId="11" xfId="1" applyNumberFormat="1" applyFont="1" applyFill="1" applyBorder="1"/>
    <xf numFmtId="164" fontId="22" fillId="5" borderId="2" xfId="1" applyNumberFormat="1" applyFont="1" applyFill="1" applyBorder="1"/>
    <xf numFmtId="0" fontId="17" fillId="2" borderId="1" xfId="0" applyFont="1" applyFill="1" applyBorder="1" applyAlignment="1">
      <alignment horizontal="right"/>
    </xf>
    <xf numFmtId="0" fontId="23" fillId="2" borderId="12" xfId="0" applyFont="1" applyFill="1" applyBorder="1"/>
    <xf numFmtId="0" fontId="21" fillId="2" borderId="14" xfId="0" applyFont="1" applyFill="1" applyBorder="1" applyAlignment="1">
      <alignment horizontal="right"/>
    </xf>
    <xf numFmtId="166" fontId="26" fillId="5" borderId="12" xfId="0" applyNumberFormat="1" applyFont="1" applyFill="1" applyBorder="1"/>
    <xf numFmtId="0" fontId="20" fillId="0" borderId="0" xfId="0" quotePrefix="1" applyFont="1" applyProtection="1">
      <protection locked="0"/>
    </xf>
    <xf numFmtId="0" fontId="10" fillId="0" borderId="0" xfId="0" applyFont="1"/>
    <xf numFmtId="0" fontId="20" fillId="0" borderId="0" xfId="0" quotePrefix="1" applyFont="1"/>
    <xf numFmtId="0" fontId="34" fillId="0" borderId="0" xfId="0" applyFont="1"/>
    <xf numFmtId="0" fontId="30" fillId="2" borderId="13" xfId="0" applyFont="1" applyFill="1" applyBorder="1" applyAlignment="1">
      <alignment horizontal="right"/>
    </xf>
    <xf numFmtId="2" fontId="40" fillId="2" borderId="0" xfId="0" applyNumberFormat="1" applyFont="1" applyFill="1" applyAlignment="1" applyProtection="1">
      <alignment horizontal="center"/>
      <protection locked="0"/>
    </xf>
    <xf numFmtId="0" fontId="30" fillId="2" borderId="3" xfId="0" applyFont="1" applyFill="1" applyBorder="1" applyAlignment="1">
      <alignment horizontal="right"/>
    </xf>
    <xf numFmtId="0" fontId="30" fillId="2" borderId="14" xfId="0" applyFont="1" applyFill="1" applyBorder="1" applyAlignment="1">
      <alignment horizontal="right"/>
    </xf>
    <xf numFmtId="0" fontId="4" fillId="0" borderId="0" xfId="0" quotePrefix="1" applyFont="1"/>
    <xf numFmtId="164" fontId="5" fillId="5" borderId="5" xfId="1" applyNumberFormat="1" applyFont="1" applyFill="1" applyBorder="1"/>
    <xf numFmtId="164" fontId="5" fillId="5" borderId="6" xfId="1" applyNumberFormat="1" applyFont="1" applyFill="1" applyBorder="1"/>
    <xf numFmtId="164" fontId="5" fillId="5" borderId="6" xfId="0" applyNumberFormat="1" applyFont="1" applyFill="1" applyBorder="1"/>
    <xf numFmtId="0" fontId="35" fillId="2" borderId="13" xfId="0" applyFont="1" applyFill="1" applyBorder="1" applyAlignment="1">
      <alignment horizontal="right"/>
    </xf>
    <xf numFmtId="164" fontId="6" fillId="5" borderId="11" xfId="1" applyNumberFormat="1" applyFont="1" applyFill="1" applyBorder="1"/>
    <xf numFmtId="164" fontId="6" fillId="5" borderId="2" xfId="1" applyNumberFormat="1" applyFont="1" applyFill="1" applyBorder="1"/>
    <xf numFmtId="164" fontId="6" fillId="5" borderId="2" xfId="0" applyNumberFormat="1" applyFont="1" applyFill="1" applyBorder="1"/>
    <xf numFmtId="0" fontId="6" fillId="5" borderId="2" xfId="0" applyFont="1" applyFill="1" applyBorder="1"/>
    <xf numFmtId="2" fontId="6" fillId="2" borderId="0" xfId="0" applyNumberFormat="1" applyFont="1" applyFill="1" applyAlignment="1" applyProtection="1">
      <alignment horizontal="center"/>
      <protection locked="0"/>
    </xf>
    <xf numFmtId="0" fontId="35" fillId="2" borderId="3" xfId="0" applyFont="1" applyFill="1" applyBorder="1" applyAlignment="1">
      <alignment horizontal="right"/>
    </xf>
    <xf numFmtId="0" fontId="35" fillId="2" borderId="14" xfId="0" applyFont="1" applyFill="1" applyBorder="1" applyAlignment="1">
      <alignment horizontal="right"/>
    </xf>
    <xf numFmtId="0" fontId="39" fillId="0" borderId="0" xfId="0" applyFont="1" applyAlignment="1">
      <alignment horizontal="right"/>
    </xf>
    <xf numFmtId="0" fontId="0" fillId="2" borderId="0" xfId="0" applyFill="1"/>
    <xf numFmtId="164" fontId="6" fillId="5" borderId="0" xfId="1" applyNumberFormat="1" applyFont="1" applyFill="1" applyBorder="1"/>
    <xf numFmtId="0" fontId="2" fillId="2" borderId="2" xfId="0" applyFont="1" applyFill="1" applyBorder="1"/>
    <xf numFmtId="164" fontId="5" fillId="0" borderId="2" xfId="0" applyNumberFormat="1" applyFont="1" applyBorder="1" applyAlignment="1" applyProtection="1">
      <alignment horizontal="center"/>
      <protection locked="0"/>
    </xf>
    <xf numFmtId="164" fontId="5" fillId="5" borderId="2" xfId="0" applyNumberFormat="1" applyFont="1" applyFill="1" applyBorder="1" applyAlignment="1">
      <alignment horizontal="center"/>
    </xf>
    <xf numFmtId="0" fontId="9" fillId="0" borderId="0" xfId="0" quotePrefix="1" applyFont="1"/>
    <xf numFmtId="164" fontId="6" fillId="0" borderId="7" xfId="0" applyNumberFormat="1" applyFont="1" applyBorder="1" applyAlignment="1" applyProtection="1">
      <alignment horizontal="center"/>
      <protection locked="0"/>
    </xf>
    <xf numFmtId="164" fontId="6" fillId="0" borderId="15" xfId="0" applyNumberFormat="1" applyFont="1" applyBorder="1" applyAlignment="1" applyProtection="1">
      <alignment horizontal="center"/>
      <protection locked="0"/>
    </xf>
    <xf numFmtId="164" fontId="6" fillId="0" borderId="9" xfId="0" applyNumberFormat="1" applyFont="1" applyBorder="1" applyAlignment="1" applyProtection="1">
      <alignment horizontal="center"/>
      <protection locked="0"/>
    </xf>
    <xf numFmtId="166" fontId="6" fillId="0" borderId="7" xfId="0" applyNumberFormat="1" applyFont="1" applyBorder="1" applyAlignment="1" applyProtection="1">
      <alignment horizontal="center"/>
      <protection locked="0"/>
    </xf>
    <xf numFmtId="166" fontId="6" fillId="0" borderId="15" xfId="0" applyNumberFormat="1" applyFont="1" applyBorder="1" applyAlignment="1" applyProtection="1">
      <alignment horizontal="center"/>
      <protection locked="0"/>
    </xf>
    <xf numFmtId="166" fontId="6" fillId="0" borderId="9" xfId="0" applyNumberFormat="1" applyFont="1" applyBorder="1" applyAlignment="1" applyProtection="1">
      <alignment horizontal="center"/>
      <protection locked="0"/>
    </xf>
    <xf numFmtId="164" fontId="32" fillId="5" borderId="5" xfId="0" applyNumberFormat="1" applyFont="1" applyFill="1" applyBorder="1"/>
    <xf numFmtId="0" fontId="33" fillId="5" borderId="11" xfId="0" applyFont="1" applyFill="1" applyBorder="1"/>
    <xf numFmtId="0" fontId="21" fillId="5" borderId="5" xfId="0" applyFont="1" applyFill="1" applyBorder="1"/>
    <xf numFmtId="164" fontId="22" fillId="5" borderId="11" xfId="0" applyNumberFormat="1" applyFont="1" applyFill="1" applyBorder="1"/>
    <xf numFmtId="164" fontId="22" fillId="5" borderId="2" xfId="0" applyNumberFormat="1" applyFont="1" applyFill="1" applyBorder="1"/>
    <xf numFmtId="164" fontId="5" fillId="5" borderId="5" xfId="0" applyNumberFormat="1" applyFont="1" applyFill="1" applyBorder="1"/>
    <xf numFmtId="0" fontId="6" fillId="5" borderId="11" xfId="0" applyFont="1" applyFill="1" applyBorder="1"/>
    <xf numFmtId="0" fontId="0" fillId="2" borderId="25" xfId="0" applyFill="1" applyBorder="1"/>
    <xf numFmtId="0" fontId="1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/>
    <xf numFmtId="0" fontId="2" fillId="0" borderId="1" xfId="0" applyFont="1" applyBorder="1" applyAlignment="1">
      <alignment horizontal="right"/>
    </xf>
    <xf numFmtId="165" fontId="6" fillId="0" borderId="17" xfId="0" applyNumberFormat="1" applyFont="1" applyBorder="1" applyAlignment="1">
      <alignment horizontal="center"/>
    </xf>
    <xf numFmtId="165" fontId="6" fillId="0" borderId="0" xfId="0" applyNumberFormat="1" applyFont="1" applyAlignment="1">
      <alignment horizontal="center"/>
    </xf>
    <xf numFmtId="166" fontId="16" fillId="0" borderId="0" xfId="0" applyNumberFormat="1" applyFont="1" applyAlignment="1">
      <alignment horizontal="center"/>
    </xf>
    <xf numFmtId="0" fontId="7" fillId="0" borderId="0" xfId="0" applyFont="1" applyAlignment="1">
      <alignment horizontal="right"/>
    </xf>
    <xf numFmtId="165" fontId="0" fillId="0" borderId="0" xfId="0" applyNumberFormat="1"/>
    <xf numFmtId="0" fontId="7" fillId="2" borderId="12" xfId="0" applyFont="1" applyFill="1" applyBorder="1" applyAlignment="1">
      <alignment horizontal="right"/>
    </xf>
    <xf numFmtId="0" fontId="49" fillId="0" borderId="0" xfId="0" applyFont="1"/>
    <xf numFmtId="164" fontId="50" fillId="0" borderId="4" xfId="0" applyNumberFormat="1" applyFont="1" applyBorder="1" applyAlignment="1" applyProtection="1">
      <alignment horizontal="center"/>
      <protection locked="0"/>
    </xf>
    <xf numFmtId="164" fontId="50" fillId="0" borderId="0" xfId="0" applyNumberFormat="1" applyFont="1" applyAlignment="1" applyProtection="1">
      <alignment horizontal="center"/>
      <protection locked="0"/>
    </xf>
    <xf numFmtId="164" fontId="50" fillId="2" borderId="25" xfId="0" applyNumberFormat="1" applyFont="1" applyFill="1" applyBorder="1" applyAlignment="1" applyProtection="1">
      <alignment horizontal="center"/>
      <protection locked="0"/>
    </xf>
    <xf numFmtId="0" fontId="2" fillId="0" borderId="13" xfId="0" applyFont="1" applyBorder="1" applyAlignment="1">
      <alignment horizontal="right"/>
    </xf>
    <xf numFmtId="167" fontId="6" fillId="0" borderId="6" xfId="1" applyNumberFormat="1" applyFont="1" applyBorder="1"/>
    <xf numFmtId="164" fontId="50" fillId="0" borderId="7" xfId="0" applyNumberFormat="1" applyFont="1" applyBorder="1" applyAlignment="1" applyProtection="1">
      <alignment horizontal="center"/>
      <protection locked="0"/>
    </xf>
    <xf numFmtId="167" fontId="6" fillId="0" borderId="0" xfId="1" applyNumberFormat="1" applyFont="1" applyBorder="1"/>
    <xf numFmtId="164" fontId="50" fillId="0" borderId="15" xfId="0" applyNumberFormat="1" applyFont="1" applyBorder="1" applyAlignment="1" applyProtection="1">
      <alignment horizontal="center"/>
      <protection locked="0"/>
    </xf>
    <xf numFmtId="164" fontId="50" fillId="0" borderId="16" xfId="0" applyNumberFormat="1" applyFont="1" applyBorder="1" applyAlignment="1" applyProtection="1">
      <alignment horizontal="center"/>
      <protection locked="0"/>
    </xf>
    <xf numFmtId="164" fontId="50" fillId="0" borderId="9" xfId="0" applyNumberFormat="1" applyFont="1" applyBorder="1" applyAlignment="1" applyProtection="1">
      <alignment horizontal="center"/>
      <protection locked="0"/>
    </xf>
    <xf numFmtId="164" fontId="50" fillId="0" borderId="10" xfId="0" applyNumberFormat="1" applyFont="1" applyBorder="1" applyAlignment="1" applyProtection="1">
      <alignment horizontal="center"/>
      <protection locked="0"/>
    </xf>
    <xf numFmtId="167" fontId="6" fillId="0" borderId="2" xfId="1" applyNumberFormat="1" applyFont="1" applyBorder="1"/>
    <xf numFmtId="0" fontId="2" fillId="2" borderId="13" xfId="0" applyFont="1" applyFill="1" applyBorder="1" applyAlignment="1">
      <alignment horizontal="right"/>
    </xf>
    <xf numFmtId="164" fontId="5" fillId="0" borderId="6" xfId="1" applyNumberFormat="1" applyFont="1" applyBorder="1"/>
    <xf numFmtId="165" fontId="5" fillId="0" borderId="0" xfId="1" applyNumberFormat="1" applyFont="1" applyBorder="1"/>
    <xf numFmtId="165" fontId="5" fillId="2" borderId="25" xfId="1" applyNumberFormat="1" applyFont="1" applyFill="1" applyBorder="1"/>
    <xf numFmtId="2" fontId="5" fillId="0" borderId="6" xfId="1" applyNumberFormat="1" applyFont="1" applyBorder="1"/>
    <xf numFmtId="0" fontId="2" fillId="2" borderId="0" xfId="0" applyFont="1" applyFill="1"/>
    <xf numFmtId="0" fontId="2" fillId="2" borderId="3" xfId="0" applyFont="1" applyFill="1" applyBorder="1" applyAlignment="1">
      <alignment horizontal="right"/>
    </xf>
    <xf numFmtId="164" fontId="6" fillId="0" borderId="0" xfId="1" applyNumberFormat="1" applyFont="1" applyBorder="1"/>
    <xf numFmtId="2" fontId="6" fillId="0" borderId="0" xfId="1" applyNumberFormat="1" applyFont="1" applyBorder="1"/>
    <xf numFmtId="1" fontId="6" fillId="0" borderId="11" xfId="1" applyNumberFormat="1" applyFont="1" applyBorder="1"/>
    <xf numFmtId="1" fontId="6" fillId="0" borderId="2" xfId="1" applyNumberFormat="1" applyFont="1" applyBorder="1"/>
    <xf numFmtId="165" fontId="6" fillId="0" borderId="0" xfId="1" applyNumberFormat="1" applyFont="1" applyBorder="1"/>
    <xf numFmtId="165" fontId="6" fillId="2" borderId="25" xfId="1" applyNumberFormat="1" applyFont="1" applyFill="1" applyBorder="1"/>
    <xf numFmtId="2" fontId="6" fillId="0" borderId="11" xfId="1" applyNumberFormat="1" applyFont="1" applyBorder="1"/>
    <xf numFmtId="2" fontId="6" fillId="0" borderId="2" xfId="1" applyNumberFormat="1" applyFont="1" applyBorder="1"/>
    <xf numFmtId="0" fontId="11" fillId="4" borderId="12" xfId="0" applyFont="1" applyFill="1" applyBorder="1"/>
    <xf numFmtId="164" fontId="50" fillId="0" borderId="12" xfId="0" applyNumberFormat="1" applyFont="1" applyBorder="1" applyAlignment="1" applyProtection="1">
      <alignment horizontal="center"/>
      <protection locked="0"/>
    </xf>
    <xf numFmtId="2" fontId="50" fillId="0" borderId="5" xfId="0" applyNumberFormat="1" applyFont="1" applyBorder="1" applyAlignment="1" applyProtection="1">
      <alignment horizontal="center"/>
      <protection locked="0"/>
    </xf>
    <xf numFmtId="2" fontId="50" fillId="0" borderId="6" xfId="0" applyNumberFormat="1" applyFont="1" applyBorder="1" applyAlignment="1" applyProtection="1">
      <alignment horizontal="center"/>
      <protection locked="0"/>
    </xf>
    <xf numFmtId="2" fontId="50" fillId="0" borderId="0" xfId="0" applyNumberFormat="1" applyFont="1" applyAlignment="1" applyProtection="1">
      <alignment horizontal="center"/>
      <protection locked="0"/>
    </xf>
    <xf numFmtId="2" fontId="50" fillId="2" borderId="25" xfId="0" applyNumberFormat="1" applyFont="1" applyFill="1" applyBorder="1" applyAlignment="1" applyProtection="1">
      <alignment horizontal="center"/>
      <protection locked="0"/>
    </xf>
    <xf numFmtId="2" fontId="50" fillId="0" borderId="8" xfId="0" applyNumberFormat="1" applyFont="1" applyBorder="1" applyAlignment="1" applyProtection="1">
      <alignment horizontal="center"/>
      <protection locked="0"/>
    </xf>
    <xf numFmtId="2" fontId="50" fillId="0" borderId="11" xfId="0" applyNumberFormat="1" applyFont="1" applyBorder="1" applyAlignment="1" applyProtection="1">
      <alignment horizontal="center"/>
      <protection locked="0"/>
    </xf>
    <xf numFmtId="2" fontId="50" fillId="0" borderId="2" xfId="0" applyNumberFormat="1" applyFont="1" applyBorder="1" applyAlignment="1" applyProtection="1">
      <alignment horizontal="center"/>
      <protection locked="0"/>
    </xf>
    <xf numFmtId="165" fontId="5" fillId="0" borderId="6" xfId="1" applyNumberFormat="1" applyFont="1" applyBorder="1"/>
    <xf numFmtId="165" fontId="6" fillId="0" borderId="2" xfId="1" applyNumberFormat="1" applyFont="1" applyBorder="1"/>
    <xf numFmtId="0" fontId="7" fillId="0" borderId="0" xfId="0" applyFont="1"/>
    <xf numFmtId="0" fontId="52" fillId="4" borderId="6" xfId="0" applyFont="1" applyFill="1" applyBorder="1"/>
    <xf numFmtId="0" fontId="52" fillId="4" borderId="13" xfId="0" applyFont="1" applyFill="1" applyBorder="1" applyAlignment="1">
      <alignment horizontal="right"/>
    </xf>
    <xf numFmtId="165" fontId="8" fillId="0" borderId="5" xfId="1" applyNumberFormat="1" applyFont="1" applyBorder="1"/>
    <xf numFmtId="165" fontId="8" fillId="0" borderId="6" xfId="1" applyNumberFormat="1" applyFont="1" applyBorder="1"/>
    <xf numFmtId="165" fontId="8" fillId="0" borderId="0" xfId="1" applyNumberFormat="1" applyFont="1" applyBorder="1"/>
    <xf numFmtId="165" fontId="8" fillId="2" borderId="25" xfId="1" applyNumberFormat="1" applyFont="1" applyFill="1" applyBorder="1"/>
    <xf numFmtId="0" fontId="52" fillId="4" borderId="3" xfId="0" applyFont="1" applyFill="1" applyBorder="1" applyAlignment="1">
      <alignment horizontal="right"/>
    </xf>
    <xf numFmtId="0" fontId="47" fillId="4" borderId="2" xfId="0" applyFont="1" applyFill="1" applyBorder="1"/>
    <xf numFmtId="0" fontId="52" fillId="4" borderId="1" xfId="0" applyFont="1" applyFill="1" applyBorder="1" applyAlignment="1">
      <alignment horizontal="right"/>
    </xf>
    <xf numFmtId="165" fontId="6" fillId="0" borderId="11" xfId="1" applyNumberFormat="1" applyFont="1" applyBorder="1"/>
    <xf numFmtId="0" fontId="47" fillId="4" borderId="12" xfId="0" applyFont="1" applyFill="1" applyBorder="1"/>
    <xf numFmtId="0" fontId="52" fillId="4" borderId="14" xfId="0" applyFont="1" applyFill="1" applyBorder="1"/>
    <xf numFmtId="166" fontId="5" fillId="0" borderId="12" xfId="0" applyNumberFormat="1" applyFont="1" applyBorder="1"/>
    <xf numFmtId="0" fontId="9" fillId="2" borderId="25" xfId="0" applyFont="1" applyFill="1" applyBorder="1"/>
    <xf numFmtId="0" fontId="5" fillId="2" borderId="25" xfId="0" applyFont="1" applyFill="1" applyBorder="1" applyAlignment="1">
      <alignment horizontal="center"/>
    </xf>
    <xf numFmtId="49" fontId="2" fillId="0" borderId="3" xfId="0" applyNumberFormat="1" applyFont="1" applyBorder="1" applyAlignment="1">
      <alignment horizontal="right"/>
    </xf>
    <xf numFmtId="9" fontId="6" fillId="0" borderId="6" xfId="1" applyFont="1" applyBorder="1"/>
    <xf numFmtId="9" fontId="6" fillId="0" borderId="0" xfId="1" applyFont="1" applyBorder="1"/>
    <xf numFmtId="164" fontId="50" fillId="0" borderId="4" xfId="0" applyNumberFormat="1" applyFont="1" applyBorder="1" applyAlignment="1" applyProtection="1">
      <alignment horizontal="left"/>
      <protection locked="0"/>
    </xf>
    <xf numFmtId="49" fontId="2" fillId="2" borderId="3" xfId="0" applyNumberFormat="1" applyFont="1" applyFill="1" applyBorder="1" applyAlignment="1">
      <alignment horizontal="right"/>
    </xf>
    <xf numFmtId="165" fontId="6" fillId="0" borderId="6" xfId="1" applyNumberFormat="1" applyFont="1" applyBorder="1"/>
    <xf numFmtId="165" fontId="6" fillId="0" borderId="0" xfId="1" applyNumberFormat="1" applyFont="1"/>
    <xf numFmtId="165" fontId="6" fillId="0" borderId="5" xfId="1" applyNumberFormat="1" applyFont="1" applyBorder="1"/>
    <xf numFmtId="0" fontId="2" fillId="7" borderId="3" xfId="0" applyFont="1" applyFill="1" applyBorder="1" applyAlignment="1">
      <alignment horizontal="right"/>
    </xf>
    <xf numFmtId="9" fontId="6" fillId="0" borderId="2" xfId="1" applyFont="1" applyBorder="1"/>
    <xf numFmtId="164" fontId="6" fillId="2" borderId="25" xfId="1" applyNumberFormat="1" applyFont="1" applyFill="1" applyBorder="1"/>
    <xf numFmtId="0" fontId="19" fillId="0" borderId="0" xfId="0" applyFont="1" applyBorder="1" applyAlignment="1">
      <alignment horizontal="center"/>
    </xf>
    <xf numFmtId="0" fontId="24" fillId="0" borderId="19" xfId="0" applyFont="1" applyFill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1" fillId="4" borderId="12" xfId="0" applyFont="1" applyFill="1" applyBorder="1" applyAlignment="1" applyProtection="1">
      <alignment horizontal="center"/>
    </xf>
    <xf numFmtId="0" fontId="11" fillId="3" borderId="12" xfId="0" applyFont="1" applyFill="1" applyBorder="1" applyAlignment="1" applyProtection="1">
      <alignment horizontal="center"/>
    </xf>
    <xf numFmtId="0" fontId="9" fillId="0" borderId="0" xfId="0" applyFont="1" applyAlignment="1">
      <alignment horizontal="left" vertical="top"/>
    </xf>
    <xf numFmtId="0" fontId="11" fillId="6" borderId="12" xfId="0" applyFont="1" applyFill="1" applyBorder="1" applyAlignment="1" applyProtection="1">
      <alignment horizontal="center"/>
    </xf>
    <xf numFmtId="0" fontId="19" fillId="0" borderId="0" xfId="0" applyFont="1" applyAlignment="1">
      <alignment horizontal="center"/>
    </xf>
    <xf numFmtId="0" fontId="11" fillId="3" borderId="12" xfId="0" applyFont="1" applyFill="1" applyBorder="1" applyAlignment="1">
      <alignment horizontal="center"/>
    </xf>
    <xf numFmtId="0" fontId="11" fillId="6" borderId="12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  <xf numFmtId="0" fontId="11" fillId="8" borderId="12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4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00FF"/>
      <color rgb="FF009900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Jeff%20Schaal\Documents\Chilkoti%20Lab\11.%20Synergistic%20Studies\4.%20CP-PTX%20Dose%20Escalation%20Combotherapy%20-%20sc%20BxPc3\CP-PTX%20Dose%20Escalation%20Experimental%20Dat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uke%20Files%20Backup\Chilkoti%20Lab\11.%20Synergistic%20Studies\2.%20Dose%20escalation%20&amp;%20synergy%20(sc%20tumors)\1.%20CP-PTX%20Dose%20Escalation%20Combotherapy%20-%20sc%20BxPc3\CP-PTX%20Dose%20Escalation%20Experimental%20Dat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4.%20CP-PTX%20Dose%20Escalation%20Combotherapy%20-%20sc%20BxPc3/CP-PTX%20Dose%20Escalation%20Experimental%20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mor Size"/>
      <sheetName val="Body Weight"/>
      <sheetName val="Radioactivity"/>
      <sheetName val="Survival"/>
      <sheetName val="Groups"/>
      <sheetName val="Bliss Analysis"/>
      <sheetName val="Bliss -  12.5 Group"/>
      <sheetName val="Bliss -  25mg Group"/>
      <sheetName val="Bliss -  Metronomic Group"/>
      <sheetName val="Bliss -  50mg Group"/>
    </sheetNames>
    <sheetDataSet>
      <sheetData sheetId="0"/>
      <sheetData sheetId="1"/>
      <sheetData sheetId="2"/>
      <sheetData sheetId="3"/>
      <sheetData sheetId="4">
        <row r="6">
          <cell r="C6" t="str">
            <v>PBS Control</v>
          </cell>
        </row>
        <row r="7">
          <cell r="C7" t="str">
            <v>3.3uCi Radiodepot</v>
          </cell>
        </row>
        <row r="8">
          <cell r="C8" t="str">
            <v>12.5mg CP-PTX</v>
          </cell>
        </row>
        <row r="9">
          <cell r="C9" t="str">
            <v>12.5mg Combotherapy</v>
          </cell>
        </row>
        <row r="10">
          <cell r="C10" t="str">
            <v>25mg CP-PTX</v>
          </cell>
        </row>
        <row r="11">
          <cell r="C11" t="str">
            <v>25mg Combotherapy</v>
          </cell>
        </row>
        <row r="12">
          <cell r="C12" t="str">
            <v>50mg CP-PTX</v>
          </cell>
        </row>
        <row r="13">
          <cell r="C13" t="str">
            <v>50mg Combotherapy</v>
          </cell>
        </row>
        <row r="14">
          <cell r="C14" t="str">
            <v>Metronomic CP-PTX</v>
          </cell>
        </row>
        <row r="15">
          <cell r="C15" t="str">
            <v>Metronomic Combotherapy</v>
          </cell>
        </row>
        <row r="16">
          <cell r="C16" t="str">
            <v>Excluded</v>
          </cell>
        </row>
        <row r="17">
          <cell r="C17" t="str">
            <v>Group 12</v>
          </cell>
        </row>
        <row r="18">
          <cell r="C18" t="str">
            <v>Group 13</v>
          </cell>
        </row>
        <row r="19">
          <cell r="C19" t="str">
            <v>Group 14</v>
          </cell>
        </row>
        <row r="20">
          <cell r="C20" t="str">
            <v>Group 15</v>
          </cell>
        </row>
        <row r="21">
          <cell r="C21" t="str">
            <v>Group 16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mor Size"/>
      <sheetName val="Body Weight"/>
      <sheetName val="Radioactivity"/>
      <sheetName val="Survival"/>
      <sheetName val="Groups"/>
      <sheetName val="Bliss Analysis"/>
      <sheetName val="Bliss -  12.5 Group"/>
      <sheetName val="Bliss -  25mg Group"/>
      <sheetName val="Bliss -  Metronomic Group"/>
      <sheetName val="Bliss -  50mg Group"/>
    </sheetNames>
    <sheetDataSet>
      <sheetData sheetId="0"/>
      <sheetData sheetId="1"/>
      <sheetData sheetId="2"/>
      <sheetData sheetId="3"/>
      <sheetData sheetId="4">
        <row r="6">
          <cell r="C6" t="str">
            <v>PBS Control</v>
          </cell>
        </row>
        <row r="7">
          <cell r="C7" t="str">
            <v>3.3uCi Radiodepot</v>
          </cell>
        </row>
        <row r="8">
          <cell r="C8" t="str">
            <v>12.5mg CP-PTX</v>
          </cell>
        </row>
        <row r="9">
          <cell r="C9" t="str">
            <v>12.5mg Combotherapy</v>
          </cell>
        </row>
        <row r="10">
          <cell r="C10" t="str">
            <v>25mg CP-PTX</v>
          </cell>
        </row>
        <row r="11">
          <cell r="C11" t="str">
            <v>25mg Combotherapy</v>
          </cell>
        </row>
        <row r="12">
          <cell r="C12" t="str">
            <v>50mg CP-PTX</v>
          </cell>
        </row>
        <row r="13">
          <cell r="C13" t="str">
            <v>50mg Combotherapy</v>
          </cell>
        </row>
        <row r="14">
          <cell r="C14" t="str">
            <v>Metronomic CP-PTX</v>
          </cell>
        </row>
        <row r="15">
          <cell r="C15" t="str">
            <v>Metronomic Combotherapy</v>
          </cell>
        </row>
        <row r="16">
          <cell r="C16" t="str">
            <v>Excluded</v>
          </cell>
        </row>
        <row r="17">
          <cell r="C17" t="str">
            <v>Group 12</v>
          </cell>
        </row>
        <row r="18">
          <cell r="C18" t="str">
            <v>Group 13</v>
          </cell>
        </row>
        <row r="19">
          <cell r="C19" t="str">
            <v>Group 14</v>
          </cell>
        </row>
        <row r="20">
          <cell r="C20" t="str">
            <v>Group 15</v>
          </cell>
        </row>
        <row r="21">
          <cell r="C21" t="str">
            <v>Group 16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mor Size"/>
      <sheetName val="Body Weight"/>
      <sheetName val="Radioactivity"/>
      <sheetName val="Survival"/>
      <sheetName val="Groups"/>
      <sheetName val="Bliss Analysis"/>
      <sheetName val="Bliss -  12.5 Group"/>
      <sheetName val="Bliss -  25mg Group"/>
      <sheetName val="Bliss -  Metronomic Group"/>
      <sheetName val="Bliss -  50mg Group"/>
    </sheetNames>
    <sheetDataSet>
      <sheetData sheetId="0"/>
      <sheetData sheetId="1"/>
      <sheetData sheetId="2"/>
      <sheetData sheetId="3"/>
      <sheetData sheetId="4">
        <row r="6">
          <cell r="C6" t="str">
            <v>PBS Control</v>
          </cell>
        </row>
        <row r="7">
          <cell r="C7" t="str">
            <v>3.3uCi Radiodepot</v>
          </cell>
        </row>
        <row r="8">
          <cell r="C8" t="str">
            <v>12.5mg CP-PTX</v>
          </cell>
        </row>
        <row r="9">
          <cell r="C9" t="str">
            <v>12.5mg Combotherapy</v>
          </cell>
        </row>
        <row r="10">
          <cell r="C10" t="str">
            <v>25mg CP-PTX</v>
          </cell>
        </row>
        <row r="11">
          <cell r="C11" t="str">
            <v>25mg Combotherapy</v>
          </cell>
        </row>
        <row r="12">
          <cell r="C12" t="str">
            <v>50mg CP-PTX</v>
          </cell>
        </row>
        <row r="13">
          <cell r="C13" t="str">
            <v>50mg Combotherapy</v>
          </cell>
        </row>
        <row r="14">
          <cell r="C14" t="str">
            <v>Metronomic CP-PTX</v>
          </cell>
        </row>
        <row r="15">
          <cell r="C15" t="str">
            <v>Metronomic Combotherapy</v>
          </cell>
        </row>
        <row r="16">
          <cell r="C16" t="str">
            <v>Excluded</v>
          </cell>
        </row>
        <row r="17">
          <cell r="C17" t="str">
            <v>Group 12</v>
          </cell>
        </row>
        <row r="18">
          <cell r="C18" t="str">
            <v>Group 13</v>
          </cell>
        </row>
        <row r="19">
          <cell r="C19" t="str">
            <v>Group 14</v>
          </cell>
        </row>
        <row r="20">
          <cell r="C20" t="str">
            <v>Group 15</v>
          </cell>
        </row>
        <row r="21">
          <cell r="C21" t="str">
            <v>Group 16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81"/>
  <sheetViews>
    <sheetView showGridLines="0" tabSelected="1" workbookViewId="0">
      <selection activeCell="H11" sqref="H11"/>
    </sheetView>
  </sheetViews>
  <sheetFormatPr defaultRowHeight="15" x14ac:dyDescent="0.25"/>
  <cols>
    <col min="1" max="1" width="6.85546875" style="38" customWidth="1"/>
    <col min="2" max="2" width="6" style="37" customWidth="1"/>
    <col min="3" max="3" width="11.42578125" style="37" customWidth="1"/>
    <col min="4" max="7" width="9.42578125" style="37" bestFit="1" customWidth="1"/>
    <col min="8" max="15" width="9.42578125" style="37" customWidth="1"/>
    <col min="16" max="18" width="9.42578125" style="37" bestFit="1" customWidth="1"/>
    <col min="19" max="22" width="10.42578125" style="37" bestFit="1" customWidth="1"/>
    <col min="23" max="23" width="10.42578125" style="37" customWidth="1"/>
    <col min="24" max="24" width="10.42578125" style="37" bestFit="1" customWidth="1"/>
    <col min="25" max="27" width="5.42578125" style="37" customWidth="1"/>
    <col min="28" max="28" width="10.42578125" style="37" customWidth="1"/>
    <col min="29" max="29" width="11.42578125" style="37" customWidth="1"/>
    <col min="30" max="50" width="10.42578125" style="37" customWidth="1"/>
    <col min="51" max="51" width="5.42578125" style="37" customWidth="1"/>
    <col min="52" max="16384" width="9.140625" style="37"/>
  </cols>
  <sheetData>
    <row r="1" spans="1:52" ht="37.5" customHeight="1" x14ac:dyDescent="0.4">
      <c r="A1" s="331" t="s">
        <v>37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  <c r="T1" s="331"/>
      <c r="U1" s="331"/>
      <c r="V1" s="331"/>
      <c r="W1" s="17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</row>
    <row r="2" spans="1:52" ht="26.25" x14ac:dyDescent="0.4">
      <c r="A2" s="17"/>
      <c r="B2" s="334" t="s">
        <v>24</v>
      </c>
      <c r="C2" s="334"/>
      <c r="D2" s="334"/>
      <c r="E2" s="334"/>
      <c r="F2" s="334"/>
      <c r="G2" s="334"/>
      <c r="H2" s="334"/>
      <c r="I2" s="334"/>
      <c r="J2" s="334"/>
      <c r="K2" s="334"/>
      <c r="L2" s="334"/>
      <c r="M2" s="334"/>
      <c r="N2" s="334"/>
      <c r="O2" s="334"/>
      <c r="P2" s="334"/>
      <c r="Q2" s="17"/>
      <c r="R2" s="17"/>
      <c r="S2" s="17"/>
      <c r="T2" s="17"/>
      <c r="U2" s="17"/>
      <c r="V2" s="17"/>
      <c r="W2" s="17"/>
      <c r="Y2" s="40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</row>
    <row r="3" spans="1:52" s="40" customFormat="1" ht="32.25" customHeight="1" thickBot="1" x14ac:dyDescent="0.3">
      <c r="A3" s="55"/>
      <c r="B3" s="56"/>
      <c r="C3" s="57"/>
      <c r="D3" s="330" t="s">
        <v>25</v>
      </c>
      <c r="E3" s="330"/>
      <c r="F3" s="330"/>
      <c r="G3" s="330"/>
      <c r="H3" s="330"/>
      <c r="I3" s="330"/>
      <c r="J3" s="330"/>
      <c r="K3" s="330"/>
      <c r="L3" s="330"/>
      <c r="M3" s="330"/>
      <c r="N3" s="330"/>
      <c r="O3" s="330"/>
      <c r="P3" s="330"/>
      <c r="Q3" s="330"/>
      <c r="R3" s="330"/>
      <c r="S3" s="330"/>
      <c r="T3" s="330"/>
      <c r="U3" s="330"/>
      <c r="V3" s="330"/>
      <c r="W3" s="330"/>
      <c r="X3" s="330"/>
      <c r="Y3" s="57"/>
      <c r="Z3" s="55"/>
      <c r="AA3" s="55"/>
      <c r="AB3" s="329" t="s">
        <v>15</v>
      </c>
      <c r="AC3" s="329"/>
      <c r="AD3" s="329"/>
      <c r="AE3" s="329"/>
      <c r="AF3" s="329"/>
      <c r="AG3" s="329"/>
      <c r="AH3" s="329"/>
      <c r="AI3" s="329"/>
      <c r="AJ3" s="329"/>
      <c r="AK3" s="329"/>
      <c r="AL3" s="329"/>
      <c r="AM3" s="329"/>
      <c r="AN3" s="329"/>
      <c r="AO3" s="329"/>
      <c r="AP3" s="329"/>
      <c r="AQ3" s="329"/>
      <c r="AR3" s="329"/>
      <c r="AS3" s="329"/>
      <c r="AT3" s="329"/>
      <c r="AU3" s="329"/>
      <c r="AV3" s="329"/>
      <c r="AW3" s="329"/>
      <c r="AX3" s="329"/>
      <c r="AY3" s="39"/>
      <c r="AZ3" s="41"/>
    </row>
    <row r="4" spans="1:52" s="40" customFormat="1" ht="19.5" thickTop="1" x14ac:dyDescent="0.3">
      <c r="A4" s="39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48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41"/>
    </row>
    <row r="5" spans="1:52" s="40" customFormat="1" ht="18.75" x14ac:dyDescent="0.3">
      <c r="A5" s="126" t="s">
        <v>9</v>
      </c>
      <c r="B5" s="127"/>
      <c r="C5" s="127"/>
      <c r="Y5" s="49"/>
      <c r="AA5" s="21" t="str">
        <f>A5</f>
        <v>Combination Therapy (Agent 1 + Agent 2)</v>
      </c>
      <c r="AB5" s="21"/>
      <c r="AZ5" s="41"/>
    </row>
    <row r="6" spans="1:52" ht="19.5" x14ac:dyDescent="0.35">
      <c r="B6" s="27" t="s">
        <v>18</v>
      </c>
      <c r="C6" s="42"/>
      <c r="D6" s="328" t="s">
        <v>13</v>
      </c>
      <c r="E6" s="328"/>
      <c r="F6" s="328"/>
      <c r="G6" s="328"/>
      <c r="H6" s="328"/>
      <c r="I6" s="328"/>
      <c r="J6" s="328"/>
      <c r="K6" s="328"/>
      <c r="L6" s="328"/>
      <c r="M6" s="328"/>
      <c r="N6" s="328"/>
      <c r="O6" s="328"/>
      <c r="P6" s="328"/>
      <c r="Q6" s="328"/>
      <c r="R6" s="328"/>
      <c r="S6" s="328"/>
      <c r="T6" s="328"/>
      <c r="U6" s="328"/>
      <c r="V6" s="328"/>
      <c r="W6" s="328"/>
      <c r="X6" s="328"/>
      <c r="Y6" s="49"/>
      <c r="AB6" s="332" t="s">
        <v>10</v>
      </c>
      <c r="AC6" s="332"/>
      <c r="AD6" s="328" t="s">
        <v>13</v>
      </c>
      <c r="AE6" s="328"/>
      <c r="AF6" s="328"/>
      <c r="AG6" s="328"/>
      <c r="AH6" s="328"/>
      <c r="AI6" s="328"/>
      <c r="AJ6" s="328"/>
      <c r="AK6" s="328"/>
      <c r="AL6" s="328"/>
      <c r="AM6" s="328"/>
      <c r="AN6" s="328"/>
      <c r="AO6" s="328"/>
      <c r="AP6" s="328"/>
      <c r="AQ6" s="328"/>
      <c r="AR6" s="328"/>
      <c r="AS6" s="328"/>
      <c r="AT6" s="328"/>
      <c r="AU6" s="328"/>
      <c r="AV6" s="328"/>
      <c r="AW6" s="328"/>
      <c r="AX6" s="328"/>
      <c r="AZ6" s="43"/>
    </row>
    <row r="7" spans="1:52" x14ac:dyDescent="0.25">
      <c r="B7" s="66"/>
      <c r="C7" s="65" t="s">
        <v>12</v>
      </c>
      <c r="D7" s="104">
        <v>0</v>
      </c>
      <c r="E7" s="104">
        <v>2</v>
      </c>
      <c r="F7" s="104">
        <v>6</v>
      </c>
      <c r="G7" s="104">
        <v>9</v>
      </c>
      <c r="H7" s="104">
        <v>12</v>
      </c>
      <c r="I7" s="104">
        <v>14</v>
      </c>
      <c r="J7" s="104">
        <v>17</v>
      </c>
      <c r="K7" s="104">
        <v>20</v>
      </c>
      <c r="L7" s="104">
        <v>23</v>
      </c>
      <c r="M7" s="104">
        <v>26</v>
      </c>
      <c r="N7" s="104">
        <v>28</v>
      </c>
      <c r="O7" s="104">
        <v>32</v>
      </c>
      <c r="P7" s="104"/>
      <c r="Q7" s="104"/>
      <c r="R7" s="104"/>
      <c r="S7" s="104"/>
      <c r="T7" s="104"/>
      <c r="U7" s="104"/>
      <c r="V7" s="104"/>
      <c r="W7" s="104"/>
      <c r="X7" s="104"/>
      <c r="Y7" s="50"/>
      <c r="Z7" s="2"/>
      <c r="AA7" s="2"/>
      <c r="AB7" s="75"/>
      <c r="AC7" s="65" t="s">
        <v>12</v>
      </c>
      <c r="AD7" s="64">
        <f t="shared" ref="AD7:AX7" si="0">D7</f>
        <v>0</v>
      </c>
      <c r="AE7" s="64">
        <f t="shared" si="0"/>
        <v>2</v>
      </c>
      <c r="AF7" s="64">
        <f t="shared" si="0"/>
        <v>6</v>
      </c>
      <c r="AG7" s="64">
        <f t="shared" si="0"/>
        <v>9</v>
      </c>
      <c r="AH7" s="64">
        <f t="shared" si="0"/>
        <v>12</v>
      </c>
      <c r="AI7" s="64">
        <f t="shared" si="0"/>
        <v>14</v>
      </c>
      <c r="AJ7" s="64">
        <f t="shared" si="0"/>
        <v>17</v>
      </c>
      <c r="AK7" s="64">
        <f t="shared" si="0"/>
        <v>20</v>
      </c>
      <c r="AL7" s="64">
        <f t="shared" si="0"/>
        <v>23</v>
      </c>
      <c r="AM7" s="64">
        <f t="shared" si="0"/>
        <v>26</v>
      </c>
      <c r="AN7" s="64">
        <f t="shared" si="0"/>
        <v>28</v>
      </c>
      <c r="AO7" s="64">
        <f t="shared" si="0"/>
        <v>32</v>
      </c>
      <c r="AP7" s="64">
        <f t="shared" si="0"/>
        <v>0</v>
      </c>
      <c r="AQ7" s="64">
        <f t="shared" si="0"/>
        <v>0</v>
      </c>
      <c r="AR7" s="64">
        <f t="shared" si="0"/>
        <v>0</v>
      </c>
      <c r="AS7" s="64">
        <f t="shared" si="0"/>
        <v>0</v>
      </c>
      <c r="AT7" s="64">
        <f t="shared" si="0"/>
        <v>0</v>
      </c>
      <c r="AU7" s="64">
        <f t="shared" si="0"/>
        <v>0</v>
      </c>
      <c r="AV7" s="64">
        <f t="shared" si="0"/>
        <v>0</v>
      </c>
      <c r="AW7" s="64">
        <f t="shared" si="0"/>
        <v>0</v>
      </c>
      <c r="AX7" s="64">
        <f t="shared" si="0"/>
        <v>0</v>
      </c>
      <c r="AY7" s="2"/>
      <c r="AZ7" s="43"/>
    </row>
    <row r="8" spans="1:52" x14ac:dyDescent="0.25">
      <c r="C8" s="101">
        <v>32</v>
      </c>
      <c r="D8" s="132">
        <v>1</v>
      </c>
      <c r="E8" s="132">
        <v>0.58390778461482362</v>
      </c>
      <c r="F8" s="132">
        <v>2.0792909016999181</v>
      </c>
      <c r="G8" s="132">
        <v>2.4811303613814291</v>
      </c>
      <c r="H8" s="132">
        <v>4.2152049844530796E-2</v>
      </c>
      <c r="I8" s="132">
        <v>0.6738493187563751</v>
      </c>
      <c r="J8" s="132">
        <v>0.32134899430357411</v>
      </c>
      <c r="K8" s="132">
        <v>3.4236474072199062E-2</v>
      </c>
      <c r="L8" s="132">
        <v>6.8200300534462244E-2</v>
      </c>
      <c r="M8" s="132">
        <v>0.18401654333884992</v>
      </c>
      <c r="N8" s="132">
        <v>3.9790247967745641E-3</v>
      </c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51"/>
      <c r="Z8" s="44"/>
      <c r="AA8" s="44"/>
      <c r="AB8" s="43"/>
      <c r="AC8" s="22">
        <f t="shared" ref="AC8:AC17" si="1">C8</f>
        <v>32</v>
      </c>
      <c r="AD8" s="67">
        <f>IF(ISBLANK(D8)=TRUE,"",D8/D74)</f>
        <v>0.9999780542691119</v>
      </c>
      <c r="AE8" s="68">
        <f t="shared" ref="AE8:AX8" si="2">IF(ISBLANK(E8)=TRUE,"",E8/E74)</f>
        <v>0.37985663092045624</v>
      </c>
      <c r="AF8" s="68">
        <f t="shared" si="2"/>
        <v>0.87940277547891543</v>
      </c>
      <c r="AG8" s="68">
        <f t="shared" si="2"/>
        <v>0.63542769179250191</v>
      </c>
      <c r="AH8" s="68">
        <f t="shared" si="2"/>
        <v>7.6380021891181765E-3</v>
      </c>
      <c r="AI8" s="68">
        <f t="shared" si="2"/>
        <v>9.7374523099239108E-2</v>
      </c>
      <c r="AJ8" s="68">
        <f t="shared" si="2"/>
        <v>3.5983113447040138E-2</v>
      </c>
      <c r="AK8" s="68">
        <f t="shared" si="2"/>
        <v>3.4062267250747334E-3</v>
      </c>
      <c r="AL8" s="68">
        <f t="shared" si="2"/>
        <v>5.9774686246285257E-3</v>
      </c>
      <c r="AM8" s="68">
        <f t="shared" si="2"/>
        <v>1.71348088363475E-2</v>
      </c>
      <c r="AN8" s="68">
        <f t="shared" si="2"/>
        <v>5.5924089760203731E-4</v>
      </c>
      <c r="AO8" s="68" t="str">
        <f t="shared" si="2"/>
        <v/>
      </c>
      <c r="AP8" s="68" t="str">
        <f t="shared" si="2"/>
        <v/>
      </c>
      <c r="AQ8" s="68" t="str">
        <f t="shared" si="2"/>
        <v/>
      </c>
      <c r="AR8" s="68" t="str">
        <f t="shared" si="2"/>
        <v/>
      </c>
      <c r="AS8" s="68" t="str">
        <f t="shared" si="2"/>
        <v/>
      </c>
      <c r="AT8" s="68" t="str">
        <f t="shared" si="2"/>
        <v/>
      </c>
      <c r="AU8" s="68" t="str">
        <f t="shared" si="2"/>
        <v/>
      </c>
      <c r="AV8" s="68" t="str">
        <f t="shared" si="2"/>
        <v/>
      </c>
      <c r="AW8" s="68" t="str">
        <f t="shared" si="2"/>
        <v/>
      </c>
      <c r="AX8" s="68" t="str">
        <f t="shared" si="2"/>
        <v/>
      </c>
      <c r="AY8" s="44"/>
      <c r="AZ8" s="43"/>
    </row>
    <row r="9" spans="1:52" x14ac:dyDescent="0.25">
      <c r="C9" s="102">
        <v>45</v>
      </c>
      <c r="D9" s="133">
        <v>1</v>
      </c>
      <c r="E9" s="132">
        <v>0.2684353722811294</v>
      </c>
      <c r="F9" s="132">
        <v>1.6766026569155457</v>
      </c>
      <c r="G9" s="132">
        <v>1.7432856092166562</v>
      </c>
      <c r="H9" s="132">
        <v>2.1930087290805815</v>
      </c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51"/>
      <c r="Z9" s="44"/>
      <c r="AA9" s="44"/>
      <c r="AB9" s="43"/>
      <c r="AC9" s="35">
        <f t="shared" si="1"/>
        <v>45</v>
      </c>
      <c r="AD9" s="69">
        <f>IF(ISBLANK(D9)=TRUE,"",D9/D74)</f>
        <v>0.9999780542691119</v>
      </c>
      <c r="AE9" s="70">
        <f t="shared" ref="AE9:AX9" si="3">IF(ISBLANK(E9)=TRUE,"",E9/E74)</f>
        <v>0.17462852666342002</v>
      </c>
      <c r="AF9" s="70">
        <f t="shared" si="3"/>
        <v>0.70909223363669605</v>
      </c>
      <c r="AG9" s="70">
        <f t="shared" si="3"/>
        <v>0.44646261560511835</v>
      </c>
      <c r="AH9" s="70">
        <f t="shared" si="3"/>
        <v>0.3973758224155754</v>
      </c>
      <c r="AI9" s="70" t="str">
        <f t="shared" si="3"/>
        <v/>
      </c>
      <c r="AJ9" s="70" t="str">
        <f t="shared" si="3"/>
        <v/>
      </c>
      <c r="AK9" s="70" t="str">
        <f t="shared" si="3"/>
        <v/>
      </c>
      <c r="AL9" s="70" t="str">
        <f t="shared" si="3"/>
        <v/>
      </c>
      <c r="AM9" s="70" t="str">
        <f t="shared" si="3"/>
        <v/>
      </c>
      <c r="AN9" s="70" t="str">
        <f t="shared" si="3"/>
        <v/>
      </c>
      <c r="AO9" s="70" t="str">
        <f t="shared" si="3"/>
        <v/>
      </c>
      <c r="AP9" s="70" t="str">
        <f t="shared" si="3"/>
        <v/>
      </c>
      <c r="AQ9" s="70" t="str">
        <f t="shared" si="3"/>
        <v/>
      </c>
      <c r="AR9" s="70" t="str">
        <f t="shared" si="3"/>
        <v/>
      </c>
      <c r="AS9" s="70" t="str">
        <f t="shared" si="3"/>
        <v/>
      </c>
      <c r="AT9" s="70" t="str">
        <f t="shared" si="3"/>
        <v/>
      </c>
      <c r="AU9" s="70" t="str">
        <f t="shared" si="3"/>
        <v/>
      </c>
      <c r="AV9" s="70" t="str">
        <f t="shared" si="3"/>
        <v/>
      </c>
      <c r="AW9" s="70" t="str">
        <f t="shared" si="3"/>
        <v/>
      </c>
      <c r="AX9" s="70" t="str">
        <f t="shared" si="3"/>
        <v/>
      </c>
      <c r="AY9" s="44"/>
      <c r="AZ9" s="43"/>
    </row>
    <row r="10" spans="1:52" x14ac:dyDescent="0.25">
      <c r="C10" s="102">
        <v>55</v>
      </c>
      <c r="D10" s="133">
        <v>1</v>
      </c>
      <c r="E10" s="132">
        <v>1.6681996407203641</v>
      </c>
      <c r="F10" s="132">
        <v>2.33743288933168</v>
      </c>
      <c r="G10" s="132">
        <v>1.6676326873707787</v>
      </c>
      <c r="H10" s="132">
        <v>7.9579043629765187E-3</v>
      </c>
      <c r="I10" s="132">
        <v>0.42375597289140693</v>
      </c>
      <c r="J10" s="132">
        <v>0.44244758088904129</v>
      </c>
      <c r="K10" s="132">
        <v>2.9489147982722636E-2</v>
      </c>
      <c r="L10" s="132">
        <v>0.1082507617353663</v>
      </c>
      <c r="M10" s="132">
        <v>4.9169678426007668E-2</v>
      </c>
      <c r="N10" s="132">
        <v>4.9169678426007668E-2</v>
      </c>
      <c r="O10" s="132">
        <v>1.8789526467362368E-2</v>
      </c>
      <c r="P10" s="132"/>
      <c r="Q10" s="132"/>
      <c r="R10" s="132"/>
      <c r="S10" s="132"/>
      <c r="T10" s="132"/>
      <c r="U10" s="132"/>
      <c r="V10" s="132"/>
      <c r="W10" s="132"/>
      <c r="X10" s="132"/>
      <c r="Y10" s="51"/>
      <c r="Z10" s="44"/>
      <c r="AA10" s="44"/>
      <c r="AB10" s="43"/>
      <c r="AC10" s="35">
        <f t="shared" si="1"/>
        <v>55</v>
      </c>
      <c r="AD10" s="69">
        <f>IF(ISBLANK(D10)=TRUE,"",D10/D74)</f>
        <v>0.9999780542691119</v>
      </c>
      <c r="AE10" s="70">
        <f t="shared" ref="AE10:AX10" si="4">IF(ISBLANK(E10)=TRUE,"",E10/E74)</f>
        <v>1.0852341960893013</v>
      </c>
      <c r="AF10" s="70">
        <f t="shared" si="4"/>
        <v>0.98857979356975756</v>
      </c>
      <c r="AG10" s="70">
        <f t="shared" si="4"/>
        <v>0.4270875911186503</v>
      </c>
      <c r="AH10" s="70">
        <f t="shared" si="4"/>
        <v>1.4419818530626981E-3</v>
      </c>
      <c r="AI10" s="70">
        <f t="shared" si="4"/>
        <v>6.1234811139837586E-2</v>
      </c>
      <c r="AJ10" s="70">
        <f t="shared" si="4"/>
        <v>4.9543150218976019E-2</v>
      </c>
      <c r="AK10" s="70">
        <f t="shared" si="4"/>
        <v>2.9339097170639704E-3</v>
      </c>
      <c r="AL10" s="70">
        <f t="shared" si="4"/>
        <v>9.4877225876493308E-3</v>
      </c>
      <c r="AM10" s="70">
        <f t="shared" si="4"/>
        <v>4.5784635722827868E-3</v>
      </c>
      <c r="AN10" s="70">
        <f t="shared" si="4"/>
        <v>6.910661908931544E-3</v>
      </c>
      <c r="AO10" s="70">
        <f t="shared" si="4"/>
        <v>2.2176054280267387E-3</v>
      </c>
      <c r="AP10" s="70" t="str">
        <f t="shared" si="4"/>
        <v/>
      </c>
      <c r="AQ10" s="70" t="str">
        <f t="shared" si="4"/>
        <v/>
      </c>
      <c r="AR10" s="70" t="str">
        <f t="shared" si="4"/>
        <v/>
      </c>
      <c r="AS10" s="70" t="str">
        <f t="shared" si="4"/>
        <v/>
      </c>
      <c r="AT10" s="70" t="str">
        <f t="shared" si="4"/>
        <v/>
      </c>
      <c r="AU10" s="70" t="str">
        <f t="shared" si="4"/>
        <v/>
      </c>
      <c r="AV10" s="70" t="str">
        <f t="shared" si="4"/>
        <v/>
      </c>
      <c r="AW10" s="70" t="str">
        <f t="shared" si="4"/>
        <v/>
      </c>
      <c r="AX10" s="70" t="str">
        <f t="shared" si="4"/>
        <v/>
      </c>
      <c r="AY10" s="44"/>
      <c r="AZ10" s="43"/>
    </row>
    <row r="11" spans="1:52" x14ac:dyDescent="0.25">
      <c r="C11" s="102">
        <v>61</v>
      </c>
      <c r="D11" s="133">
        <v>1</v>
      </c>
      <c r="E11" s="132">
        <v>0.62734672308886807</v>
      </c>
      <c r="F11" s="132">
        <v>0.80673518341434269</v>
      </c>
      <c r="G11" s="132">
        <v>0.47424019232624498</v>
      </c>
      <c r="H11" s="132">
        <v>0.42069226980806379</v>
      </c>
      <c r="I11" s="132">
        <v>0.76639649904171292</v>
      </c>
      <c r="J11" s="132">
        <v>0.25259861258541566</v>
      </c>
      <c r="K11" s="132">
        <v>0.16171696066520147</v>
      </c>
      <c r="L11" s="132">
        <v>0.24246349407176854</v>
      </c>
      <c r="M11" s="132">
        <v>0.36589032780698183</v>
      </c>
      <c r="N11" s="132">
        <v>0.2620121369006802</v>
      </c>
      <c r="O11" s="132">
        <v>0.30743185694352237</v>
      </c>
      <c r="P11" s="132"/>
      <c r="Q11" s="132"/>
      <c r="R11" s="132"/>
      <c r="S11" s="132"/>
      <c r="T11" s="132"/>
      <c r="U11" s="132"/>
      <c r="V11" s="132"/>
      <c r="W11" s="132"/>
      <c r="X11" s="132"/>
      <c r="Y11" s="51"/>
      <c r="Z11" s="44"/>
      <c r="AA11" s="44"/>
      <c r="AB11" s="43"/>
      <c r="AC11" s="35">
        <f t="shared" si="1"/>
        <v>61</v>
      </c>
      <c r="AD11" s="69">
        <f>IF(ISBLANK(D11)=TRUE,"",D11/D74)</f>
        <v>0.9999780542691119</v>
      </c>
      <c r="AE11" s="70">
        <f t="shared" ref="AE11:AX11" si="5">IF(ISBLANK(E11)=TRUE,"",E11/E74)</f>
        <v>0.4081154917445094</v>
      </c>
      <c r="AF11" s="70">
        <f t="shared" si="5"/>
        <v>0.34119572147940441</v>
      </c>
      <c r="AG11" s="70">
        <f t="shared" si="5"/>
        <v>0.12145486406337663</v>
      </c>
      <c r="AH11" s="70">
        <f t="shared" si="5"/>
        <v>7.6229945864803597E-2</v>
      </c>
      <c r="AI11" s="70">
        <f t="shared" si="5"/>
        <v>0.11074804340062595</v>
      </c>
      <c r="AJ11" s="70">
        <f t="shared" si="5"/>
        <v>2.8284776658237885E-2</v>
      </c>
      <c r="AK11" s="70">
        <f t="shared" si="5"/>
        <v>1.6089408978098282E-2</v>
      </c>
      <c r="AL11" s="70">
        <f t="shared" si="5"/>
        <v>2.1250902372482172E-2</v>
      </c>
      <c r="AM11" s="70">
        <f t="shared" si="5"/>
        <v>3.4070093418158094E-2</v>
      </c>
      <c r="AN11" s="70">
        <f t="shared" si="5"/>
        <v>3.6825079034878402E-2</v>
      </c>
      <c r="AO11" s="70">
        <f t="shared" si="5"/>
        <v>3.6284179693965399E-2</v>
      </c>
      <c r="AP11" s="70" t="str">
        <f t="shared" si="5"/>
        <v/>
      </c>
      <c r="AQ11" s="70" t="str">
        <f t="shared" si="5"/>
        <v/>
      </c>
      <c r="AR11" s="70" t="str">
        <f t="shared" si="5"/>
        <v/>
      </c>
      <c r="AS11" s="70" t="str">
        <f t="shared" si="5"/>
        <v/>
      </c>
      <c r="AT11" s="70" t="str">
        <f t="shared" si="5"/>
        <v/>
      </c>
      <c r="AU11" s="70" t="str">
        <f t="shared" si="5"/>
        <v/>
      </c>
      <c r="AV11" s="70" t="str">
        <f t="shared" si="5"/>
        <v/>
      </c>
      <c r="AW11" s="70" t="str">
        <f t="shared" si="5"/>
        <v/>
      </c>
      <c r="AX11" s="70" t="str">
        <f t="shared" si="5"/>
        <v/>
      </c>
      <c r="AY11" s="44"/>
      <c r="AZ11" s="43"/>
    </row>
    <row r="12" spans="1:52" x14ac:dyDescent="0.25">
      <c r="C12" s="102">
        <v>85</v>
      </c>
      <c r="D12" s="133">
        <v>1</v>
      </c>
      <c r="E12" s="132">
        <v>0.26661216004206173</v>
      </c>
      <c r="F12" s="132">
        <v>0.47181995448938024</v>
      </c>
      <c r="G12" s="132">
        <v>0.2646706630152052</v>
      </c>
      <c r="H12" s="132">
        <v>0.10274257558272043</v>
      </c>
      <c r="I12" s="132">
        <v>6.1421248177585479E-2</v>
      </c>
      <c r="J12" s="132">
        <v>0.13844562059771578</v>
      </c>
      <c r="K12" s="132">
        <v>9.7786331619751171E-2</v>
      </c>
      <c r="L12" s="132">
        <v>1.5499416947942556E-2</v>
      </c>
      <c r="M12" s="132">
        <v>2.5713379567492346E-2</v>
      </c>
      <c r="N12" s="132">
        <v>4.1390063635278328E-2</v>
      </c>
      <c r="O12" s="132">
        <v>6.8133280756146764E-3</v>
      </c>
      <c r="P12" s="132"/>
      <c r="Q12" s="132"/>
      <c r="R12" s="132"/>
      <c r="S12" s="132"/>
      <c r="T12" s="132"/>
      <c r="U12" s="132"/>
      <c r="V12" s="132"/>
      <c r="W12" s="132"/>
      <c r="X12" s="132"/>
      <c r="Y12" s="51"/>
      <c r="Z12" s="44"/>
      <c r="AA12" s="44"/>
      <c r="AB12" s="43"/>
      <c r="AC12" s="35">
        <f t="shared" si="1"/>
        <v>85</v>
      </c>
      <c r="AD12" s="69">
        <f>IF(ISBLANK(D12)=TRUE,"",D12/D74)</f>
        <v>0.9999780542691119</v>
      </c>
      <c r="AE12" s="70">
        <f t="shared" ref="AE12:AX12" si="6">IF(ISBLANK(E12)=TRUE,"",E12/E74)</f>
        <v>0.17344245023691368</v>
      </c>
      <c r="AF12" s="70">
        <f t="shared" si="6"/>
        <v>0.19954869093356783</v>
      </c>
      <c r="AG12" s="70">
        <f t="shared" si="6"/>
        <v>6.7783245533017941E-2</v>
      </c>
      <c r="AH12" s="70">
        <f t="shared" si="6"/>
        <v>1.8617078412813629E-2</v>
      </c>
      <c r="AI12" s="70">
        <f t="shared" si="6"/>
        <v>8.8756708406122608E-3</v>
      </c>
      <c r="AJ12" s="70">
        <f t="shared" si="6"/>
        <v>1.5502474134110201E-2</v>
      </c>
      <c r="AK12" s="70">
        <f t="shared" si="6"/>
        <v>9.7288761514343191E-3</v>
      </c>
      <c r="AL12" s="70">
        <f t="shared" si="6"/>
        <v>1.3584585079584321E-3</v>
      </c>
      <c r="AM12" s="70">
        <f t="shared" si="6"/>
        <v>2.3943164860678375E-3</v>
      </c>
      <c r="AN12" s="70">
        <f t="shared" si="6"/>
        <v>5.8172586302959687E-3</v>
      </c>
      <c r="AO12" s="70">
        <f t="shared" si="6"/>
        <v>8.0413273584382602E-4</v>
      </c>
      <c r="AP12" s="70" t="str">
        <f t="shared" si="6"/>
        <v/>
      </c>
      <c r="AQ12" s="70" t="str">
        <f t="shared" si="6"/>
        <v/>
      </c>
      <c r="AR12" s="70" t="str">
        <f t="shared" si="6"/>
        <v/>
      </c>
      <c r="AS12" s="70" t="str">
        <f t="shared" si="6"/>
        <v/>
      </c>
      <c r="AT12" s="70" t="str">
        <f t="shared" si="6"/>
        <v/>
      </c>
      <c r="AU12" s="70" t="str">
        <f t="shared" si="6"/>
        <v/>
      </c>
      <c r="AV12" s="70" t="str">
        <f t="shared" si="6"/>
        <v/>
      </c>
      <c r="AW12" s="70" t="str">
        <f t="shared" si="6"/>
        <v/>
      </c>
      <c r="AX12" s="70" t="str">
        <f t="shared" si="6"/>
        <v/>
      </c>
      <c r="AY12" s="44"/>
      <c r="AZ12" s="43"/>
    </row>
    <row r="13" spans="1:52" x14ac:dyDescent="0.25">
      <c r="C13" s="102">
        <v>92</v>
      </c>
      <c r="D13" s="133">
        <v>1</v>
      </c>
      <c r="E13" s="132">
        <v>2.4892715976577828</v>
      </c>
      <c r="F13" s="132">
        <v>1.6470824226294478</v>
      </c>
      <c r="G13" s="132">
        <v>1.8118860284687679</v>
      </c>
      <c r="H13" s="132">
        <v>1.1775209416221455</v>
      </c>
      <c r="I13" s="132">
        <v>1.4577994251878224</v>
      </c>
      <c r="J13" s="132">
        <v>1.663011976349833</v>
      </c>
      <c r="K13" s="132">
        <v>2.4986353143380782E-2</v>
      </c>
      <c r="L13" s="132">
        <v>5.5693972802746468E-2</v>
      </c>
      <c r="M13" s="132">
        <v>1.6320325156911448</v>
      </c>
      <c r="N13" s="132">
        <v>1.59561952344519</v>
      </c>
      <c r="O13" s="132">
        <v>7.4665843836114951E-2</v>
      </c>
      <c r="P13" s="132"/>
      <c r="Q13" s="132"/>
      <c r="R13" s="132"/>
      <c r="S13" s="132"/>
      <c r="T13" s="132"/>
      <c r="U13" s="132"/>
      <c r="V13" s="132"/>
      <c r="W13" s="132"/>
      <c r="X13" s="132"/>
      <c r="Y13" s="51"/>
      <c r="Z13" s="44"/>
      <c r="AA13" s="44"/>
      <c r="AB13" s="43"/>
      <c r="AC13" s="35">
        <f t="shared" si="1"/>
        <v>92</v>
      </c>
      <c r="AD13" s="69">
        <f>IF(ISBLANK(D13)=TRUE,"",D13/D74)</f>
        <v>0.9999780542691119</v>
      </c>
      <c r="AE13" s="70">
        <f t="shared" ref="AE13:AX13" si="7">IF(ISBLANK(E13)=TRUE,"",E13/E74)</f>
        <v>1.6193761197344068</v>
      </c>
      <c r="AF13" s="70">
        <f t="shared" si="7"/>
        <v>0.69660712347593945</v>
      </c>
      <c r="AG13" s="70">
        <f t="shared" si="7"/>
        <v>0.46403146516653238</v>
      </c>
      <c r="AH13" s="70">
        <f t="shared" si="7"/>
        <v>0.21336821253093574</v>
      </c>
      <c r="AI13" s="70">
        <f t="shared" si="7"/>
        <v>0.21065914864170238</v>
      </c>
      <c r="AJ13" s="70">
        <f t="shared" si="7"/>
        <v>0.18621607557374861</v>
      </c>
      <c r="AK13" s="70">
        <f t="shared" si="7"/>
        <v>2.4859214082518398E-3</v>
      </c>
      <c r="AL13" s="70">
        <f t="shared" si="7"/>
        <v>4.8813417595001572E-3</v>
      </c>
      <c r="AM13" s="70">
        <f t="shared" si="7"/>
        <v>0.15196766912188342</v>
      </c>
      <c r="AN13" s="70">
        <f t="shared" si="7"/>
        <v>0.22425989786395878</v>
      </c>
      <c r="AO13" s="70">
        <f t="shared" si="7"/>
        <v>8.8123232305390292E-3</v>
      </c>
      <c r="AP13" s="70" t="str">
        <f t="shared" si="7"/>
        <v/>
      </c>
      <c r="AQ13" s="70" t="str">
        <f t="shared" si="7"/>
        <v/>
      </c>
      <c r="AR13" s="70" t="str">
        <f t="shared" si="7"/>
        <v/>
      </c>
      <c r="AS13" s="70" t="str">
        <f t="shared" si="7"/>
        <v/>
      </c>
      <c r="AT13" s="70" t="str">
        <f t="shared" si="7"/>
        <v/>
      </c>
      <c r="AU13" s="70" t="str">
        <f t="shared" si="7"/>
        <v/>
      </c>
      <c r="AV13" s="70" t="str">
        <f t="shared" si="7"/>
        <v/>
      </c>
      <c r="AW13" s="70" t="str">
        <f t="shared" si="7"/>
        <v/>
      </c>
      <c r="AX13" s="70" t="str">
        <f t="shared" si="7"/>
        <v/>
      </c>
      <c r="AY13" s="44"/>
      <c r="AZ13" s="43"/>
    </row>
    <row r="14" spans="1:52" x14ac:dyDescent="0.25">
      <c r="C14" s="102">
        <v>105</v>
      </c>
      <c r="D14" s="133">
        <v>1</v>
      </c>
      <c r="E14" s="132">
        <v>0.48114886676345242</v>
      </c>
      <c r="F14" s="132">
        <v>0.94895378637740235</v>
      </c>
      <c r="G14" s="132">
        <v>0.43970336176535796</v>
      </c>
      <c r="H14" s="132">
        <v>0.36205554239808097</v>
      </c>
      <c r="I14" s="132">
        <v>0.11541472125935068</v>
      </c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51"/>
      <c r="Z14" s="44"/>
      <c r="AA14" s="44"/>
      <c r="AB14" s="43"/>
      <c r="AC14" s="35">
        <f t="shared" si="1"/>
        <v>105</v>
      </c>
      <c r="AD14" s="69">
        <f>IF(ISBLANK(D14)=TRUE,"",D14/D74)</f>
        <v>0.9999780542691119</v>
      </c>
      <c r="AE14" s="70">
        <f t="shared" ref="AE14:AX14" si="8">IF(ISBLANK(E14)=TRUE,"",E14/E74)</f>
        <v>0.31300762263432347</v>
      </c>
      <c r="AF14" s="70">
        <f t="shared" si="8"/>
        <v>0.40134480118162408</v>
      </c>
      <c r="AG14" s="70">
        <f t="shared" si="8"/>
        <v>0.11260983968790834</v>
      </c>
      <c r="AH14" s="70">
        <f t="shared" si="8"/>
        <v>6.5604900250840772E-2</v>
      </c>
      <c r="AI14" s="70">
        <f t="shared" si="8"/>
        <v>1.6677991842452333E-2</v>
      </c>
      <c r="AJ14" s="70" t="str">
        <f t="shared" si="8"/>
        <v/>
      </c>
      <c r="AK14" s="70" t="str">
        <f t="shared" si="8"/>
        <v/>
      </c>
      <c r="AL14" s="70" t="str">
        <f t="shared" si="8"/>
        <v/>
      </c>
      <c r="AM14" s="70" t="str">
        <f t="shared" si="8"/>
        <v/>
      </c>
      <c r="AN14" s="70" t="str">
        <f t="shared" si="8"/>
        <v/>
      </c>
      <c r="AO14" s="70" t="str">
        <f t="shared" si="8"/>
        <v/>
      </c>
      <c r="AP14" s="70" t="str">
        <f t="shared" si="8"/>
        <v/>
      </c>
      <c r="AQ14" s="70" t="str">
        <f t="shared" si="8"/>
        <v/>
      </c>
      <c r="AR14" s="70" t="str">
        <f t="shared" si="8"/>
        <v/>
      </c>
      <c r="AS14" s="70" t="str">
        <f t="shared" si="8"/>
        <v/>
      </c>
      <c r="AT14" s="70" t="str">
        <f t="shared" si="8"/>
        <v/>
      </c>
      <c r="AU14" s="70" t="str">
        <f t="shared" si="8"/>
        <v/>
      </c>
      <c r="AV14" s="70" t="str">
        <f t="shared" si="8"/>
        <v/>
      </c>
      <c r="AW14" s="70" t="str">
        <f t="shared" si="8"/>
        <v/>
      </c>
      <c r="AX14" s="70" t="str">
        <f t="shared" si="8"/>
        <v/>
      </c>
      <c r="AY14" s="44"/>
      <c r="AZ14" s="43"/>
    </row>
    <row r="15" spans="1:52" x14ac:dyDescent="0.25">
      <c r="C15" s="102"/>
      <c r="D15" s="134"/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51"/>
      <c r="Z15" s="44"/>
      <c r="AA15" s="44"/>
      <c r="AB15" s="43"/>
      <c r="AC15" s="35">
        <f t="shared" si="1"/>
        <v>0</v>
      </c>
      <c r="AD15" s="69" t="str">
        <f>IF(ISBLANK(D15)=TRUE,"",D15/D74)</f>
        <v/>
      </c>
      <c r="AE15" s="70" t="str">
        <f t="shared" ref="AE15:AX15" si="9">IF(ISBLANK(E15)=TRUE,"",E15/E74)</f>
        <v/>
      </c>
      <c r="AF15" s="70" t="str">
        <f t="shared" si="9"/>
        <v/>
      </c>
      <c r="AG15" s="70" t="str">
        <f t="shared" si="9"/>
        <v/>
      </c>
      <c r="AH15" s="70" t="str">
        <f t="shared" si="9"/>
        <v/>
      </c>
      <c r="AI15" s="70" t="str">
        <f t="shared" si="9"/>
        <v/>
      </c>
      <c r="AJ15" s="70" t="str">
        <f t="shared" si="9"/>
        <v/>
      </c>
      <c r="AK15" s="70" t="str">
        <f t="shared" si="9"/>
        <v/>
      </c>
      <c r="AL15" s="70" t="str">
        <f t="shared" si="9"/>
        <v/>
      </c>
      <c r="AM15" s="70" t="str">
        <f t="shared" si="9"/>
        <v/>
      </c>
      <c r="AN15" s="70" t="str">
        <f t="shared" si="9"/>
        <v/>
      </c>
      <c r="AO15" s="70" t="str">
        <f t="shared" si="9"/>
        <v/>
      </c>
      <c r="AP15" s="70" t="str">
        <f t="shared" si="9"/>
        <v/>
      </c>
      <c r="AQ15" s="70" t="str">
        <f t="shared" si="9"/>
        <v/>
      </c>
      <c r="AR15" s="70" t="str">
        <f t="shared" si="9"/>
        <v/>
      </c>
      <c r="AS15" s="70" t="str">
        <f t="shared" si="9"/>
        <v/>
      </c>
      <c r="AT15" s="70" t="str">
        <f t="shared" si="9"/>
        <v/>
      </c>
      <c r="AU15" s="70" t="str">
        <f t="shared" si="9"/>
        <v/>
      </c>
      <c r="AV15" s="70" t="str">
        <f t="shared" si="9"/>
        <v/>
      </c>
      <c r="AW15" s="70" t="str">
        <f t="shared" si="9"/>
        <v/>
      </c>
      <c r="AX15" s="70" t="str">
        <f t="shared" si="9"/>
        <v/>
      </c>
      <c r="AY15" s="44"/>
      <c r="AZ15" s="43"/>
    </row>
    <row r="16" spans="1:52" x14ac:dyDescent="0.25">
      <c r="C16" s="102"/>
      <c r="D16" s="134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51"/>
      <c r="Z16" s="44"/>
      <c r="AA16" s="44"/>
      <c r="AB16" s="43"/>
      <c r="AC16" s="35">
        <f t="shared" si="1"/>
        <v>0</v>
      </c>
      <c r="AD16" s="69" t="str">
        <f>IF(ISBLANK(D16)=TRUE,"",D16/D74)</f>
        <v/>
      </c>
      <c r="AE16" s="70" t="str">
        <f t="shared" ref="AE16:AX16" si="10">IF(ISBLANK(E16)=TRUE,"",E16/E74)</f>
        <v/>
      </c>
      <c r="AF16" s="70" t="str">
        <f t="shared" si="10"/>
        <v/>
      </c>
      <c r="AG16" s="70" t="str">
        <f t="shared" si="10"/>
        <v/>
      </c>
      <c r="AH16" s="70" t="str">
        <f t="shared" si="10"/>
        <v/>
      </c>
      <c r="AI16" s="70" t="str">
        <f t="shared" si="10"/>
        <v/>
      </c>
      <c r="AJ16" s="70" t="str">
        <f t="shared" si="10"/>
        <v/>
      </c>
      <c r="AK16" s="70" t="str">
        <f t="shared" si="10"/>
        <v/>
      </c>
      <c r="AL16" s="70" t="str">
        <f t="shared" si="10"/>
        <v/>
      </c>
      <c r="AM16" s="70" t="str">
        <f t="shared" si="10"/>
        <v/>
      </c>
      <c r="AN16" s="70" t="str">
        <f t="shared" si="10"/>
        <v/>
      </c>
      <c r="AO16" s="70" t="str">
        <f t="shared" si="10"/>
        <v/>
      </c>
      <c r="AP16" s="70" t="str">
        <f t="shared" si="10"/>
        <v/>
      </c>
      <c r="AQ16" s="70" t="str">
        <f t="shared" si="10"/>
        <v/>
      </c>
      <c r="AR16" s="70" t="str">
        <f t="shared" si="10"/>
        <v/>
      </c>
      <c r="AS16" s="70" t="str">
        <f t="shared" si="10"/>
        <v/>
      </c>
      <c r="AT16" s="70" t="str">
        <f t="shared" si="10"/>
        <v/>
      </c>
      <c r="AU16" s="70" t="str">
        <f t="shared" si="10"/>
        <v/>
      </c>
      <c r="AV16" s="70" t="str">
        <f t="shared" si="10"/>
        <v/>
      </c>
      <c r="AW16" s="70" t="str">
        <f t="shared" si="10"/>
        <v/>
      </c>
      <c r="AX16" s="70" t="str">
        <f t="shared" si="10"/>
        <v/>
      </c>
      <c r="AY16" s="44"/>
      <c r="AZ16" s="43"/>
    </row>
    <row r="17" spans="1:52" x14ac:dyDescent="0.25">
      <c r="C17" s="103"/>
      <c r="D17" s="136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51"/>
      <c r="Z17" s="44"/>
      <c r="AA17" s="44"/>
      <c r="AB17" s="43"/>
      <c r="AC17" s="35">
        <f t="shared" si="1"/>
        <v>0</v>
      </c>
      <c r="AD17" s="114" t="str">
        <f>IF(ISBLANK(D17)=TRUE,"",D17/D74)</f>
        <v/>
      </c>
      <c r="AE17" s="115" t="str">
        <f t="shared" ref="AE17:AX17" si="11">IF(ISBLANK(E17)=TRUE,"",E17/E74)</f>
        <v/>
      </c>
      <c r="AF17" s="115" t="str">
        <f t="shared" si="11"/>
        <v/>
      </c>
      <c r="AG17" s="115" t="str">
        <f t="shared" si="11"/>
        <v/>
      </c>
      <c r="AH17" s="115" t="str">
        <f t="shared" si="11"/>
        <v/>
      </c>
      <c r="AI17" s="115" t="str">
        <f t="shared" si="11"/>
        <v/>
      </c>
      <c r="AJ17" s="115" t="str">
        <f t="shared" si="11"/>
        <v/>
      </c>
      <c r="AK17" s="115" t="str">
        <f t="shared" si="11"/>
        <v/>
      </c>
      <c r="AL17" s="115" t="str">
        <f t="shared" si="11"/>
        <v/>
      </c>
      <c r="AM17" s="115" t="str">
        <f t="shared" si="11"/>
        <v/>
      </c>
      <c r="AN17" s="115" t="str">
        <f t="shared" si="11"/>
        <v/>
      </c>
      <c r="AO17" s="115" t="str">
        <f t="shared" si="11"/>
        <v/>
      </c>
      <c r="AP17" s="115" t="str">
        <f t="shared" si="11"/>
        <v/>
      </c>
      <c r="AQ17" s="115" t="str">
        <f t="shared" si="11"/>
        <v/>
      </c>
      <c r="AR17" s="115" t="str">
        <f t="shared" si="11"/>
        <v/>
      </c>
      <c r="AS17" s="115" t="str">
        <f t="shared" si="11"/>
        <v/>
      </c>
      <c r="AT17" s="115" t="str">
        <f t="shared" si="11"/>
        <v/>
      </c>
      <c r="AU17" s="115" t="str">
        <f t="shared" si="11"/>
        <v/>
      </c>
      <c r="AV17" s="115" t="str">
        <f t="shared" si="11"/>
        <v/>
      </c>
      <c r="AW17" s="115" t="str">
        <f t="shared" si="11"/>
        <v/>
      </c>
      <c r="AX17" s="115" t="str">
        <f t="shared" si="11"/>
        <v/>
      </c>
      <c r="AY17" s="44"/>
      <c r="AZ17" s="43"/>
    </row>
    <row r="18" spans="1:52" ht="18" x14ac:dyDescent="0.35">
      <c r="B18" s="14"/>
      <c r="C18" s="22" t="s">
        <v>1</v>
      </c>
      <c r="D18" s="143">
        <f>AVERAGE(D8:D17)</f>
        <v>1</v>
      </c>
      <c r="E18" s="144">
        <f t="shared" ref="E18:R18" si="12">AVERAGE(E8:E17)</f>
        <v>0.91213173502406886</v>
      </c>
      <c r="F18" s="144">
        <f t="shared" si="12"/>
        <v>1.4239882564082451</v>
      </c>
      <c r="G18" s="144">
        <f t="shared" si="12"/>
        <v>1.2689355576492058</v>
      </c>
      <c r="H18" s="144">
        <f t="shared" si="12"/>
        <v>0.61516143038558568</v>
      </c>
      <c r="I18" s="144">
        <f t="shared" si="12"/>
        <v>0.58310619755237558</v>
      </c>
      <c r="J18" s="144">
        <f t="shared" si="12"/>
        <v>0.56357055694511593</v>
      </c>
      <c r="K18" s="144">
        <f t="shared" si="12"/>
        <v>6.9643053496651022E-2</v>
      </c>
      <c r="L18" s="144">
        <f t="shared" si="12"/>
        <v>9.8021589218457217E-2</v>
      </c>
      <c r="M18" s="144">
        <f t="shared" si="12"/>
        <v>0.45136448896609532</v>
      </c>
      <c r="N18" s="144">
        <f t="shared" si="12"/>
        <v>0.39043408544078612</v>
      </c>
      <c r="O18" s="144">
        <f t="shared" si="12"/>
        <v>0.1019251388306536</v>
      </c>
      <c r="P18" s="144" t="e">
        <f t="shared" si="12"/>
        <v>#DIV/0!</v>
      </c>
      <c r="Q18" s="144" t="e">
        <f t="shared" si="12"/>
        <v>#DIV/0!</v>
      </c>
      <c r="R18" s="144" t="e">
        <f t="shared" si="12"/>
        <v>#DIV/0!</v>
      </c>
      <c r="S18" s="144" t="e">
        <f t="shared" ref="S18" si="13">AVERAGE(S8:S17)</f>
        <v>#DIV/0!</v>
      </c>
      <c r="T18" s="144" t="e">
        <f t="shared" ref="T18" si="14">AVERAGE(T8:T17)</f>
        <v>#DIV/0!</v>
      </c>
      <c r="U18" s="144" t="e">
        <f t="shared" ref="U18" si="15">AVERAGE(U8:U17)</f>
        <v>#DIV/0!</v>
      </c>
      <c r="V18" s="144" t="e">
        <f t="shared" ref="V18" si="16">AVERAGE(V8:V17)</f>
        <v>#DIV/0!</v>
      </c>
      <c r="W18" s="144" t="e">
        <f t="shared" ref="W18" si="17">AVERAGE(W8:W17)</f>
        <v>#DIV/0!</v>
      </c>
      <c r="X18" s="144" t="e">
        <f t="shared" ref="X18" si="18">AVERAGE(X8:X17)</f>
        <v>#DIV/0!</v>
      </c>
      <c r="Y18" s="51"/>
      <c r="Z18" s="44"/>
      <c r="AA18" s="44"/>
      <c r="AB18" s="24"/>
      <c r="AC18" s="97" t="s">
        <v>11</v>
      </c>
      <c r="AD18" s="29">
        <f>AVERAGE(AD8:AD17)</f>
        <v>0.99997805426911213</v>
      </c>
      <c r="AE18" s="29">
        <f>AVERAGE(AE8:AE17)</f>
        <v>0.59338014828904728</v>
      </c>
      <c r="AF18" s="29">
        <f t="shared" ref="AF18:AV18" si="19">AVERAGE(AF8:AF17)</f>
        <v>0.60225301996512925</v>
      </c>
      <c r="AG18" s="29">
        <f t="shared" si="19"/>
        <v>0.32497961613815801</v>
      </c>
      <c r="AH18" s="29">
        <f t="shared" ref="AH18:AO18" si="20">AVERAGE(AH8:AH17)</f>
        <v>0.11146799193102143</v>
      </c>
      <c r="AI18" s="29">
        <f t="shared" si="20"/>
        <v>8.4261698160744927E-2</v>
      </c>
      <c r="AJ18" s="29">
        <f t="shared" si="20"/>
        <v>6.3105918006422582E-2</v>
      </c>
      <c r="AK18" s="29">
        <f t="shared" si="20"/>
        <v>6.9288685959846292E-3</v>
      </c>
      <c r="AL18" s="29">
        <f t="shared" si="20"/>
        <v>8.5911787704437241E-3</v>
      </c>
      <c r="AM18" s="29">
        <f t="shared" si="20"/>
        <v>4.2029070286947925E-2</v>
      </c>
      <c r="AN18" s="29">
        <f t="shared" si="20"/>
        <v>5.4874427667133352E-2</v>
      </c>
      <c r="AO18" s="29">
        <f t="shared" si="20"/>
        <v>1.2029560272093748E-2</v>
      </c>
      <c r="AP18" s="29" t="e">
        <f t="shared" si="19"/>
        <v>#DIV/0!</v>
      </c>
      <c r="AQ18" s="29" t="e">
        <f t="shared" si="19"/>
        <v>#DIV/0!</v>
      </c>
      <c r="AR18" s="29" t="e">
        <f t="shared" si="19"/>
        <v>#DIV/0!</v>
      </c>
      <c r="AS18" s="29" t="e">
        <f t="shared" si="19"/>
        <v>#DIV/0!</v>
      </c>
      <c r="AT18" s="29" t="e">
        <f t="shared" si="19"/>
        <v>#DIV/0!</v>
      </c>
      <c r="AU18" s="29" t="e">
        <f t="shared" si="19"/>
        <v>#DIV/0!</v>
      </c>
      <c r="AV18" s="29" t="e">
        <f t="shared" si="19"/>
        <v>#DIV/0!</v>
      </c>
      <c r="AW18" s="29" t="e">
        <f t="shared" ref="AW18:AX18" si="21">AVERAGE(AW8:AW17)</f>
        <v>#DIV/0!</v>
      </c>
      <c r="AX18" s="29" t="e">
        <f t="shared" si="21"/>
        <v>#DIV/0!</v>
      </c>
      <c r="AY18" s="44"/>
      <c r="AZ18" s="43"/>
    </row>
    <row r="19" spans="1:52" x14ac:dyDescent="0.25">
      <c r="B19" s="117"/>
      <c r="C19" s="35" t="s">
        <v>32</v>
      </c>
      <c r="D19" s="119">
        <f>COUNT(D8:D17)</f>
        <v>7</v>
      </c>
      <c r="E19" s="120">
        <f t="shared" ref="E19:X19" si="22">COUNT(E8:E17)</f>
        <v>7</v>
      </c>
      <c r="F19" s="120">
        <f t="shared" si="22"/>
        <v>7</v>
      </c>
      <c r="G19" s="120">
        <f t="shared" si="22"/>
        <v>7</v>
      </c>
      <c r="H19" s="120">
        <f t="shared" si="22"/>
        <v>7</v>
      </c>
      <c r="I19" s="120">
        <f t="shared" si="22"/>
        <v>6</v>
      </c>
      <c r="J19" s="120">
        <f t="shared" si="22"/>
        <v>5</v>
      </c>
      <c r="K19" s="120">
        <f t="shared" si="22"/>
        <v>5</v>
      </c>
      <c r="L19" s="120">
        <f t="shared" si="22"/>
        <v>5</v>
      </c>
      <c r="M19" s="120">
        <f t="shared" si="22"/>
        <v>5</v>
      </c>
      <c r="N19" s="120">
        <f t="shared" si="22"/>
        <v>5</v>
      </c>
      <c r="O19" s="120">
        <f t="shared" si="22"/>
        <v>4</v>
      </c>
      <c r="P19" s="120">
        <f t="shared" si="22"/>
        <v>0</v>
      </c>
      <c r="Q19" s="120">
        <f t="shared" si="22"/>
        <v>0</v>
      </c>
      <c r="R19" s="120">
        <f t="shared" si="22"/>
        <v>0</v>
      </c>
      <c r="S19" s="120">
        <f t="shared" si="22"/>
        <v>0</v>
      </c>
      <c r="T19" s="120">
        <f t="shared" si="22"/>
        <v>0</v>
      </c>
      <c r="U19" s="120">
        <f t="shared" si="22"/>
        <v>0</v>
      </c>
      <c r="V19" s="120">
        <f t="shared" si="22"/>
        <v>0</v>
      </c>
      <c r="W19" s="120">
        <f t="shared" si="22"/>
        <v>0</v>
      </c>
      <c r="X19" s="120">
        <f t="shared" si="22"/>
        <v>0</v>
      </c>
      <c r="Y19" s="51"/>
      <c r="Z19" s="44"/>
      <c r="AA19" s="44"/>
      <c r="AB19" s="118"/>
      <c r="AC19" s="35" t="s">
        <v>32</v>
      </c>
      <c r="AD19" s="124">
        <f>D19</f>
        <v>7</v>
      </c>
      <c r="AE19" s="124">
        <f>E19</f>
        <v>7</v>
      </c>
      <c r="AF19" s="124">
        <f t="shared" ref="AF19:AX19" si="23">F19</f>
        <v>7</v>
      </c>
      <c r="AG19" s="124">
        <f t="shared" si="23"/>
        <v>7</v>
      </c>
      <c r="AH19" s="124">
        <f t="shared" si="23"/>
        <v>7</v>
      </c>
      <c r="AI19" s="124">
        <f t="shared" si="23"/>
        <v>6</v>
      </c>
      <c r="AJ19" s="124">
        <f t="shared" si="23"/>
        <v>5</v>
      </c>
      <c r="AK19" s="124">
        <f t="shared" si="23"/>
        <v>5</v>
      </c>
      <c r="AL19" s="124">
        <f t="shared" si="23"/>
        <v>5</v>
      </c>
      <c r="AM19" s="124">
        <f t="shared" si="23"/>
        <v>5</v>
      </c>
      <c r="AN19" s="124">
        <f t="shared" si="23"/>
        <v>5</v>
      </c>
      <c r="AO19" s="124">
        <f t="shared" si="23"/>
        <v>4</v>
      </c>
      <c r="AP19" s="124">
        <f t="shared" si="23"/>
        <v>0</v>
      </c>
      <c r="AQ19" s="124">
        <f t="shared" si="23"/>
        <v>0</v>
      </c>
      <c r="AR19" s="124">
        <f t="shared" si="23"/>
        <v>0</v>
      </c>
      <c r="AS19" s="124">
        <f t="shared" si="23"/>
        <v>0</v>
      </c>
      <c r="AT19" s="124">
        <f t="shared" si="23"/>
        <v>0</v>
      </c>
      <c r="AU19" s="124">
        <f t="shared" si="23"/>
        <v>0</v>
      </c>
      <c r="AV19" s="124">
        <f t="shared" si="23"/>
        <v>0</v>
      </c>
      <c r="AW19" s="124">
        <f t="shared" si="23"/>
        <v>0</v>
      </c>
      <c r="AX19" s="124">
        <f t="shared" si="23"/>
        <v>0</v>
      </c>
      <c r="AY19" s="44"/>
      <c r="AZ19" s="43"/>
    </row>
    <row r="20" spans="1:52" ht="18" x14ac:dyDescent="0.35">
      <c r="B20" s="45"/>
      <c r="C20" s="23" t="s">
        <v>2</v>
      </c>
      <c r="D20" s="145">
        <f>_xlfn.STDEV.P(D8:D17)</f>
        <v>0</v>
      </c>
      <c r="E20" s="146">
        <f t="shared" ref="E20:R20" si="24">_xlfn.STDEV.P(E8:E17)</f>
        <v>0.78053361333358184</v>
      </c>
      <c r="F20" s="146">
        <f t="shared" si="24"/>
        <v>0.64261422283240266</v>
      </c>
      <c r="G20" s="146">
        <f t="shared" si="24"/>
        <v>0.79963327001277218</v>
      </c>
      <c r="H20" s="146">
        <f t="shared" si="24"/>
        <v>0.74328807314783996</v>
      </c>
      <c r="I20" s="146">
        <f t="shared" si="24"/>
        <v>0.46960992476700608</v>
      </c>
      <c r="J20" s="146">
        <f t="shared" si="24"/>
        <v>0.55848872094664237</v>
      </c>
      <c r="K20" s="146">
        <f t="shared" si="24"/>
        <v>5.3159818219780046E-2</v>
      </c>
      <c r="L20" s="146">
        <f t="shared" si="24"/>
        <v>7.8049913689238554E-2</v>
      </c>
      <c r="M20" s="146">
        <f t="shared" si="24"/>
        <v>0.60261053395131148</v>
      </c>
      <c r="N20" s="146">
        <f t="shared" si="24"/>
        <v>0.60936110400900767</v>
      </c>
      <c r="O20" s="146">
        <f t="shared" si="24"/>
        <v>0.12138149255677648</v>
      </c>
      <c r="P20" s="146" t="e">
        <f t="shared" si="24"/>
        <v>#DIV/0!</v>
      </c>
      <c r="Q20" s="146" t="e">
        <f t="shared" si="24"/>
        <v>#DIV/0!</v>
      </c>
      <c r="R20" s="146" t="e">
        <f t="shared" si="24"/>
        <v>#DIV/0!</v>
      </c>
      <c r="S20" s="146" t="e">
        <f t="shared" ref="S20:X20" si="25">_xlfn.STDEV.P(S8:S17)</f>
        <v>#DIV/0!</v>
      </c>
      <c r="T20" s="146" t="e">
        <f t="shared" si="25"/>
        <v>#DIV/0!</v>
      </c>
      <c r="U20" s="146" t="e">
        <f t="shared" si="25"/>
        <v>#DIV/0!</v>
      </c>
      <c r="V20" s="146" t="e">
        <f t="shared" si="25"/>
        <v>#DIV/0!</v>
      </c>
      <c r="W20" s="146" t="e">
        <f t="shared" si="25"/>
        <v>#DIV/0!</v>
      </c>
      <c r="X20" s="146" t="e">
        <f t="shared" si="25"/>
        <v>#DIV/0!</v>
      </c>
      <c r="Y20" s="52"/>
      <c r="Z20" s="46"/>
      <c r="AA20" s="46"/>
      <c r="AB20" s="25"/>
      <c r="AC20" s="15" t="s">
        <v>26</v>
      </c>
      <c r="AD20" s="30">
        <f>_xlfn.STDEV.P(AD8:AD17)</f>
        <v>2.2204460492503131E-16</v>
      </c>
      <c r="AE20" s="30">
        <f>_xlfn.STDEV.P(AE8:AE17)</f>
        <v>0.50777002207060074</v>
      </c>
      <c r="AF20" s="30">
        <f t="shared" ref="AF20:AV20" si="26">_xlfn.STDEV.P(AF8:AF17)</f>
        <v>0.27178339051021227</v>
      </c>
      <c r="AG20" s="30">
        <f t="shared" si="26"/>
        <v>0.2047893697781378</v>
      </c>
      <c r="AH20" s="30">
        <f t="shared" ref="AH20:AO20" si="27">_xlfn.STDEV.P(AH8:AH17)</f>
        <v>0.13468469388292986</v>
      </c>
      <c r="AI20" s="30">
        <f t="shared" si="27"/>
        <v>6.7860931508026634E-2</v>
      </c>
      <c r="AJ20" s="30">
        <f t="shared" si="27"/>
        <v>6.2536878474655472E-2</v>
      </c>
      <c r="AK20" s="30">
        <f t="shared" si="27"/>
        <v>5.2889322988831618E-3</v>
      </c>
      <c r="AL20" s="30">
        <f t="shared" si="27"/>
        <v>6.8407456649936674E-3</v>
      </c>
      <c r="AM20" s="30">
        <f t="shared" si="27"/>
        <v>5.611243486413784E-2</v>
      </c>
      <c r="AN20" s="30">
        <f t="shared" si="27"/>
        <v>8.5644012836010752E-2</v>
      </c>
      <c r="AO20" s="30">
        <f t="shared" si="27"/>
        <v>1.4325866978258186E-2</v>
      </c>
      <c r="AP20" s="30" t="e">
        <f t="shared" si="26"/>
        <v>#DIV/0!</v>
      </c>
      <c r="AQ20" s="30" t="e">
        <f t="shared" si="26"/>
        <v>#DIV/0!</v>
      </c>
      <c r="AR20" s="30" t="e">
        <f t="shared" si="26"/>
        <v>#DIV/0!</v>
      </c>
      <c r="AS20" s="30" t="e">
        <f t="shared" si="26"/>
        <v>#DIV/0!</v>
      </c>
      <c r="AT20" s="30" t="e">
        <f>_xlfn.STDEV.P(AT8:AT17)</f>
        <v>#DIV/0!</v>
      </c>
      <c r="AU20" s="30" t="e">
        <f t="shared" si="26"/>
        <v>#DIV/0!</v>
      </c>
      <c r="AV20" s="30" t="e">
        <f t="shared" si="26"/>
        <v>#DIV/0!</v>
      </c>
      <c r="AW20" s="30" t="e">
        <f t="shared" ref="AW20:AX20" si="28">_xlfn.STDEV.P(AW8:AW17)</f>
        <v>#DIV/0!</v>
      </c>
      <c r="AX20" s="30" t="e">
        <f t="shared" si="28"/>
        <v>#DIV/0!</v>
      </c>
      <c r="AY20" s="46"/>
      <c r="AZ20" s="43"/>
    </row>
    <row r="21" spans="1:52" ht="18" x14ac:dyDescent="0.35">
      <c r="B21" s="58"/>
      <c r="C21" s="59" t="s">
        <v>30</v>
      </c>
      <c r="D21" s="147">
        <f t="shared" ref="D21:R21" si="29">AD21*D74</f>
        <v>0.99997805426911202</v>
      </c>
      <c r="E21" s="148">
        <f t="shared" si="29"/>
        <v>1.1560722347954491</v>
      </c>
      <c r="F21" s="148">
        <f t="shared" si="29"/>
        <v>4.7892299539704437</v>
      </c>
      <c r="G21" s="148">
        <f t="shared" si="29"/>
        <v>4.1119509725009298</v>
      </c>
      <c r="H21" s="148">
        <f t="shared" si="29"/>
        <v>4.4119898817261651</v>
      </c>
      <c r="I21" s="148">
        <f t="shared" si="29"/>
        <v>7.6631801232801635</v>
      </c>
      <c r="J21" s="148">
        <f t="shared" si="29"/>
        <v>6.8496941334465777</v>
      </c>
      <c r="K21" s="148">
        <f t="shared" si="29"/>
        <v>17.519197338272935</v>
      </c>
      <c r="L21" s="148">
        <f t="shared" si="29"/>
        <v>41.496209722136307</v>
      </c>
      <c r="M21" s="148">
        <f t="shared" si="29"/>
        <v>64.418500624125187</v>
      </c>
      <c r="N21" s="148">
        <f t="shared" si="29"/>
        <v>96.266945388228223</v>
      </c>
      <c r="O21" s="148">
        <f t="shared" si="29"/>
        <v>81.054464971845633</v>
      </c>
      <c r="P21" s="148" t="e">
        <f t="shared" si="29"/>
        <v>#DIV/0!</v>
      </c>
      <c r="Q21" s="148" t="e">
        <f t="shared" si="29"/>
        <v>#DIV/0!</v>
      </c>
      <c r="R21" s="148" t="e">
        <f t="shared" si="29"/>
        <v>#DIV/0!</v>
      </c>
      <c r="S21" s="148" t="e">
        <f t="shared" ref="S21:X21" si="30">AS21*S74</f>
        <v>#DIV/0!</v>
      </c>
      <c r="T21" s="148" t="e">
        <f t="shared" si="30"/>
        <v>#DIV/0!</v>
      </c>
      <c r="U21" s="148" t="e">
        <f t="shared" si="30"/>
        <v>#DIV/0!</v>
      </c>
      <c r="V21" s="148" t="e">
        <f t="shared" si="30"/>
        <v>#DIV/0!</v>
      </c>
      <c r="W21" s="148" t="e">
        <f t="shared" si="30"/>
        <v>#DIV/0!</v>
      </c>
      <c r="X21" s="148" t="e">
        <f t="shared" si="30"/>
        <v>#DIV/0!</v>
      </c>
      <c r="Y21" s="52"/>
      <c r="Z21" s="46"/>
      <c r="AA21" s="46"/>
      <c r="AB21" s="58"/>
      <c r="AC21" s="99" t="s">
        <v>28</v>
      </c>
      <c r="AD21" s="71">
        <f t="shared" ref="AD21:AX21" si="31">AD39*AD57</f>
        <v>0.99995610901983911</v>
      </c>
      <c r="AE21" s="72">
        <f t="shared" si="31"/>
        <v>0.75207372770301895</v>
      </c>
      <c r="AF21" s="72">
        <f t="shared" si="31"/>
        <v>2.0255280829080409</v>
      </c>
      <c r="AG21" s="72">
        <f t="shared" si="31"/>
        <v>1.0530875587550481</v>
      </c>
      <c r="AH21" s="72">
        <f t="shared" si="31"/>
        <v>0.7994578792557604</v>
      </c>
      <c r="AI21" s="72">
        <f t="shared" si="31"/>
        <v>1.1073670168653187</v>
      </c>
      <c r="AJ21" s="72">
        <f t="shared" si="31"/>
        <v>0.76699577546676068</v>
      </c>
      <c r="AK21" s="72">
        <f t="shared" si="31"/>
        <v>1.7430053705191735</v>
      </c>
      <c r="AL21" s="72">
        <f t="shared" si="31"/>
        <v>3.6369677217146115</v>
      </c>
      <c r="AM21" s="72">
        <f t="shared" si="31"/>
        <v>5.9983666342757624</v>
      </c>
      <c r="AN21" s="72">
        <f t="shared" si="31"/>
        <v>13.530052135377336</v>
      </c>
      <c r="AO21" s="72">
        <f t="shared" si="31"/>
        <v>9.5663305724915642</v>
      </c>
      <c r="AP21" s="72" t="e">
        <f t="shared" si="31"/>
        <v>#DIV/0!</v>
      </c>
      <c r="AQ21" s="72" t="e">
        <f t="shared" si="31"/>
        <v>#DIV/0!</v>
      </c>
      <c r="AR21" s="72" t="e">
        <f t="shared" si="31"/>
        <v>#DIV/0!</v>
      </c>
      <c r="AS21" s="72" t="e">
        <f t="shared" si="31"/>
        <v>#DIV/0!</v>
      </c>
      <c r="AT21" s="72" t="e">
        <f t="shared" si="31"/>
        <v>#DIV/0!</v>
      </c>
      <c r="AU21" s="72" t="e">
        <f t="shared" si="31"/>
        <v>#DIV/0!</v>
      </c>
      <c r="AV21" s="72" t="e">
        <f t="shared" si="31"/>
        <v>#DIV/0!</v>
      </c>
      <c r="AW21" s="72" t="e">
        <f t="shared" si="31"/>
        <v>#DIV/0!</v>
      </c>
      <c r="AX21" s="72" t="e">
        <f t="shared" si="31"/>
        <v>#DIV/0!</v>
      </c>
      <c r="AY21" s="46"/>
      <c r="AZ21" s="43"/>
    </row>
    <row r="22" spans="1:52" x14ac:dyDescent="0.25">
      <c r="B22" s="121"/>
      <c r="C22" s="123" t="s">
        <v>33</v>
      </c>
      <c r="D22" s="122">
        <f>MIN(COUNT(D29:D38),COUNT(D47:D56))</f>
        <v>6</v>
      </c>
      <c r="E22" s="122">
        <f t="shared" ref="E22:X22" si="32">MIN(COUNT(E29:E38),COUNT(E47:E56))</f>
        <v>6</v>
      </c>
      <c r="F22" s="122">
        <f t="shared" si="32"/>
        <v>6</v>
      </c>
      <c r="G22" s="122">
        <f t="shared" si="32"/>
        <v>5</v>
      </c>
      <c r="H22" s="122">
        <f t="shared" si="32"/>
        <v>5</v>
      </c>
      <c r="I22" s="122">
        <f t="shared" si="32"/>
        <v>5</v>
      </c>
      <c r="J22" s="122">
        <f t="shared" si="32"/>
        <v>5</v>
      </c>
      <c r="K22" s="122">
        <f t="shared" si="32"/>
        <v>5</v>
      </c>
      <c r="L22" s="122">
        <f t="shared" si="32"/>
        <v>5</v>
      </c>
      <c r="M22" s="122">
        <f t="shared" si="32"/>
        <v>5</v>
      </c>
      <c r="N22" s="122">
        <f t="shared" si="32"/>
        <v>5</v>
      </c>
      <c r="O22" s="122">
        <f t="shared" si="32"/>
        <v>5</v>
      </c>
      <c r="P22" s="122">
        <f t="shared" si="32"/>
        <v>0</v>
      </c>
      <c r="Q22" s="122">
        <f t="shared" si="32"/>
        <v>0</v>
      </c>
      <c r="R22" s="122">
        <f t="shared" si="32"/>
        <v>0</v>
      </c>
      <c r="S22" s="122">
        <f t="shared" si="32"/>
        <v>0</v>
      </c>
      <c r="T22" s="122">
        <f t="shared" si="32"/>
        <v>0</v>
      </c>
      <c r="U22" s="122">
        <f t="shared" si="32"/>
        <v>0</v>
      </c>
      <c r="V22" s="122">
        <f t="shared" si="32"/>
        <v>0</v>
      </c>
      <c r="W22" s="122">
        <f t="shared" si="32"/>
        <v>0</v>
      </c>
      <c r="X22" s="122">
        <f t="shared" si="32"/>
        <v>0</v>
      </c>
      <c r="Y22" s="52"/>
      <c r="Z22" s="46"/>
      <c r="AA22" s="46"/>
      <c r="AB22" s="121"/>
      <c r="AC22" s="123" t="s">
        <v>33</v>
      </c>
      <c r="AD22" s="125">
        <f>D22</f>
        <v>6</v>
      </c>
      <c r="AE22" s="125">
        <f>E22</f>
        <v>6</v>
      </c>
      <c r="AF22" s="125">
        <f t="shared" ref="AF22:AX22" si="33">F22</f>
        <v>6</v>
      </c>
      <c r="AG22" s="125">
        <f t="shared" si="33"/>
        <v>5</v>
      </c>
      <c r="AH22" s="125">
        <f t="shared" si="33"/>
        <v>5</v>
      </c>
      <c r="AI22" s="125">
        <f t="shared" si="33"/>
        <v>5</v>
      </c>
      <c r="AJ22" s="125">
        <f t="shared" si="33"/>
        <v>5</v>
      </c>
      <c r="AK22" s="125">
        <f t="shared" si="33"/>
        <v>5</v>
      </c>
      <c r="AL22" s="125">
        <f t="shared" si="33"/>
        <v>5</v>
      </c>
      <c r="AM22" s="125">
        <f t="shared" si="33"/>
        <v>5</v>
      </c>
      <c r="AN22" s="125">
        <f t="shared" si="33"/>
        <v>5</v>
      </c>
      <c r="AO22" s="125">
        <f t="shared" si="33"/>
        <v>5</v>
      </c>
      <c r="AP22" s="125">
        <f t="shared" si="33"/>
        <v>0</v>
      </c>
      <c r="AQ22" s="125">
        <f t="shared" si="33"/>
        <v>0</v>
      </c>
      <c r="AR22" s="125">
        <f t="shared" si="33"/>
        <v>0</v>
      </c>
      <c r="AS22" s="125">
        <f t="shared" si="33"/>
        <v>0</v>
      </c>
      <c r="AT22" s="125">
        <f t="shared" si="33"/>
        <v>0</v>
      </c>
      <c r="AU22" s="125">
        <f t="shared" si="33"/>
        <v>0</v>
      </c>
      <c r="AV22" s="125">
        <f t="shared" si="33"/>
        <v>0</v>
      </c>
      <c r="AW22" s="125">
        <f t="shared" si="33"/>
        <v>0</v>
      </c>
      <c r="AX22" s="125">
        <f t="shared" si="33"/>
        <v>0</v>
      </c>
      <c r="AY22" s="46"/>
      <c r="AZ22" s="43"/>
    </row>
    <row r="23" spans="1:52" ht="18" x14ac:dyDescent="0.35">
      <c r="B23" s="60"/>
      <c r="C23" s="61" t="s">
        <v>31</v>
      </c>
      <c r="D23" s="149" t="e">
        <f>D74*AD23</f>
        <v>#NUM!</v>
      </c>
      <c r="E23" s="150">
        <f t="shared" ref="E23:X23" si="34">E74*AE23</f>
        <v>0.94031264952788174</v>
      </c>
      <c r="F23" s="150">
        <f t="shared" si="34"/>
        <v>5.5919797545046031</v>
      </c>
      <c r="G23" s="150">
        <f t="shared" si="34"/>
        <v>5.5255452055356571</v>
      </c>
      <c r="H23" s="150">
        <f t="shared" si="34"/>
        <v>8.3582721800976856</v>
      </c>
      <c r="I23" s="150">
        <f t="shared" si="34"/>
        <v>14.449330268226644</v>
      </c>
      <c r="J23" s="150">
        <f t="shared" si="34"/>
        <v>14.260370606562379</v>
      </c>
      <c r="K23" s="150">
        <f t="shared" si="34"/>
        <v>44.418304699305054</v>
      </c>
      <c r="L23" s="150">
        <f t="shared" si="34"/>
        <v>143.61639929489533</v>
      </c>
      <c r="M23" s="150">
        <f t="shared" si="34"/>
        <v>224.1057558003798</v>
      </c>
      <c r="N23" s="150">
        <f t="shared" si="34"/>
        <v>338.50198872403445</v>
      </c>
      <c r="O23" s="150">
        <f t="shared" si="34"/>
        <v>284.20091023517909</v>
      </c>
      <c r="P23" s="150" t="e">
        <f t="shared" si="34"/>
        <v>#DIV/0!</v>
      </c>
      <c r="Q23" s="150" t="e">
        <f t="shared" si="34"/>
        <v>#DIV/0!</v>
      </c>
      <c r="R23" s="150" t="e">
        <f t="shared" si="34"/>
        <v>#DIV/0!</v>
      </c>
      <c r="S23" s="150" t="e">
        <f t="shared" si="34"/>
        <v>#DIV/0!</v>
      </c>
      <c r="T23" s="150" t="e">
        <f t="shared" si="34"/>
        <v>#DIV/0!</v>
      </c>
      <c r="U23" s="150" t="e">
        <f t="shared" si="34"/>
        <v>#DIV/0!</v>
      </c>
      <c r="V23" s="150" t="e">
        <f t="shared" si="34"/>
        <v>#DIV/0!</v>
      </c>
      <c r="W23" s="150" t="e">
        <f t="shared" si="34"/>
        <v>#DIV/0!</v>
      </c>
      <c r="X23" s="150" t="e">
        <f t="shared" si="34"/>
        <v>#DIV/0!</v>
      </c>
      <c r="Y23" s="52"/>
      <c r="Z23" s="46"/>
      <c r="AA23" s="46"/>
      <c r="AB23" s="60"/>
      <c r="AC23" s="100" t="s">
        <v>29</v>
      </c>
      <c r="AD23" s="73" t="e">
        <f t="shared" ref="AD23:AX23" si="35">SQRT(AD42*AD$60-(AD$57^2)*(AD39^2))</f>
        <v>#NUM!</v>
      </c>
      <c r="AE23" s="74">
        <f t="shared" si="35"/>
        <v>0.61171302125585858</v>
      </c>
      <c r="AF23" s="74">
        <f t="shared" si="35"/>
        <v>2.365038250546319</v>
      </c>
      <c r="AG23" s="74">
        <f t="shared" si="35"/>
        <v>1.4151148567194862</v>
      </c>
      <c r="AH23" s="74">
        <f t="shared" si="35"/>
        <v>1.5145289836269955</v>
      </c>
      <c r="AI23" s="74">
        <f t="shared" si="35"/>
        <v>2.0879989113421642</v>
      </c>
      <c r="AJ23" s="74">
        <f t="shared" si="35"/>
        <v>1.5968076528287536</v>
      </c>
      <c r="AK23" s="74">
        <f t="shared" si="35"/>
        <v>4.4192289261511366</v>
      </c>
      <c r="AL23" s="74">
        <f t="shared" si="35"/>
        <v>12.587371522410962</v>
      </c>
      <c r="AM23" s="74">
        <f t="shared" si="35"/>
        <v>20.867739471084676</v>
      </c>
      <c r="AN23" s="74">
        <f t="shared" si="35"/>
        <v>47.575515530226284</v>
      </c>
      <c r="AO23" s="74">
        <f t="shared" si="35"/>
        <v>33.542382362983815</v>
      </c>
      <c r="AP23" s="74" t="e">
        <f t="shared" si="35"/>
        <v>#DIV/0!</v>
      </c>
      <c r="AQ23" s="74" t="e">
        <f t="shared" si="35"/>
        <v>#DIV/0!</v>
      </c>
      <c r="AR23" s="74" t="e">
        <f t="shared" si="35"/>
        <v>#DIV/0!</v>
      </c>
      <c r="AS23" s="74" t="e">
        <f t="shared" si="35"/>
        <v>#DIV/0!</v>
      </c>
      <c r="AT23" s="74" t="e">
        <f t="shared" si="35"/>
        <v>#DIV/0!</v>
      </c>
      <c r="AU23" s="74" t="e">
        <f t="shared" si="35"/>
        <v>#DIV/0!</v>
      </c>
      <c r="AV23" s="74" t="e">
        <f t="shared" si="35"/>
        <v>#DIV/0!</v>
      </c>
      <c r="AW23" s="74" t="e">
        <f t="shared" si="35"/>
        <v>#DIV/0!</v>
      </c>
      <c r="AX23" s="74" t="e">
        <f t="shared" si="35"/>
        <v>#DIV/0!</v>
      </c>
      <c r="AY23" s="46"/>
      <c r="AZ23" s="43"/>
    </row>
    <row r="24" spans="1:52" x14ac:dyDescent="0.25">
      <c r="B24" s="62"/>
      <c r="C24" s="98" t="s">
        <v>27</v>
      </c>
      <c r="D24" s="63" t="e">
        <f>AD24</f>
        <v>#NUM!</v>
      </c>
      <c r="E24" s="63">
        <f>AE24</f>
        <v>0.39765371615230416</v>
      </c>
      <c r="F24" s="63">
        <f t="shared" ref="F24:R24" si="36">AF24</f>
        <v>0.27365433512595327</v>
      </c>
      <c r="G24" s="63">
        <f t="shared" si="36"/>
        <v>0.30344348813738953</v>
      </c>
      <c r="H24" s="63">
        <f t="shared" si="36"/>
        <v>0.32482086282250067</v>
      </c>
      <c r="I24" s="63">
        <f t="shared" si="36"/>
        <v>0.31206934678154652</v>
      </c>
      <c r="J24" s="63">
        <f t="shared" si="36"/>
        <v>0.3296750327636237</v>
      </c>
      <c r="K24" s="63">
        <f t="shared" si="36"/>
        <v>0.34721660568681778</v>
      </c>
      <c r="L24" s="63">
        <f t="shared" si="36"/>
        <v>0.38657566084382233</v>
      </c>
      <c r="M24" s="63">
        <f t="shared" si="36"/>
        <v>0.38765628601475927</v>
      </c>
      <c r="N24" s="63">
        <f t="shared" si="36"/>
        <v>0.38849733052699648</v>
      </c>
      <c r="O24" s="63">
        <f t="shared" si="36"/>
        <v>0.38788234833428475</v>
      </c>
      <c r="P24" s="63" t="e">
        <f t="shared" si="36"/>
        <v>#DIV/0!</v>
      </c>
      <c r="Q24" s="63" t="e">
        <f t="shared" si="36"/>
        <v>#DIV/0!</v>
      </c>
      <c r="R24" s="63" t="e">
        <f t="shared" si="36"/>
        <v>#DIV/0!</v>
      </c>
      <c r="S24" s="63" t="e">
        <f t="shared" ref="S24" si="37">AS24</f>
        <v>#DIV/0!</v>
      </c>
      <c r="T24" s="63" t="e">
        <f t="shared" ref="T24" si="38">AT24</f>
        <v>#DIV/0!</v>
      </c>
      <c r="U24" s="63" t="e">
        <f t="shared" ref="U24" si="39">AU24</f>
        <v>#DIV/0!</v>
      </c>
      <c r="V24" s="63" t="e">
        <f t="shared" ref="V24" si="40">AV24</f>
        <v>#DIV/0!</v>
      </c>
      <c r="W24" s="63" t="e">
        <f t="shared" ref="W24" si="41">AW24</f>
        <v>#DIV/0!</v>
      </c>
      <c r="X24" s="63" t="e">
        <f t="shared" ref="X24" si="42">AX24</f>
        <v>#DIV/0!</v>
      </c>
      <c r="Y24" s="52"/>
      <c r="Z24" s="46"/>
      <c r="AA24" s="46"/>
      <c r="AB24" s="62"/>
      <c r="AC24" s="98" t="s">
        <v>27</v>
      </c>
      <c r="AD24" s="63" t="e">
        <f>_xlfn.NORM.DIST(AD18,AD21,AD23,TRUE)</f>
        <v>#NUM!</v>
      </c>
      <c r="AE24" s="63">
        <f t="shared" ref="AE24:AV24" si="43">_xlfn.NORM.DIST(AE18,AE21,AE23,TRUE)</f>
        <v>0.39765371615230416</v>
      </c>
      <c r="AF24" s="63">
        <f t="shared" si="43"/>
        <v>0.27365433512595327</v>
      </c>
      <c r="AG24" s="63">
        <f t="shared" si="43"/>
        <v>0.30344348813738953</v>
      </c>
      <c r="AH24" s="63">
        <f t="shared" ref="AH24:AO24" si="44">_xlfn.NORM.DIST(AH18,AH21,AH23,TRUE)</f>
        <v>0.32482086282250067</v>
      </c>
      <c r="AI24" s="63">
        <f t="shared" si="44"/>
        <v>0.31206934678154652</v>
      </c>
      <c r="AJ24" s="63">
        <f t="shared" si="44"/>
        <v>0.3296750327636237</v>
      </c>
      <c r="AK24" s="63">
        <f t="shared" si="44"/>
        <v>0.34721660568681778</v>
      </c>
      <c r="AL24" s="63">
        <f t="shared" si="44"/>
        <v>0.38657566084382233</v>
      </c>
      <c r="AM24" s="63">
        <f t="shared" si="44"/>
        <v>0.38765628601475927</v>
      </c>
      <c r="AN24" s="63">
        <f t="shared" si="44"/>
        <v>0.38849733052699648</v>
      </c>
      <c r="AO24" s="63">
        <f t="shared" si="44"/>
        <v>0.38788234833428475</v>
      </c>
      <c r="AP24" s="63" t="e">
        <f t="shared" si="43"/>
        <v>#DIV/0!</v>
      </c>
      <c r="AQ24" s="63" t="e">
        <f t="shared" si="43"/>
        <v>#DIV/0!</v>
      </c>
      <c r="AR24" s="63" t="e">
        <f t="shared" si="43"/>
        <v>#DIV/0!</v>
      </c>
      <c r="AS24" s="63" t="e">
        <f t="shared" si="43"/>
        <v>#DIV/0!</v>
      </c>
      <c r="AT24" s="63" t="e">
        <f t="shared" si="43"/>
        <v>#DIV/0!</v>
      </c>
      <c r="AU24" s="63" t="e">
        <f t="shared" si="43"/>
        <v>#DIV/0!</v>
      </c>
      <c r="AV24" s="63" t="e">
        <f t="shared" si="43"/>
        <v>#DIV/0!</v>
      </c>
      <c r="AW24" s="63" t="e">
        <f t="shared" ref="AW24:AX24" si="45">_xlfn.NORM.DIST(AW18,AW21,AW23,TRUE)</f>
        <v>#DIV/0!</v>
      </c>
      <c r="AX24" s="63" t="e">
        <f t="shared" si="45"/>
        <v>#DIV/0!</v>
      </c>
      <c r="AY24" s="46"/>
      <c r="AZ24" s="43"/>
    </row>
    <row r="25" spans="1:52" x14ac:dyDescent="0.25">
      <c r="Y25" s="52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3"/>
    </row>
    <row r="26" spans="1:52" s="7" customFormat="1" ht="18.75" x14ac:dyDescent="0.3">
      <c r="A26" s="128" t="s">
        <v>17</v>
      </c>
      <c r="B26" s="129"/>
      <c r="C26" s="129"/>
      <c r="D26" s="8"/>
      <c r="E26" s="131" t="s">
        <v>34</v>
      </c>
      <c r="Y26" s="53"/>
      <c r="AA26" s="26" t="str">
        <f>A26</f>
        <v>Agent 1 Monotherapy</v>
      </c>
      <c r="AZ26" s="16"/>
    </row>
    <row r="27" spans="1:52" s="7" customFormat="1" ht="19.5" x14ac:dyDescent="0.35">
      <c r="B27" s="31" t="s">
        <v>18</v>
      </c>
      <c r="C27" s="32"/>
      <c r="D27" s="328" t="s">
        <v>13</v>
      </c>
      <c r="E27" s="328"/>
      <c r="F27" s="328"/>
      <c r="G27" s="328"/>
      <c r="H27" s="328"/>
      <c r="I27" s="328"/>
      <c r="J27" s="328"/>
      <c r="K27" s="328"/>
      <c r="L27" s="328"/>
      <c r="M27" s="328"/>
      <c r="N27" s="328"/>
      <c r="O27" s="328"/>
      <c r="P27" s="328"/>
      <c r="Q27" s="328"/>
      <c r="R27" s="328"/>
      <c r="S27" s="328"/>
      <c r="T27" s="328"/>
      <c r="U27" s="328"/>
      <c r="V27" s="328"/>
      <c r="W27" s="328"/>
      <c r="X27" s="328"/>
      <c r="Y27" s="53"/>
      <c r="AB27" s="333" t="s">
        <v>8</v>
      </c>
      <c r="AC27" s="333"/>
      <c r="AZ27" s="16"/>
    </row>
    <row r="28" spans="1:52" x14ac:dyDescent="0.25">
      <c r="B28" s="66"/>
      <c r="C28" s="65" t="s">
        <v>12</v>
      </c>
      <c r="D28" s="64">
        <f t="shared" ref="D28:X28" si="46">D7</f>
        <v>0</v>
      </c>
      <c r="E28" s="64">
        <f t="shared" si="46"/>
        <v>2</v>
      </c>
      <c r="F28" s="64">
        <f t="shared" si="46"/>
        <v>6</v>
      </c>
      <c r="G28" s="64">
        <f t="shared" si="46"/>
        <v>9</v>
      </c>
      <c r="H28" s="64">
        <f t="shared" si="46"/>
        <v>12</v>
      </c>
      <c r="I28" s="64">
        <f t="shared" si="46"/>
        <v>14</v>
      </c>
      <c r="J28" s="64">
        <f t="shared" si="46"/>
        <v>17</v>
      </c>
      <c r="K28" s="64">
        <f t="shared" si="46"/>
        <v>20</v>
      </c>
      <c r="L28" s="64">
        <f t="shared" si="46"/>
        <v>23</v>
      </c>
      <c r="M28" s="64">
        <f t="shared" si="46"/>
        <v>26</v>
      </c>
      <c r="N28" s="64">
        <f t="shared" si="46"/>
        <v>28</v>
      </c>
      <c r="O28" s="64">
        <f t="shared" si="46"/>
        <v>32</v>
      </c>
      <c r="P28" s="64">
        <f t="shared" si="46"/>
        <v>0</v>
      </c>
      <c r="Q28" s="64">
        <f t="shared" si="46"/>
        <v>0</v>
      </c>
      <c r="R28" s="64">
        <f t="shared" si="46"/>
        <v>0</v>
      </c>
      <c r="S28" s="64">
        <f t="shared" si="46"/>
        <v>0</v>
      </c>
      <c r="T28" s="64">
        <f t="shared" si="46"/>
        <v>0</v>
      </c>
      <c r="U28" s="64">
        <f t="shared" si="46"/>
        <v>0</v>
      </c>
      <c r="V28" s="64">
        <f t="shared" si="46"/>
        <v>0</v>
      </c>
      <c r="W28" s="64">
        <f t="shared" si="46"/>
        <v>0</v>
      </c>
      <c r="X28" s="64">
        <f t="shared" si="46"/>
        <v>0</v>
      </c>
      <c r="Y28" s="50"/>
      <c r="Z28" s="2"/>
      <c r="AA28" s="2"/>
      <c r="AB28" s="81"/>
      <c r="AC28" s="65" t="s">
        <v>12</v>
      </c>
      <c r="AD28" s="64">
        <f>D28</f>
        <v>0</v>
      </c>
      <c r="AE28" s="64">
        <f>E28</f>
        <v>2</v>
      </c>
      <c r="AF28" s="64">
        <f t="shared" ref="AF28:AX28" si="47">F28</f>
        <v>6</v>
      </c>
      <c r="AG28" s="64">
        <f t="shared" si="47"/>
        <v>9</v>
      </c>
      <c r="AH28" s="64">
        <f t="shared" si="47"/>
        <v>12</v>
      </c>
      <c r="AI28" s="64">
        <f t="shared" si="47"/>
        <v>14</v>
      </c>
      <c r="AJ28" s="64">
        <f t="shared" si="47"/>
        <v>17</v>
      </c>
      <c r="AK28" s="64">
        <f t="shared" si="47"/>
        <v>20</v>
      </c>
      <c r="AL28" s="64">
        <f t="shared" si="47"/>
        <v>23</v>
      </c>
      <c r="AM28" s="64">
        <f t="shared" si="47"/>
        <v>26</v>
      </c>
      <c r="AN28" s="64">
        <f t="shared" si="47"/>
        <v>28</v>
      </c>
      <c r="AO28" s="64">
        <f t="shared" si="47"/>
        <v>32</v>
      </c>
      <c r="AP28" s="64">
        <f t="shared" si="47"/>
        <v>0</v>
      </c>
      <c r="AQ28" s="64">
        <f t="shared" si="47"/>
        <v>0</v>
      </c>
      <c r="AR28" s="64">
        <f t="shared" si="47"/>
        <v>0</v>
      </c>
      <c r="AS28" s="64">
        <f t="shared" si="47"/>
        <v>0</v>
      </c>
      <c r="AT28" s="64">
        <f t="shared" si="47"/>
        <v>0</v>
      </c>
      <c r="AU28" s="64">
        <f t="shared" si="47"/>
        <v>0</v>
      </c>
      <c r="AV28" s="64">
        <f t="shared" si="47"/>
        <v>0</v>
      </c>
      <c r="AW28" s="64">
        <f t="shared" si="47"/>
        <v>0</v>
      </c>
      <c r="AX28" s="64">
        <f t="shared" si="47"/>
        <v>0</v>
      </c>
      <c r="AY28" s="2"/>
      <c r="AZ28" s="43"/>
    </row>
    <row r="29" spans="1:52" x14ac:dyDescent="0.25">
      <c r="C29" s="105">
        <v>23</v>
      </c>
      <c r="D29" s="132">
        <v>1</v>
      </c>
      <c r="E29" s="132">
        <v>1.148558016451467</v>
      </c>
      <c r="F29" s="132">
        <v>2.1903437293385801</v>
      </c>
      <c r="G29" s="132">
        <v>1.1823624247214521</v>
      </c>
      <c r="H29" s="132">
        <v>2.8350813207383383</v>
      </c>
      <c r="I29" s="132">
        <v>4.3523188191311126</v>
      </c>
      <c r="J29" s="132">
        <v>4.3523188191311126</v>
      </c>
      <c r="K29" s="132">
        <v>4.3523188191311126</v>
      </c>
      <c r="L29" s="132">
        <v>4.3523188191311126</v>
      </c>
      <c r="M29" s="132">
        <v>4.3523188191311126</v>
      </c>
      <c r="N29" s="132">
        <v>4.3523188191311126</v>
      </c>
      <c r="O29" s="132">
        <v>4.3523188191311126</v>
      </c>
      <c r="P29" s="132"/>
      <c r="Q29" s="132"/>
      <c r="R29" s="132"/>
      <c r="S29" s="132"/>
      <c r="T29" s="132"/>
      <c r="U29" s="132"/>
      <c r="V29" s="132"/>
      <c r="W29" s="132"/>
      <c r="X29" s="132"/>
      <c r="Y29" s="51"/>
      <c r="Z29" s="44"/>
      <c r="AA29" s="44"/>
      <c r="AB29" s="44"/>
      <c r="AC29" s="22">
        <f>C29</f>
        <v>23</v>
      </c>
      <c r="AD29" s="67">
        <f t="shared" ref="AD29:AX29" si="48">IF(ISNUMBER(D29)=TRUE,D29/D74,"")</f>
        <v>0.9999780542691119</v>
      </c>
      <c r="AE29" s="68">
        <f t="shared" si="48"/>
        <v>0.7471854118775525</v>
      </c>
      <c r="AF29" s="68">
        <f t="shared" si="48"/>
        <v>0.92637078980071097</v>
      </c>
      <c r="AG29" s="68">
        <f t="shared" si="48"/>
        <v>0.30280788067283593</v>
      </c>
      <c r="AH29" s="68">
        <f t="shared" si="48"/>
        <v>0.51372014917412423</v>
      </c>
      <c r="AI29" s="68">
        <f t="shared" si="48"/>
        <v>0.62893136134780148</v>
      </c>
      <c r="AJ29" s="68">
        <f t="shared" si="48"/>
        <v>0.48735170983150872</v>
      </c>
      <c r="AK29" s="68">
        <f t="shared" si="48"/>
        <v>0.43301727410675117</v>
      </c>
      <c r="AL29" s="68">
        <f t="shared" si="48"/>
        <v>0.38146238333056098</v>
      </c>
      <c r="AM29" s="68">
        <f t="shared" si="48"/>
        <v>0.40526873077560216</v>
      </c>
      <c r="AN29" s="68">
        <f t="shared" si="48"/>
        <v>0.61170633694822463</v>
      </c>
      <c r="AO29" s="68">
        <f t="shared" si="48"/>
        <v>0.51367584247390397</v>
      </c>
      <c r="AP29" s="68" t="str">
        <f t="shared" si="48"/>
        <v/>
      </c>
      <c r="AQ29" s="68" t="str">
        <f t="shared" si="48"/>
        <v/>
      </c>
      <c r="AR29" s="68" t="str">
        <f t="shared" si="48"/>
        <v/>
      </c>
      <c r="AS29" s="68" t="str">
        <f t="shared" si="48"/>
        <v/>
      </c>
      <c r="AT29" s="68" t="str">
        <f t="shared" si="48"/>
        <v/>
      </c>
      <c r="AU29" s="68" t="str">
        <f t="shared" si="48"/>
        <v/>
      </c>
      <c r="AV29" s="68" t="str">
        <f t="shared" si="48"/>
        <v/>
      </c>
      <c r="AW29" s="68" t="str">
        <f t="shared" si="48"/>
        <v/>
      </c>
      <c r="AX29" s="68" t="str">
        <f t="shared" si="48"/>
        <v/>
      </c>
      <c r="AY29" s="44"/>
      <c r="AZ29" s="43"/>
    </row>
    <row r="30" spans="1:52" x14ac:dyDescent="0.25">
      <c r="C30" s="106">
        <v>25</v>
      </c>
      <c r="D30" s="133">
        <v>1</v>
      </c>
      <c r="E30" s="132">
        <v>1.1941858251125967</v>
      </c>
      <c r="F30" s="132">
        <v>3.7748637279534685</v>
      </c>
      <c r="G30" s="132">
        <v>2.9625921965512028</v>
      </c>
      <c r="H30" s="132">
        <v>7.8972044517854986E-2</v>
      </c>
      <c r="I30" s="132">
        <v>3.4939190579786428</v>
      </c>
      <c r="J30" s="132">
        <v>3.4365367596353935</v>
      </c>
      <c r="K30" s="132">
        <v>3.4945535099790042</v>
      </c>
      <c r="L30" s="132">
        <v>1.4992391305669786</v>
      </c>
      <c r="M30" s="132">
        <v>4.1802886912005226</v>
      </c>
      <c r="N30" s="132">
        <v>2.2363953288657283</v>
      </c>
      <c r="O30" s="132">
        <v>2.9109765871671507</v>
      </c>
      <c r="P30" s="132"/>
      <c r="Q30" s="132"/>
      <c r="R30" s="132"/>
      <c r="S30" s="132"/>
      <c r="T30" s="132"/>
      <c r="U30" s="132"/>
      <c r="V30" s="132"/>
      <c r="W30" s="132"/>
      <c r="X30" s="132"/>
      <c r="Y30" s="51"/>
      <c r="Z30" s="44"/>
      <c r="AA30" s="44"/>
      <c r="AB30" s="44"/>
      <c r="AC30" s="35">
        <f t="shared" ref="AC30:AC38" si="49">C30</f>
        <v>25</v>
      </c>
      <c r="AD30" s="69">
        <f t="shared" ref="AD30:AX30" si="50">IF(ISNUMBER(D30)=TRUE,D30/D74,"")</f>
        <v>0.9999780542691119</v>
      </c>
      <c r="AE30" s="70">
        <f t="shared" si="50"/>
        <v>0.77686822503910868</v>
      </c>
      <c r="AF30" s="70">
        <f t="shared" si="50"/>
        <v>1.596518138324472</v>
      </c>
      <c r="AG30" s="70">
        <f t="shared" si="50"/>
        <v>0.7587320482946629</v>
      </c>
      <c r="AH30" s="70">
        <f t="shared" si="50"/>
        <v>1.4309829560632337E-2</v>
      </c>
      <c r="AI30" s="70">
        <f t="shared" si="50"/>
        <v>0.50488839648291828</v>
      </c>
      <c r="AJ30" s="70">
        <f t="shared" si="50"/>
        <v>0.38480684327291431</v>
      </c>
      <c r="AK30" s="70">
        <f t="shared" si="50"/>
        <v>0.34767720334729069</v>
      </c>
      <c r="AL30" s="70">
        <f t="shared" si="50"/>
        <v>0.131401984940683</v>
      </c>
      <c r="AM30" s="70">
        <f t="shared" si="50"/>
        <v>0.38925004407114028</v>
      </c>
      <c r="AN30" s="70">
        <f t="shared" si="50"/>
        <v>0.31431915984079561</v>
      </c>
      <c r="AO30" s="70">
        <f t="shared" si="50"/>
        <v>0.34356360666000429</v>
      </c>
      <c r="AP30" s="70" t="str">
        <f t="shared" si="50"/>
        <v/>
      </c>
      <c r="AQ30" s="70" t="str">
        <f t="shared" si="50"/>
        <v/>
      </c>
      <c r="AR30" s="70" t="str">
        <f t="shared" si="50"/>
        <v/>
      </c>
      <c r="AS30" s="70" t="str">
        <f t="shared" si="50"/>
        <v/>
      </c>
      <c r="AT30" s="70" t="str">
        <f t="shared" si="50"/>
        <v/>
      </c>
      <c r="AU30" s="70" t="str">
        <f t="shared" si="50"/>
        <v/>
      </c>
      <c r="AV30" s="70" t="str">
        <f t="shared" si="50"/>
        <v/>
      </c>
      <c r="AW30" s="70" t="str">
        <f t="shared" si="50"/>
        <v/>
      </c>
      <c r="AX30" s="70" t="str">
        <f t="shared" si="50"/>
        <v/>
      </c>
      <c r="AY30" s="44"/>
      <c r="AZ30" s="43"/>
    </row>
    <row r="31" spans="1:52" x14ac:dyDescent="0.25">
      <c r="C31" s="106">
        <v>53</v>
      </c>
      <c r="D31" s="133">
        <v>1</v>
      </c>
      <c r="E31" s="132">
        <v>1.7082066363079567</v>
      </c>
      <c r="F31" s="132">
        <v>2.7726577583547174</v>
      </c>
      <c r="G31" s="132">
        <v>5.266909373962986</v>
      </c>
      <c r="H31" s="132">
        <v>5.266909373962986</v>
      </c>
      <c r="I31" s="132">
        <v>5.266909373962986</v>
      </c>
      <c r="J31" s="132">
        <v>5.266909373962986</v>
      </c>
      <c r="K31" s="132">
        <v>5.266909373962986</v>
      </c>
      <c r="L31" s="132">
        <v>5.266909373962986</v>
      </c>
      <c r="M31" s="132">
        <v>5.266909373962986</v>
      </c>
      <c r="N31" s="132">
        <v>5.266909373962986</v>
      </c>
      <c r="O31" s="132">
        <v>5.266909373962986</v>
      </c>
      <c r="P31" s="132"/>
      <c r="Q31" s="132"/>
      <c r="R31" s="132"/>
      <c r="S31" s="132"/>
      <c r="T31" s="132"/>
      <c r="U31" s="132"/>
      <c r="V31" s="132"/>
      <c r="W31" s="132"/>
      <c r="X31" s="132"/>
      <c r="Y31" s="51"/>
      <c r="Z31" s="44"/>
      <c r="AA31" s="44"/>
      <c r="AB31" s="44"/>
      <c r="AC31" s="35">
        <f t="shared" si="49"/>
        <v>53</v>
      </c>
      <c r="AD31" s="69">
        <f t="shared" ref="AD31:AX31" si="51">IF(ISNUMBER(D31)=TRUE,D31/D74,"")</f>
        <v>0.9999780542691119</v>
      </c>
      <c r="AE31" s="70">
        <f t="shared" si="51"/>
        <v>1.1112604333780836</v>
      </c>
      <c r="AF31" s="70">
        <f t="shared" si="51"/>
        <v>1.1726511793789294</v>
      </c>
      <c r="AG31" s="70">
        <f t="shared" si="51"/>
        <v>1.3488771563434552</v>
      </c>
      <c r="AH31" s="70">
        <f t="shared" si="51"/>
        <v>0.95437032069831773</v>
      </c>
      <c r="AI31" s="70">
        <f t="shared" si="51"/>
        <v>0.76109417079039787</v>
      </c>
      <c r="AJ31" s="70">
        <f t="shared" si="51"/>
        <v>0.58976315743360452</v>
      </c>
      <c r="AK31" s="70">
        <f t="shared" si="51"/>
        <v>0.5240109548169668</v>
      </c>
      <c r="AL31" s="70">
        <f t="shared" si="51"/>
        <v>0.46162238707023107</v>
      </c>
      <c r="AM31" s="70">
        <f t="shared" si="51"/>
        <v>0.49043136907011564</v>
      </c>
      <c r="AN31" s="70">
        <f t="shared" si="51"/>
        <v>0.74024950240854803</v>
      </c>
      <c r="AO31" s="70">
        <f t="shared" si="51"/>
        <v>0.62161900870218323</v>
      </c>
      <c r="AP31" s="70" t="str">
        <f t="shared" si="51"/>
        <v/>
      </c>
      <c r="AQ31" s="70" t="str">
        <f t="shared" si="51"/>
        <v/>
      </c>
      <c r="AR31" s="70" t="str">
        <f t="shared" si="51"/>
        <v/>
      </c>
      <c r="AS31" s="70" t="str">
        <f t="shared" si="51"/>
        <v/>
      </c>
      <c r="AT31" s="70" t="str">
        <f t="shared" si="51"/>
        <v/>
      </c>
      <c r="AU31" s="70" t="str">
        <f t="shared" si="51"/>
        <v/>
      </c>
      <c r="AV31" s="70" t="str">
        <f t="shared" si="51"/>
        <v/>
      </c>
      <c r="AW31" s="70" t="str">
        <f t="shared" si="51"/>
        <v/>
      </c>
      <c r="AX31" s="70" t="str">
        <f t="shared" si="51"/>
        <v/>
      </c>
      <c r="AY31" s="44"/>
      <c r="AZ31" s="43"/>
    </row>
    <row r="32" spans="1:52" x14ac:dyDescent="0.25">
      <c r="C32" s="106">
        <v>54</v>
      </c>
      <c r="D32" s="133">
        <v>1</v>
      </c>
      <c r="E32" s="132">
        <v>0.98901300882479881</v>
      </c>
      <c r="F32" s="132">
        <v>0.58443807082927068</v>
      </c>
      <c r="G32" s="132">
        <v>1.67646695362707</v>
      </c>
      <c r="H32" s="132">
        <v>0.9422631009261131</v>
      </c>
      <c r="I32" s="132">
        <v>1.3289135357729061</v>
      </c>
      <c r="J32" s="132">
        <v>2.1891280419315073</v>
      </c>
      <c r="K32" s="132">
        <v>4.089436387905236</v>
      </c>
      <c r="L32" s="132">
        <v>3.7433243347328276</v>
      </c>
      <c r="M32" s="132">
        <v>6.4763958734252238</v>
      </c>
      <c r="N32" s="132">
        <v>6.4763958734252238</v>
      </c>
      <c r="O32" s="132">
        <v>6.4763958734252238</v>
      </c>
      <c r="P32" s="132"/>
      <c r="Q32" s="132"/>
      <c r="R32" s="132"/>
      <c r="S32" s="132"/>
      <c r="T32" s="132"/>
      <c r="U32" s="132"/>
      <c r="V32" s="132"/>
      <c r="W32" s="132"/>
      <c r="X32" s="132"/>
      <c r="Y32" s="51"/>
      <c r="Z32" s="44"/>
      <c r="AA32" s="44"/>
      <c r="AB32" s="44"/>
      <c r="AC32" s="35">
        <f t="shared" si="49"/>
        <v>54</v>
      </c>
      <c r="AD32" s="69">
        <f t="shared" ref="AD32:AX32" si="52">IF(ISNUMBER(D32)=TRUE,D32/D74,"")</f>
        <v>0.9999780542691119</v>
      </c>
      <c r="AE32" s="70">
        <f t="shared" si="52"/>
        <v>0.6433946581419735</v>
      </c>
      <c r="AF32" s="70">
        <f t="shared" si="52"/>
        <v>0.24717871903475364</v>
      </c>
      <c r="AG32" s="70">
        <f t="shared" si="52"/>
        <v>0.42935008304704297</v>
      </c>
      <c r="AH32" s="70">
        <f t="shared" si="52"/>
        <v>0.17073920851165297</v>
      </c>
      <c r="AI32" s="70">
        <f t="shared" si="52"/>
        <v>0.19203450709845526</v>
      </c>
      <c r="AJ32" s="70">
        <f t="shared" si="52"/>
        <v>0.24512801993867062</v>
      </c>
      <c r="AK32" s="70">
        <f t="shared" si="52"/>
        <v>0.40686279450391966</v>
      </c>
      <c r="AL32" s="70">
        <f t="shared" si="52"/>
        <v>0.32808658594352269</v>
      </c>
      <c r="AM32" s="70">
        <f t="shared" si="52"/>
        <v>0.60305341697081216</v>
      </c>
      <c r="AN32" s="70">
        <f t="shared" si="52"/>
        <v>0.91023947486237633</v>
      </c>
      <c r="AO32" s="70">
        <f t="shared" si="52"/>
        <v>0.76436682254365862</v>
      </c>
      <c r="AP32" s="70" t="str">
        <f t="shared" si="52"/>
        <v/>
      </c>
      <c r="AQ32" s="70" t="str">
        <f t="shared" si="52"/>
        <v/>
      </c>
      <c r="AR32" s="70" t="str">
        <f t="shared" si="52"/>
        <v/>
      </c>
      <c r="AS32" s="70" t="str">
        <f t="shared" si="52"/>
        <v/>
      </c>
      <c r="AT32" s="70" t="str">
        <f t="shared" si="52"/>
        <v/>
      </c>
      <c r="AU32" s="70" t="str">
        <f t="shared" si="52"/>
        <v/>
      </c>
      <c r="AV32" s="70" t="str">
        <f t="shared" si="52"/>
        <v/>
      </c>
      <c r="AW32" s="70" t="str">
        <f t="shared" si="52"/>
        <v/>
      </c>
      <c r="AX32" s="70" t="str">
        <f t="shared" si="52"/>
        <v/>
      </c>
      <c r="AY32" s="44"/>
      <c r="AZ32" s="43"/>
    </row>
    <row r="33" spans="1:52" x14ac:dyDescent="0.25">
      <c r="C33" s="106">
        <v>64</v>
      </c>
      <c r="D33" s="133">
        <v>1</v>
      </c>
      <c r="E33" s="132">
        <v>1.3657519445033943</v>
      </c>
      <c r="F33" s="132">
        <v>0.96275607021698928</v>
      </c>
      <c r="G33" s="132">
        <v>0.95543999890581011</v>
      </c>
      <c r="H33" s="132">
        <v>0.51268091084249534</v>
      </c>
      <c r="I33" s="132">
        <v>0.5076829337701857</v>
      </c>
      <c r="J33" s="132">
        <v>0.63532724440187305</v>
      </c>
      <c r="K33" s="132">
        <v>0.88417602868189382</v>
      </c>
      <c r="L33" s="132">
        <v>0.69287104398511024</v>
      </c>
      <c r="M33" s="132">
        <v>0.49869469322312604</v>
      </c>
      <c r="N33" s="132">
        <v>0.49869469322312604</v>
      </c>
      <c r="O33" s="132">
        <v>0.85039865132271231</v>
      </c>
      <c r="P33" s="132"/>
      <c r="Q33" s="132"/>
      <c r="R33" s="132"/>
      <c r="S33" s="132"/>
      <c r="T33" s="132"/>
      <c r="U33" s="132"/>
      <c r="V33" s="132"/>
      <c r="W33" s="132"/>
      <c r="X33" s="132"/>
      <c r="Y33" s="51"/>
      <c r="Z33" s="44"/>
      <c r="AA33" s="44"/>
      <c r="AB33" s="44"/>
      <c r="AC33" s="35">
        <f t="shared" si="49"/>
        <v>64</v>
      </c>
      <c r="AD33" s="69">
        <f t="shared" ref="AD33:AX33" si="53">IF(ISNUMBER(D33)=TRUE,D33/D74,"")</f>
        <v>0.9999780542691119</v>
      </c>
      <c r="AE33" s="70">
        <f t="shared" si="53"/>
        <v>0.88847921877654445</v>
      </c>
      <c r="AF33" s="70">
        <f t="shared" si="53"/>
        <v>0.40718225601132457</v>
      </c>
      <c r="AG33" s="70">
        <f t="shared" si="53"/>
        <v>0.24469211396571869</v>
      </c>
      <c r="AH33" s="70">
        <f t="shared" si="53"/>
        <v>9.2898398388142928E-2</v>
      </c>
      <c r="AI33" s="70">
        <f t="shared" si="53"/>
        <v>7.3362667565992454E-2</v>
      </c>
      <c r="AJ33" s="70">
        <f t="shared" si="53"/>
        <v>7.1140886439841983E-2</v>
      </c>
      <c r="AK33" s="70">
        <f t="shared" si="53"/>
        <v>8.7967704040302894E-2</v>
      </c>
      <c r="AL33" s="70">
        <f t="shared" si="53"/>
        <v>6.0727223984032311E-2</v>
      </c>
      <c r="AM33" s="70">
        <f t="shared" si="53"/>
        <v>4.6436250138360141E-2</v>
      </c>
      <c r="AN33" s="70">
        <f t="shared" si="53"/>
        <v>7.0090155782277341E-2</v>
      </c>
      <c r="AO33" s="70">
        <f t="shared" si="53"/>
        <v>0.1003670139551205</v>
      </c>
      <c r="AP33" s="70" t="str">
        <f t="shared" si="53"/>
        <v/>
      </c>
      <c r="AQ33" s="70" t="str">
        <f t="shared" si="53"/>
        <v/>
      </c>
      <c r="AR33" s="70" t="str">
        <f t="shared" si="53"/>
        <v/>
      </c>
      <c r="AS33" s="70" t="str">
        <f t="shared" si="53"/>
        <v/>
      </c>
      <c r="AT33" s="70" t="str">
        <f t="shared" si="53"/>
        <v/>
      </c>
      <c r="AU33" s="70" t="str">
        <f t="shared" si="53"/>
        <v/>
      </c>
      <c r="AV33" s="70" t="str">
        <f t="shared" si="53"/>
        <v/>
      </c>
      <c r="AW33" s="70" t="str">
        <f t="shared" si="53"/>
        <v/>
      </c>
      <c r="AX33" s="70" t="str">
        <f t="shared" si="53"/>
        <v/>
      </c>
      <c r="AY33" s="44"/>
      <c r="AZ33" s="43"/>
    </row>
    <row r="34" spans="1:52" x14ac:dyDescent="0.25">
      <c r="C34" s="106">
        <v>104</v>
      </c>
      <c r="D34" s="133">
        <v>1</v>
      </c>
      <c r="E34" s="132">
        <v>2.16463550549217</v>
      </c>
      <c r="F34" s="132">
        <v>6.3153941454867786</v>
      </c>
      <c r="G34" s="132">
        <v>11.568847810648434</v>
      </c>
      <c r="H34" s="132">
        <v>24.42836333853435</v>
      </c>
      <c r="I34" s="132">
        <v>36.81518420411485</v>
      </c>
      <c r="J34" s="132">
        <v>50.794622909009853</v>
      </c>
      <c r="K34" s="132">
        <v>105.56681578551768</v>
      </c>
      <c r="L34" s="132">
        <v>189.54790032709383</v>
      </c>
      <c r="M34" s="132">
        <v>278.34532504626486</v>
      </c>
      <c r="N34" s="132">
        <v>278.34532504626486</v>
      </c>
      <c r="O34" s="132">
        <v>278.34532504626486</v>
      </c>
      <c r="P34" s="132"/>
      <c r="Q34" s="132"/>
      <c r="R34" s="132"/>
      <c r="S34" s="132"/>
      <c r="T34" s="132"/>
      <c r="U34" s="132"/>
      <c r="V34" s="132"/>
      <c r="W34" s="132"/>
      <c r="X34" s="132"/>
      <c r="Y34" s="51"/>
      <c r="Z34" s="44"/>
      <c r="AA34" s="44"/>
      <c r="AB34" s="44"/>
      <c r="AC34" s="35">
        <f t="shared" si="49"/>
        <v>104</v>
      </c>
      <c r="AD34" s="69">
        <f t="shared" ref="AD34:AX34" si="54">IF(ISNUMBER(D34)=TRUE,D34/D74,"")</f>
        <v>0.9999780542691119</v>
      </c>
      <c r="AE34" s="70">
        <f t="shared" si="54"/>
        <v>1.4081866554141844</v>
      </c>
      <c r="AF34" s="70">
        <f t="shared" si="54"/>
        <v>2.6709947777119085</v>
      </c>
      <c r="AG34" s="70">
        <f t="shared" si="54"/>
        <v>2.9628295132893117</v>
      </c>
      <c r="AH34" s="70">
        <f t="shared" si="54"/>
        <v>4.4264488522972441</v>
      </c>
      <c r="AI34" s="70">
        <f t="shared" si="54"/>
        <v>5.3199742210949719</v>
      </c>
      <c r="AJ34" s="70">
        <f t="shared" si="54"/>
        <v>5.6877373541983944</v>
      </c>
      <c r="AK34" s="70">
        <f t="shared" si="54"/>
        <v>10.502965593108895</v>
      </c>
      <c r="AL34" s="70">
        <f t="shared" si="54"/>
        <v>16.613073816249454</v>
      </c>
      <c r="AM34" s="70">
        <f t="shared" si="54"/>
        <v>25.91828891371112</v>
      </c>
      <c r="AN34" s="70">
        <f t="shared" si="54"/>
        <v>39.120663321421169</v>
      </c>
      <c r="AO34" s="70">
        <f t="shared" si="54"/>
        <v>32.851285782036712</v>
      </c>
      <c r="AP34" s="70" t="str">
        <f t="shared" si="54"/>
        <v/>
      </c>
      <c r="AQ34" s="70" t="str">
        <f t="shared" si="54"/>
        <v/>
      </c>
      <c r="AR34" s="70" t="str">
        <f t="shared" si="54"/>
        <v/>
      </c>
      <c r="AS34" s="70" t="str">
        <f t="shared" si="54"/>
        <v/>
      </c>
      <c r="AT34" s="70" t="str">
        <f t="shared" si="54"/>
        <v/>
      </c>
      <c r="AU34" s="70" t="str">
        <f t="shared" si="54"/>
        <v/>
      </c>
      <c r="AV34" s="70" t="str">
        <f t="shared" si="54"/>
        <v/>
      </c>
      <c r="AW34" s="70" t="str">
        <f t="shared" si="54"/>
        <v/>
      </c>
      <c r="AX34" s="70" t="str">
        <f t="shared" si="54"/>
        <v/>
      </c>
      <c r="AY34" s="44"/>
      <c r="AZ34" s="43"/>
    </row>
    <row r="35" spans="1:52" x14ac:dyDescent="0.25">
      <c r="C35" s="106"/>
      <c r="D35" s="133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51"/>
      <c r="Z35" s="44"/>
      <c r="AA35" s="44"/>
      <c r="AB35" s="44"/>
      <c r="AC35" s="35">
        <f t="shared" si="49"/>
        <v>0</v>
      </c>
      <c r="AD35" s="69" t="str">
        <f t="shared" ref="AD35:AX35" si="55">IF(ISNUMBER(D35)=TRUE,D35/D74,"")</f>
        <v/>
      </c>
      <c r="AE35" s="70" t="str">
        <f t="shared" si="55"/>
        <v/>
      </c>
      <c r="AF35" s="70" t="str">
        <f t="shared" si="55"/>
        <v/>
      </c>
      <c r="AG35" s="70" t="str">
        <f t="shared" si="55"/>
        <v/>
      </c>
      <c r="AH35" s="70" t="str">
        <f t="shared" si="55"/>
        <v/>
      </c>
      <c r="AI35" s="70" t="str">
        <f t="shared" si="55"/>
        <v/>
      </c>
      <c r="AJ35" s="70" t="str">
        <f t="shared" si="55"/>
        <v/>
      </c>
      <c r="AK35" s="70" t="str">
        <f t="shared" si="55"/>
        <v/>
      </c>
      <c r="AL35" s="70" t="str">
        <f t="shared" si="55"/>
        <v/>
      </c>
      <c r="AM35" s="70" t="str">
        <f t="shared" si="55"/>
        <v/>
      </c>
      <c r="AN35" s="70" t="str">
        <f t="shared" si="55"/>
        <v/>
      </c>
      <c r="AO35" s="70" t="str">
        <f t="shared" si="55"/>
        <v/>
      </c>
      <c r="AP35" s="70" t="str">
        <f t="shared" si="55"/>
        <v/>
      </c>
      <c r="AQ35" s="70" t="str">
        <f t="shared" si="55"/>
        <v/>
      </c>
      <c r="AR35" s="70" t="str">
        <f t="shared" si="55"/>
        <v/>
      </c>
      <c r="AS35" s="70" t="str">
        <f t="shared" si="55"/>
        <v/>
      </c>
      <c r="AT35" s="70" t="str">
        <f t="shared" si="55"/>
        <v/>
      </c>
      <c r="AU35" s="70" t="str">
        <f t="shared" si="55"/>
        <v/>
      </c>
      <c r="AV35" s="70" t="str">
        <f t="shared" si="55"/>
        <v/>
      </c>
      <c r="AW35" s="70" t="str">
        <f t="shared" si="55"/>
        <v/>
      </c>
      <c r="AX35" s="70" t="str">
        <f t="shared" si="55"/>
        <v/>
      </c>
      <c r="AY35" s="44"/>
      <c r="AZ35" s="43"/>
    </row>
    <row r="36" spans="1:52" x14ac:dyDescent="0.25">
      <c r="C36" s="106"/>
      <c r="D36" s="134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51"/>
      <c r="Z36" s="44"/>
      <c r="AA36" s="44"/>
      <c r="AB36" s="44"/>
      <c r="AC36" s="35">
        <f t="shared" si="49"/>
        <v>0</v>
      </c>
      <c r="AD36" s="69" t="str">
        <f t="shared" ref="AD36:AX36" si="56">IF(ISNUMBER(D36)=TRUE,D36/D74,"")</f>
        <v/>
      </c>
      <c r="AE36" s="70" t="str">
        <f t="shared" si="56"/>
        <v/>
      </c>
      <c r="AF36" s="70" t="str">
        <f t="shared" si="56"/>
        <v/>
      </c>
      <c r="AG36" s="70" t="str">
        <f t="shared" si="56"/>
        <v/>
      </c>
      <c r="AH36" s="70" t="str">
        <f t="shared" si="56"/>
        <v/>
      </c>
      <c r="AI36" s="70" t="str">
        <f t="shared" si="56"/>
        <v/>
      </c>
      <c r="AJ36" s="70" t="str">
        <f t="shared" si="56"/>
        <v/>
      </c>
      <c r="AK36" s="70" t="str">
        <f t="shared" si="56"/>
        <v/>
      </c>
      <c r="AL36" s="70" t="str">
        <f t="shared" si="56"/>
        <v/>
      </c>
      <c r="AM36" s="70" t="str">
        <f t="shared" si="56"/>
        <v/>
      </c>
      <c r="AN36" s="70" t="str">
        <f t="shared" si="56"/>
        <v/>
      </c>
      <c r="AO36" s="70" t="str">
        <f t="shared" si="56"/>
        <v/>
      </c>
      <c r="AP36" s="70" t="str">
        <f t="shared" si="56"/>
        <v/>
      </c>
      <c r="AQ36" s="70" t="str">
        <f t="shared" si="56"/>
        <v/>
      </c>
      <c r="AR36" s="70" t="str">
        <f t="shared" si="56"/>
        <v/>
      </c>
      <c r="AS36" s="70" t="str">
        <f t="shared" si="56"/>
        <v/>
      </c>
      <c r="AT36" s="70" t="str">
        <f t="shared" si="56"/>
        <v/>
      </c>
      <c r="AU36" s="70" t="str">
        <f t="shared" si="56"/>
        <v/>
      </c>
      <c r="AV36" s="70" t="str">
        <f t="shared" si="56"/>
        <v/>
      </c>
      <c r="AW36" s="70" t="str">
        <f t="shared" si="56"/>
        <v/>
      </c>
      <c r="AX36" s="70" t="str">
        <f t="shared" si="56"/>
        <v/>
      </c>
      <c r="AY36" s="44"/>
      <c r="AZ36" s="43"/>
    </row>
    <row r="37" spans="1:52" x14ac:dyDescent="0.25">
      <c r="C37" s="106"/>
      <c r="D37" s="134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51"/>
      <c r="Z37" s="44"/>
      <c r="AA37" s="44"/>
      <c r="AB37" s="44"/>
      <c r="AC37" s="35">
        <f t="shared" si="49"/>
        <v>0</v>
      </c>
      <c r="AD37" s="69" t="str">
        <f t="shared" ref="AD37:AX37" si="57">IF(ISNUMBER(D37)=TRUE,D37/D74,"")</f>
        <v/>
      </c>
      <c r="AE37" s="70" t="str">
        <f t="shared" si="57"/>
        <v/>
      </c>
      <c r="AF37" s="70" t="str">
        <f t="shared" si="57"/>
        <v/>
      </c>
      <c r="AG37" s="70" t="str">
        <f t="shared" si="57"/>
        <v/>
      </c>
      <c r="AH37" s="70" t="str">
        <f t="shared" si="57"/>
        <v/>
      </c>
      <c r="AI37" s="70" t="str">
        <f t="shared" si="57"/>
        <v/>
      </c>
      <c r="AJ37" s="70" t="str">
        <f t="shared" si="57"/>
        <v/>
      </c>
      <c r="AK37" s="70" t="str">
        <f t="shared" si="57"/>
        <v/>
      </c>
      <c r="AL37" s="70" t="str">
        <f t="shared" si="57"/>
        <v/>
      </c>
      <c r="AM37" s="70" t="str">
        <f t="shared" si="57"/>
        <v/>
      </c>
      <c r="AN37" s="70" t="str">
        <f t="shared" si="57"/>
        <v/>
      </c>
      <c r="AO37" s="70" t="str">
        <f t="shared" si="57"/>
        <v/>
      </c>
      <c r="AP37" s="70" t="str">
        <f t="shared" si="57"/>
        <v/>
      </c>
      <c r="AQ37" s="70" t="str">
        <f t="shared" si="57"/>
        <v/>
      </c>
      <c r="AR37" s="70" t="str">
        <f t="shared" si="57"/>
        <v/>
      </c>
      <c r="AS37" s="70" t="str">
        <f t="shared" si="57"/>
        <v/>
      </c>
      <c r="AT37" s="70" t="str">
        <f t="shared" si="57"/>
        <v/>
      </c>
      <c r="AU37" s="70" t="str">
        <f t="shared" si="57"/>
        <v/>
      </c>
      <c r="AV37" s="70" t="str">
        <f t="shared" si="57"/>
        <v/>
      </c>
      <c r="AW37" s="70" t="str">
        <f t="shared" si="57"/>
        <v/>
      </c>
      <c r="AX37" s="70" t="str">
        <f t="shared" si="57"/>
        <v/>
      </c>
      <c r="AY37" s="44"/>
      <c r="AZ37" s="43"/>
    </row>
    <row r="38" spans="1:52" x14ac:dyDescent="0.25">
      <c r="C38" s="107"/>
      <c r="D38" s="136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7"/>
      <c r="W38" s="137"/>
      <c r="X38" s="137"/>
      <c r="Y38" s="51"/>
      <c r="Z38" s="44"/>
      <c r="AA38" s="44"/>
      <c r="AB38" s="44"/>
      <c r="AC38" s="35">
        <f t="shared" si="49"/>
        <v>0</v>
      </c>
      <c r="AD38" s="69" t="str">
        <f t="shared" ref="AD38:AX38" si="58">IF(ISNUMBER(D38)=TRUE,D38/D74,"")</f>
        <v/>
      </c>
      <c r="AE38" s="70" t="str">
        <f t="shared" si="58"/>
        <v/>
      </c>
      <c r="AF38" s="70" t="str">
        <f t="shared" si="58"/>
        <v/>
      </c>
      <c r="AG38" s="70" t="str">
        <f t="shared" si="58"/>
        <v/>
      </c>
      <c r="AH38" s="70" t="str">
        <f t="shared" si="58"/>
        <v/>
      </c>
      <c r="AI38" s="70" t="str">
        <f t="shared" si="58"/>
        <v/>
      </c>
      <c r="AJ38" s="70" t="str">
        <f t="shared" si="58"/>
        <v/>
      </c>
      <c r="AK38" s="70" t="str">
        <f t="shared" si="58"/>
        <v/>
      </c>
      <c r="AL38" s="70" t="str">
        <f t="shared" si="58"/>
        <v/>
      </c>
      <c r="AM38" s="70" t="str">
        <f t="shared" si="58"/>
        <v/>
      </c>
      <c r="AN38" s="70" t="str">
        <f t="shared" si="58"/>
        <v/>
      </c>
      <c r="AO38" s="70" t="str">
        <f t="shared" si="58"/>
        <v/>
      </c>
      <c r="AP38" s="70" t="str">
        <f t="shared" si="58"/>
        <v/>
      </c>
      <c r="AQ38" s="70" t="str">
        <f t="shared" si="58"/>
        <v/>
      </c>
      <c r="AR38" s="70" t="str">
        <f t="shared" si="58"/>
        <v/>
      </c>
      <c r="AS38" s="70" t="str">
        <f t="shared" si="58"/>
        <v/>
      </c>
      <c r="AT38" s="70" t="str">
        <f t="shared" si="58"/>
        <v/>
      </c>
      <c r="AU38" s="70" t="str">
        <f t="shared" si="58"/>
        <v/>
      </c>
      <c r="AV38" s="70" t="str">
        <f t="shared" si="58"/>
        <v/>
      </c>
      <c r="AW38" s="70" t="str">
        <f t="shared" si="58"/>
        <v/>
      </c>
      <c r="AX38" s="70" t="str">
        <f t="shared" si="58"/>
        <v/>
      </c>
      <c r="AY38" s="44"/>
      <c r="AZ38" s="43"/>
    </row>
    <row r="39" spans="1:52" x14ac:dyDescent="0.25">
      <c r="B39" s="14"/>
      <c r="C39" s="22" t="s">
        <v>16</v>
      </c>
      <c r="D39" s="143">
        <f>AVERAGE(D29:D38)</f>
        <v>1</v>
      </c>
      <c r="E39" s="144">
        <f t="shared" ref="E39" si="59">AVERAGE(E29:E38)</f>
        <v>1.428391822782064</v>
      </c>
      <c r="F39" s="144">
        <f t="shared" ref="F39" si="60">AVERAGE(F29:F38)</f>
        <v>2.7667422503633006</v>
      </c>
      <c r="G39" s="144">
        <f t="shared" ref="G39" si="61">AVERAGE(G29:G38)</f>
        <v>3.9354364597361595</v>
      </c>
      <c r="H39" s="144">
        <f t="shared" ref="H39" si="62">AVERAGE(H29:H38)</f>
        <v>5.6773783482536899</v>
      </c>
      <c r="I39" s="144">
        <f t="shared" ref="I39" si="63">AVERAGE(I29:I38)</f>
        <v>8.6274879874551136</v>
      </c>
      <c r="J39" s="144">
        <f t="shared" ref="J39" si="64">AVERAGE(J29:J38)</f>
        <v>11.112473858012121</v>
      </c>
      <c r="K39" s="144">
        <f t="shared" ref="K39" si="65">AVERAGE(K29:K38)</f>
        <v>20.609034984196317</v>
      </c>
      <c r="L39" s="144">
        <f t="shared" ref="L39" si="66">AVERAGE(L29:L38)</f>
        <v>34.183760504912136</v>
      </c>
      <c r="M39" s="144">
        <f t="shared" ref="M39" si="67">AVERAGE(M29:M38)</f>
        <v>49.853322082867976</v>
      </c>
      <c r="N39" s="144">
        <f t="shared" ref="N39" si="68">AVERAGE(N29:N38)</f>
        <v>49.529339855812175</v>
      </c>
      <c r="O39" s="144">
        <f t="shared" ref="O39" si="69">AVERAGE(O29:O38)</f>
        <v>49.700387391879012</v>
      </c>
      <c r="P39" s="144" t="e">
        <f t="shared" ref="P39" si="70">AVERAGE(P29:P38)</f>
        <v>#DIV/0!</v>
      </c>
      <c r="Q39" s="144" t="e">
        <f t="shared" ref="Q39" si="71">AVERAGE(Q29:Q38)</f>
        <v>#DIV/0!</v>
      </c>
      <c r="R39" s="144" t="e">
        <f t="shared" ref="R39" si="72">AVERAGE(R29:R38)</f>
        <v>#DIV/0!</v>
      </c>
      <c r="S39" s="144" t="e">
        <f t="shared" ref="S39" si="73">AVERAGE(S29:S38)</f>
        <v>#DIV/0!</v>
      </c>
      <c r="T39" s="144" t="e">
        <f t="shared" ref="T39" si="74">AVERAGE(T29:T38)</f>
        <v>#DIV/0!</v>
      </c>
      <c r="U39" s="144" t="e">
        <f t="shared" ref="U39" si="75">AVERAGE(U29:U38)</f>
        <v>#DIV/0!</v>
      </c>
      <c r="V39" s="144" t="e">
        <f t="shared" ref="V39" si="76">AVERAGE(V29:V38)</f>
        <v>#DIV/0!</v>
      </c>
      <c r="W39" s="144" t="e">
        <f t="shared" ref="W39" si="77">AVERAGE(W29:W38)</f>
        <v>#DIV/0!</v>
      </c>
      <c r="X39" s="144" t="e">
        <f t="shared" ref="X39" si="78">AVERAGE(X29:X38)</f>
        <v>#DIV/0!</v>
      </c>
      <c r="Y39" s="51"/>
      <c r="Z39" s="44"/>
      <c r="AA39" s="44"/>
      <c r="AB39" s="82"/>
      <c r="AC39" s="28" t="s">
        <v>3</v>
      </c>
      <c r="AD39" s="76">
        <f t="shared" ref="AD39:AX39" si="79">AVERAGE(AD29:AD38)</f>
        <v>0.99997805426911202</v>
      </c>
      <c r="AE39" s="76">
        <f t="shared" si="79"/>
        <v>0.92922910043790774</v>
      </c>
      <c r="AF39" s="76">
        <f t="shared" si="79"/>
        <v>1.1701493100436833</v>
      </c>
      <c r="AG39" s="76">
        <f t="shared" si="79"/>
        <v>1.0078814659355044</v>
      </c>
      <c r="AH39" s="76">
        <f t="shared" si="79"/>
        <v>1.0287477931050191</v>
      </c>
      <c r="AI39" s="76">
        <f t="shared" si="79"/>
        <v>1.2467142207300894</v>
      </c>
      <c r="AJ39" s="76">
        <f t="shared" si="79"/>
        <v>1.2443213285191559</v>
      </c>
      <c r="AK39" s="76">
        <f t="shared" si="79"/>
        <v>2.0504169206540213</v>
      </c>
      <c r="AL39" s="76">
        <f t="shared" si="79"/>
        <v>2.9960623969197471</v>
      </c>
      <c r="AM39" s="76">
        <f t="shared" si="79"/>
        <v>4.6421214541228588</v>
      </c>
      <c r="AN39" s="76">
        <f t="shared" si="79"/>
        <v>6.9612113252105656</v>
      </c>
      <c r="AO39" s="76">
        <f t="shared" si="79"/>
        <v>5.865813012728597</v>
      </c>
      <c r="AP39" s="76" t="e">
        <f t="shared" si="79"/>
        <v>#DIV/0!</v>
      </c>
      <c r="AQ39" s="76" t="e">
        <f t="shared" si="79"/>
        <v>#DIV/0!</v>
      </c>
      <c r="AR39" s="76" t="e">
        <f t="shared" si="79"/>
        <v>#DIV/0!</v>
      </c>
      <c r="AS39" s="76" t="e">
        <f t="shared" si="79"/>
        <v>#DIV/0!</v>
      </c>
      <c r="AT39" s="76" t="e">
        <f t="shared" si="79"/>
        <v>#DIV/0!</v>
      </c>
      <c r="AU39" s="76" t="e">
        <f t="shared" si="79"/>
        <v>#DIV/0!</v>
      </c>
      <c r="AV39" s="76" t="e">
        <f t="shared" si="79"/>
        <v>#DIV/0!</v>
      </c>
      <c r="AW39" s="76" t="e">
        <f t="shared" si="79"/>
        <v>#DIV/0!</v>
      </c>
      <c r="AX39" s="76" t="e">
        <f t="shared" si="79"/>
        <v>#DIV/0!</v>
      </c>
      <c r="AY39" s="44"/>
      <c r="AZ39" s="43"/>
    </row>
    <row r="40" spans="1:52" x14ac:dyDescent="0.25">
      <c r="B40" s="45"/>
      <c r="C40" s="23" t="s">
        <v>22</v>
      </c>
      <c r="D40" s="145">
        <f>_xlfn.STDEV.P(D29:D38)</f>
        <v>0</v>
      </c>
      <c r="E40" s="146">
        <f t="shared" ref="E40:X40" si="80">_xlfn.STDEV.P(E29:E38)</f>
        <v>0.39801339910739791</v>
      </c>
      <c r="F40" s="146">
        <f t="shared" si="80"/>
        <v>1.9130397758884026</v>
      </c>
      <c r="G40" s="146">
        <f t="shared" si="80"/>
        <v>3.7092441663213145</v>
      </c>
      <c r="H40" s="146">
        <f t="shared" si="80"/>
        <v>8.5662530163854171</v>
      </c>
      <c r="I40" s="146">
        <f t="shared" si="80"/>
        <v>12.712662526841912</v>
      </c>
      <c r="J40" s="146">
        <f t="shared" si="80"/>
        <v>17.808518493720776</v>
      </c>
      <c r="K40" s="146">
        <f t="shared" si="80"/>
        <v>38.018326353058299</v>
      </c>
      <c r="L40" s="146">
        <f t="shared" si="80"/>
        <v>69.498984289523818</v>
      </c>
      <c r="M40" s="146">
        <f t="shared" si="80"/>
        <v>102.20106642123559</v>
      </c>
      <c r="N40" s="146">
        <f t="shared" si="80"/>
        <v>102.34831362657766</v>
      </c>
      <c r="O40" s="146">
        <f t="shared" si="80"/>
        <v>102.26857827408604</v>
      </c>
      <c r="P40" s="146" t="e">
        <f t="shared" si="80"/>
        <v>#DIV/0!</v>
      </c>
      <c r="Q40" s="146" t="e">
        <f t="shared" si="80"/>
        <v>#DIV/0!</v>
      </c>
      <c r="R40" s="146" t="e">
        <f t="shared" si="80"/>
        <v>#DIV/0!</v>
      </c>
      <c r="S40" s="146" t="e">
        <f t="shared" si="80"/>
        <v>#DIV/0!</v>
      </c>
      <c r="T40" s="146" t="e">
        <f t="shared" si="80"/>
        <v>#DIV/0!</v>
      </c>
      <c r="U40" s="146" t="e">
        <f t="shared" si="80"/>
        <v>#DIV/0!</v>
      </c>
      <c r="V40" s="146" t="e">
        <f t="shared" si="80"/>
        <v>#DIV/0!</v>
      </c>
      <c r="W40" s="146" t="e">
        <f t="shared" si="80"/>
        <v>#DIV/0!</v>
      </c>
      <c r="X40" s="146" t="e">
        <f t="shared" si="80"/>
        <v>#DIV/0!</v>
      </c>
      <c r="Y40" s="52"/>
      <c r="Z40" s="46"/>
      <c r="AA40" s="46"/>
      <c r="AB40" s="83"/>
      <c r="AC40" s="79" t="s">
        <v>4</v>
      </c>
      <c r="AD40" s="77">
        <f t="shared" ref="AD40:AX40" si="81">_xlfn.VAR.P(AD29:AD38)</f>
        <v>1.2325951644078309E-32</v>
      </c>
      <c r="AE40" s="77">
        <f t="shared" si="81"/>
        <v>6.7041894632636795E-2</v>
      </c>
      <c r="AF40" s="77">
        <f t="shared" si="81"/>
        <v>0.65462585987300004</v>
      </c>
      <c r="AG40" s="77">
        <f t="shared" si="81"/>
        <v>0.90241011160368012</v>
      </c>
      <c r="AH40" s="77">
        <f t="shared" si="81"/>
        <v>2.4093725287930869</v>
      </c>
      <c r="AI40" s="77">
        <f t="shared" si="81"/>
        <v>3.374723040666868</v>
      </c>
      <c r="AJ40" s="77">
        <f t="shared" si="81"/>
        <v>3.9764833580252676</v>
      </c>
      <c r="AK40" s="77">
        <f t="shared" si="81"/>
        <v>14.307212581279909</v>
      </c>
      <c r="AL40" s="77">
        <f t="shared" si="81"/>
        <v>37.103847695021678</v>
      </c>
      <c r="AM40" s="77">
        <f t="shared" si="81"/>
        <v>90.564010277233876</v>
      </c>
      <c r="AN40" s="77">
        <f t="shared" si="81"/>
        <v>206.9216531761343</v>
      </c>
      <c r="AO40" s="77">
        <f t="shared" si="81"/>
        <v>145.68717382051813</v>
      </c>
      <c r="AP40" s="77" t="e">
        <f t="shared" si="81"/>
        <v>#DIV/0!</v>
      </c>
      <c r="AQ40" s="77" t="e">
        <f t="shared" si="81"/>
        <v>#DIV/0!</v>
      </c>
      <c r="AR40" s="77" t="e">
        <f t="shared" si="81"/>
        <v>#DIV/0!</v>
      </c>
      <c r="AS40" s="77" t="e">
        <f t="shared" si="81"/>
        <v>#DIV/0!</v>
      </c>
      <c r="AT40" s="77" t="e">
        <f t="shared" si="81"/>
        <v>#DIV/0!</v>
      </c>
      <c r="AU40" s="77" t="e">
        <f t="shared" si="81"/>
        <v>#DIV/0!</v>
      </c>
      <c r="AV40" s="77" t="e">
        <f t="shared" si="81"/>
        <v>#DIV/0!</v>
      </c>
      <c r="AW40" s="77" t="e">
        <f t="shared" si="81"/>
        <v>#DIV/0!</v>
      </c>
      <c r="AX40" s="77" t="e">
        <f t="shared" si="81"/>
        <v>#DIV/0!</v>
      </c>
      <c r="AY40" s="46"/>
      <c r="AZ40" s="43"/>
    </row>
    <row r="41" spans="1:52" x14ac:dyDescent="0.25">
      <c r="Y41" s="52"/>
      <c r="Z41" s="46"/>
      <c r="AA41" s="46"/>
      <c r="AB41" s="84"/>
      <c r="AC41" s="79" t="s">
        <v>5</v>
      </c>
      <c r="AD41" s="77">
        <f t="shared" ref="AD41:AX41" si="82">_xlfn.STDEV.P(AD29:AD38)</f>
        <v>1.1102230246251565E-16</v>
      </c>
      <c r="AE41" s="77">
        <f t="shared" si="82"/>
        <v>0.25892449600730477</v>
      </c>
      <c r="AF41" s="77">
        <f t="shared" si="82"/>
        <v>0.80908952525230482</v>
      </c>
      <c r="AG41" s="77">
        <f t="shared" si="82"/>
        <v>0.94995268913966457</v>
      </c>
      <c r="AH41" s="77">
        <f t="shared" si="82"/>
        <v>1.5522153616019547</v>
      </c>
      <c r="AI41" s="77">
        <f t="shared" si="82"/>
        <v>1.8370419267580336</v>
      </c>
      <c r="AJ41" s="77">
        <f t="shared" si="82"/>
        <v>1.9941121728792659</v>
      </c>
      <c r="AK41" s="77">
        <f t="shared" si="82"/>
        <v>3.7824876181264506</v>
      </c>
      <c r="AL41" s="77">
        <f t="shared" si="82"/>
        <v>6.0912927769909135</v>
      </c>
      <c r="AM41" s="77">
        <f t="shared" si="82"/>
        <v>9.5165125060199376</v>
      </c>
      <c r="AN41" s="77">
        <f t="shared" si="82"/>
        <v>14.384771571913623</v>
      </c>
      <c r="AO41" s="77">
        <f t="shared" si="82"/>
        <v>12.070094192694526</v>
      </c>
      <c r="AP41" s="77" t="e">
        <f t="shared" si="82"/>
        <v>#DIV/0!</v>
      </c>
      <c r="AQ41" s="77" t="e">
        <f t="shared" si="82"/>
        <v>#DIV/0!</v>
      </c>
      <c r="AR41" s="77" t="e">
        <f t="shared" si="82"/>
        <v>#DIV/0!</v>
      </c>
      <c r="AS41" s="77" t="e">
        <f t="shared" si="82"/>
        <v>#DIV/0!</v>
      </c>
      <c r="AT41" s="77" t="e">
        <f t="shared" si="82"/>
        <v>#DIV/0!</v>
      </c>
      <c r="AU41" s="77" t="e">
        <f t="shared" si="82"/>
        <v>#DIV/0!</v>
      </c>
      <c r="AV41" s="77" t="e">
        <f t="shared" si="82"/>
        <v>#DIV/0!</v>
      </c>
      <c r="AW41" s="77" t="e">
        <f t="shared" si="82"/>
        <v>#DIV/0!</v>
      </c>
      <c r="AX41" s="77" t="e">
        <f t="shared" si="82"/>
        <v>#DIV/0!</v>
      </c>
      <c r="AY41" s="46"/>
      <c r="AZ41" s="43"/>
    </row>
    <row r="42" spans="1:52" ht="15.75" x14ac:dyDescent="0.25">
      <c r="Y42" s="52"/>
      <c r="Z42" s="46"/>
      <c r="AA42" s="46"/>
      <c r="AB42" s="85"/>
      <c r="AC42" s="80" t="s">
        <v>19</v>
      </c>
      <c r="AD42" s="78">
        <f t="shared" ref="AD42:AX42" si="83">SUMPRODUCT(AD29:AD38,AD29:AD38)/COUNTA(D29:D38)</f>
        <v>0.99995610901983889</v>
      </c>
      <c r="AE42" s="78">
        <f t="shared" si="83"/>
        <v>0.93050861573328014</v>
      </c>
      <c r="AF42" s="78">
        <f t="shared" si="83"/>
        <v>2.0238752676687075</v>
      </c>
      <c r="AG42" s="78">
        <f t="shared" si="83"/>
        <v>1.9182351609799817</v>
      </c>
      <c r="AH42" s="78">
        <f t="shared" si="83"/>
        <v>3.4676945506115344</v>
      </c>
      <c r="AI42" s="78">
        <f t="shared" si="83"/>
        <v>4.929019388837502</v>
      </c>
      <c r="AJ42" s="78">
        <f t="shared" si="83"/>
        <v>5.5248189266329453</v>
      </c>
      <c r="AK42" s="78">
        <f t="shared" si="83"/>
        <v>18.511422129784229</v>
      </c>
      <c r="AL42" s="78">
        <f t="shared" si="83"/>
        <v>46.080237581258181</v>
      </c>
      <c r="AM42" s="78">
        <f t="shared" si="83"/>
        <v>112.1133018720616</v>
      </c>
      <c r="AN42" s="78">
        <f t="shared" si="83"/>
        <v>255.3801162903741</v>
      </c>
      <c r="AO42" s="78">
        <f t="shared" si="83"/>
        <v>180.09493612081425</v>
      </c>
      <c r="AP42" s="78" t="e">
        <f t="shared" si="83"/>
        <v>#DIV/0!</v>
      </c>
      <c r="AQ42" s="78" t="e">
        <f t="shared" si="83"/>
        <v>#DIV/0!</v>
      </c>
      <c r="AR42" s="78" t="e">
        <f t="shared" si="83"/>
        <v>#DIV/0!</v>
      </c>
      <c r="AS42" s="78" t="e">
        <f t="shared" si="83"/>
        <v>#DIV/0!</v>
      </c>
      <c r="AT42" s="78" t="e">
        <f t="shared" si="83"/>
        <v>#DIV/0!</v>
      </c>
      <c r="AU42" s="78" t="e">
        <f t="shared" si="83"/>
        <v>#DIV/0!</v>
      </c>
      <c r="AV42" s="78" t="e">
        <f t="shared" si="83"/>
        <v>#DIV/0!</v>
      </c>
      <c r="AW42" s="78" t="e">
        <f t="shared" si="83"/>
        <v>#DIV/0!</v>
      </c>
      <c r="AX42" s="78" t="e">
        <f t="shared" si="83"/>
        <v>#DIV/0!</v>
      </c>
      <c r="AY42" s="46"/>
      <c r="AZ42" s="43"/>
    </row>
    <row r="43" spans="1:52" x14ac:dyDescent="0.25">
      <c r="Y43" s="52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3"/>
    </row>
    <row r="44" spans="1:52" ht="21" x14ac:dyDescent="0.3">
      <c r="A44" s="128" t="s">
        <v>14</v>
      </c>
      <c r="B44" s="130"/>
      <c r="C44" s="130"/>
      <c r="E44" s="131" t="s">
        <v>35</v>
      </c>
      <c r="Y44" s="52"/>
      <c r="Z44" s="46"/>
      <c r="AA44" s="26" t="str">
        <f>A44</f>
        <v>Agent 2 Monotherapy</v>
      </c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3"/>
    </row>
    <row r="45" spans="1:52" s="7" customFormat="1" ht="19.5" x14ac:dyDescent="0.35">
      <c r="A45" s="13"/>
      <c r="B45" s="6"/>
      <c r="C45" s="33" t="s">
        <v>18</v>
      </c>
      <c r="D45" s="328" t="s">
        <v>13</v>
      </c>
      <c r="E45" s="328"/>
      <c r="F45" s="328"/>
      <c r="G45" s="328"/>
      <c r="H45" s="328"/>
      <c r="I45" s="328"/>
      <c r="J45" s="328"/>
      <c r="K45" s="328"/>
      <c r="L45" s="328"/>
      <c r="M45" s="328"/>
      <c r="N45" s="328"/>
      <c r="O45" s="328"/>
      <c r="P45" s="328"/>
      <c r="Q45" s="328"/>
      <c r="R45" s="328"/>
      <c r="S45" s="328"/>
      <c r="T45" s="328"/>
      <c r="U45" s="328"/>
      <c r="V45" s="328"/>
      <c r="W45" s="328"/>
      <c r="X45" s="328"/>
      <c r="Y45" s="53"/>
      <c r="AB45" s="335" t="s">
        <v>7</v>
      </c>
      <c r="AC45" s="335"/>
      <c r="AZ45" s="16"/>
    </row>
    <row r="46" spans="1:52" x14ac:dyDescent="0.25">
      <c r="B46" s="66"/>
      <c r="C46" s="65" t="s">
        <v>12</v>
      </c>
      <c r="D46" s="64">
        <f t="shared" ref="D46:X46" si="84">D7</f>
        <v>0</v>
      </c>
      <c r="E46" s="64">
        <f t="shared" si="84"/>
        <v>2</v>
      </c>
      <c r="F46" s="64">
        <f t="shared" si="84"/>
        <v>6</v>
      </c>
      <c r="G46" s="64">
        <f t="shared" si="84"/>
        <v>9</v>
      </c>
      <c r="H46" s="64">
        <f t="shared" si="84"/>
        <v>12</v>
      </c>
      <c r="I46" s="64">
        <f t="shared" si="84"/>
        <v>14</v>
      </c>
      <c r="J46" s="64">
        <f t="shared" si="84"/>
        <v>17</v>
      </c>
      <c r="K46" s="64">
        <f t="shared" si="84"/>
        <v>20</v>
      </c>
      <c r="L46" s="64">
        <f t="shared" si="84"/>
        <v>23</v>
      </c>
      <c r="M46" s="64">
        <f t="shared" si="84"/>
        <v>26</v>
      </c>
      <c r="N46" s="64">
        <f t="shared" si="84"/>
        <v>28</v>
      </c>
      <c r="O46" s="64">
        <f t="shared" si="84"/>
        <v>32</v>
      </c>
      <c r="P46" s="64">
        <f t="shared" si="84"/>
        <v>0</v>
      </c>
      <c r="Q46" s="64">
        <f t="shared" si="84"/>
        <v>0</v>
      </c>
      <c r="R46" s="64">
        <f t="shared" si="84"/>
        <v>0</v>
      </c>
      <c r="S46" s="64">
        <f t="shared" si="84"/>
        <v>0</v>
      </c>
      <c r="T46" s="64">
        <f t="shared" si="84"/>
        <v>0</v>
      </c>
      <c r="U46" s="64">
        <f t="shared" si="84"/>
        <v>0</v>
      </c>
      <c r="V46" s="64">
        <f t="shared" si="84"/>
        <v>0</v>
      </c>
      <c r="W46" s="64">
        <f t="shared" si="84"/>
        <v>0</v>
      </c>
      <c r="X46" s="64">
        <f t="shared" si="84"/>
        <v>0</v>
      </c>
      <c r="Y46" s="50"/>
      <c r="Z46" s="2"/>
      <c r="AA46" s="2"/>
      <c r="AB46" s="81"/>
      <c r="AC46" s="86" t="s">
        <v>12</v>
      </c>
      <c r="AD46" s="64">
        <f>D46</f>
        <v>0</v>
      </c>
      <c r="AE46" s="64">
        <f>E46</f>
        <v>2</v>
      </c>
      <c r="AF46" s="64">
        <f t="shared" ref="AF46:AX46" si="85">F46</f>
        <v>6</v>
      </c>
      <c r="AG46" s="64">
        <f t="shared" si="85"/>
        <v>9</v>
      </c>
      <c r="AH46" s="64">
        <f t="shared" si="85"/>
        <v>12</v>
      </c>
      <c r="AI46" s="64">
        <f t="shared" si="85"/>
        <v>14</v>
      </c>
      <c r="AJ46" s="64">
        <f t="shared" si="85"/>
        <v>17</v>
      </c>
      <c r="AK46" s="64">
        <f t="shared" si="85"/>
        <v>20</v>
      </c>
      <c r="AL46" s="64">
        <f t="shared" si="85"/>
        <v>23</v>
      </c>
      <c r="AM46" s="64">
        <f t="shared" si="85"/>
        <v>26</v>
      </c>
      <c r="AN46" s="64">
        <f t="shared" si="85"/>
        <v>28</v>
      </c>
      <c r="AO46" s="64">
        <f t="shared" si="85"/>
        <v>32</v>
      </c>
      <c r="AP46" s="64">
        <f t="shared" si="85"/>
        <v>0</v>
      </c>
      <c r="AQ46" s="64">
        <f t="shared" si="85"/>
        <v>0</v>
      </c>
      <c r="AR46" s="64">
        <f t="shared" si="85"/>
        <v>0</v>
      </c>
      <c r="AS46" s="64">
        <f t="shared" si="85"/>
        <v>0</v>
      </c>
      <c r="AT46" s="64">
        <f t="shared" si="85"/>
        <v>0</v>
      </c>
      <c r="AU46" s="64">
        <f t="shared" si="85"/>
        <v>0</v>
      </c>
      <c r="AV46" s="64">
        <f t="shared" si="85"/>
        <v>0</v>
      </c>
      <c r="AW46" s="64">
        <f t="shared" si="85"/>
        <v>0</v>
      </c>
      <c r="AX46" s="64">
        <f t="shared" si="85"/>
        <v>0</v>
      </c>
      <c r="AY46" s="2"/>
      <c r="AZ46" s="43"/>
    </row>
    <row r="47" spans="1:52" x14ac:dyDescent="0.25">
      <c r="C47" s="108">
        <v>22</v>
      </c>
      <c r="D47" s="132">
        <v>1</v>
      </c>
      <c r="E47" s="132">
        <v>1.4691244645358115</v>
      </c>
      <c r="F47" s="132">
        <v>2.5743200276875982</v>
      </c>
      <c r="G47" s="132">
        <v>2.3108036086964647</v>
      </c>
      <c r="H47" s="132">
        <v>2.3108036086964647</v>
      </c>
      <c r="I47" s="132">
        <v>2.3108036086964647</v>
      </c>
      <c r="J47" s="132">
        <v>2.3108036086964647</v>
      </c>
      <c r="K47" s="132">
        <v>2.3108036086964647</v>
      </c>
      <c r="L47" s="132">
        <v>2.3108036086964647</v>
      </c>
      <c r="M47" s="132">
        <v>2.3108036086964647</v>
      </c>
      <c r="N47" s="132">
        <v>2.3108036086964647</v>
      </c>
      <c r="O47" s="132">
        <v>2.3108036086964647</v>
      </c>
      <c r="P47" s="132"/>
      <c r="Q47" s="132"/>
      <c r="R47" s="132"/>
      <c r="S47" s="132"/>
      <c r="T47" s="132"/>
      <c r="U47" s="132"/>
      <c r="V47" s="132"/>
      <c r="W47" s="132"/>
      <c r="X47" s="132"/>
      <c r="Y47" s="51"/>
      <c r="Z47" s="44"/>
      <c r="AA47" s="44"/>
      <c r="AB47" s="44"/>
      <c r="AC47" s="35">
        <f t="shared" ref="AC47:AC56" si="86">C47</f>
        <v>22</v>
      </c>
      <c r="AD47" s="67">
        <f t="shared" ref="AD47:AX47" si="87">IF(ISNUMBER(D47)=TRUE,D47/D74,"")</f>
        <v>0.9999780542691119</v>
      </c>
      <c r="AE47" s="68">
        <f t="shared" si="87"/>
        <v>0.95572740115036536</v>
      </c>
      <c r="AF47" s="68">
        <f t="shared" si="87"/>
        <v>1.0887674136738716</v>
      </c>
      <c r="AG47" s="68">
        <f t="shared" si="87"/>
        <v>0.59180630978302962</v>
      </c>
      <c r="AH47" s="68">
        <f t="shared" si="87"/>
        <v>0.41872039644439374</v>
      </c>
      <c r="AI47" s="68">
        <f t="shared" si="87"/>
        <v>0.3339224261413416</v>
      </c>
      <c r="AJ47" s="68">
        <f t="shared" si="87"/>
        <v>0.25875266417359322</v>
      </c>
      <c r="AK47" s="68">
        <f t="shared" si="87"/>
        <v>0.2299045454196639</v>
      </c>
      <c r="AL47" s="68">
        <f t="shared" si="87"/>
        <v>0.20253218769441897</v>
      </c>
      <c r="AM47" s="68">
        <f t="shared" si="87"/>
        <v>0.21517183930819148</v>
      </c>
      <c r="AN47" s="68">
        <f t="shared" si="87"/>
        <v>0.32477703716674133</v>
      </c>
      <c r="AO47" s="68">
        <f t="shared" si="87"/>
        <v>0.27272909908880821</v>
      </c>
      <c r="AP47" s="68" t="str">
        <f t="shared" si="87"/>
        <v/>
      </c>
      <c r="AQ47" s="68" t="str">
        <f t="shared" si="87"/>
        <v/>
      </c>
      <c r="AR47" s="68" t="str">
        <f t="shared" si="87"/>
        <v/>
      </c>
      <c r="AS47" s="68" t="str">
        <f t="shared" si="87"/>
        <v/>
      </c>
      <c r="AT47" s="68" t="str">
        <f t="shared" si="87"/>
        <v/>
      </c>
      <c r="AU47" s="68" t="str">
        <f t="shared" si="87"/>
        <v/>
      </c>
      <c r="AV47" s="68" t="str">
        <f t="shared" si="87"/>
        <v/>
      </c>
      <c r="AW47" s="68" t="str">
        <f t="shared" si="87"/>
        <v/>
      </c>
      <c r="AX47" s="68" t="str">
        <f t="shared" si="87"/>
        <v/>
      </c>
      <c r="AY47" s="44"/>
      <c r="AZ47" s="43"/>
    </row>
    <row r="48" spans="1:52" x14ac:dyDescent="0.25">
      <c r="C48" s="109">
        <v>41</v>
      </c>
      <c r="D48" s="133">
        <v>1</v>
      </c>
      <c r="E48" s="132">
        <v>8.6225013434458875E-2</v>
      </c>
      <c r="F48" s="132">
        <v>8.6404515670714481</v>
      </c>
      <c r="G48" s="132">
        <v>8.8898364968761054</v>
      </c>
      <c r="H48" s="132">
        <v>5.5054247945338792</v>
      </c>
      <c r="I48" s="132">
        <v>9.6875753704878207</v>
      </c>
      <c r="J48" s="132">
        <v>5.4248509515546122</v>
      </c>
      <c r="K48" s="132">
        <v>20.460810167217286</v>
      </c>
      <c r="L48" s="132">
        <v>47.199602443449507</v>
      </c>
      <c r="M48" s="132">
        <v>47.199602443449507</v>
      </c>
      <c r="N48" s="132">
        <v>47.199602443449507</v>
      </c>
      <c r="O48" s="132">
        <v>47.199602443449507</v>
      </c>
      <c r="P48" s="132"/>
      <c r="Q48" s="132"/>
      <c r="R48" s="132"/>
      <c r="S48" s="132"/>
      <c r="T48" s="132"/>
      <c r="U48" s="132"/>
      <c r="V48" s="132"/>
      <c r="W48" s="132"/>
      <c r="X48" s="132"/>
      <c r="Y48" s="51"/>
      <c r="Z48" s="44"/>
      <c r="AA48" s="44"/>
      <c r="AB48" s="44"/>
      <c r="AC48" s="35">
        <f t="shared" si="86"/>
        <v>41</v>
      </c>
      <c r="AD48" s="69">
        <f t="shared" ref="AD48:AX48" si="88">IF(ISNUMBER(D48)=TRUE,D48/D74,"")</f>
        <v>0.9999780542691119</v>
      </c>
      <c r="AE48" s="70">
        <f t="shared" si="88"/>
        <v>5.6093006408349785E-2</v>
      </c>
      <c r="AF48" s="70">
        <f t="shared" si="88"/>
        <v>3.6543405654599344</v>
      </c>
      <c r="AG48" s="70">
        <f t="shared" si="88"/>
        <v>2.2767236955971923</v>
      </c>
      <c r="AH48" s="70">
        <f t="shared" si="88"/>
        <v>0.99758960211353231</v>
      </c>
      <c r="AI48" s="70">
        <f t="shared" si="88"/>
        <v>1.3999020336328887</v>
      </c>
      <c r="AJ48" s="70">
        <f t="shared" si="88"/>
        <v>0.60744869498072107</v>
      </c>
      <c r="AK48" s="70">
        <f t="shared" si="88"/>
        <v>2.0356698607830612</v>
      </c>
      <c r="AL48" s="70">
        <f t="shared" si="88"/>
        <v>4.1368460327838923</v>
      </c>
      <c r="AM48" s="70">
        <f t="shared" si="88"/>
        <v>4.3950187866036359</v>
      </c>
      <c r="AN48" s="70">
        <f t="shared" si="88"/>
        <v>6.6337731944598151</v>
      </c>
      <c r="AO48" s="70">
        <f t="shared" si="88"/>
        <v>5.5706616535073916</v>
      </c>
      <c r="AP48" s="70" t="str">
        <f t="shared" si="88"/>
        <v/>
      </c>
      <c r="AQ48" s="70" t="str">
        <f t="shared" si="88"/>
        <v/>
      </c>
      <c r="AR48" s="70" t="str">
        <f t="shared" si="88"/>
        <v/>
      </c>
      <c r="AS48" s="70" t="str">
        <f t="shared" si="88"/>
        <v/>
      </c>
      <c r="AT48" s="70" t="str">
        <f t="shared" si="88"/>
        <v/>
      </c>
      <c r="AU48" s="70" t="str">
        <f t="shared" si="88"/>
        <v/>
      </c>
      <c r="AV48" s="70" t="str">
        <f t="shared" si="88"/>
        <v/>
      </c>
      <c r="AW48" s="70" t="str">
        <f t="shared" si="88"/>
        <v/>
      </c>
      <c r="AX48" s="70" t="str">
        <f t="shared" si="88"/>
        <v/>
      </c>
      <c r="AY48" s="44"/>
      <c r="AZ48" s="43"/>
    </row>
    <row r="49" spans="1:52" x14ac:dyDescent="0.25">
      <c r="C49" s="109">
        <v>72</v>
      </c>
      <c r="D49" s="133">
        <v>1</v>
      </c>
      <c r="E49" s="132">
        <v>3.0579829107604142</v>
      </c>
      <c r="F49" s="132">
        <v>7.4817358412746655</v>
      </c>
      <c r="G49" s="132">
        <v>5.5314270519026634</v>
      </c>
      <c r="H49" s="132">
        <v>7.7278746174050843</v>
      </c>
      <c r="I49" s="132">
        <v>9.8851155201481902</v>
      </c>
      <c r="J49" s="132">
        <v>9.8851155201481902</v>
      </c>
      <c r="K49" s="132">
        <v>9.8851155201481902</v>
      </c>
      <c r="L49" s="132">
        <v>9.8851155201481902</v>
      </c>
      <c r="M49" s="132">
        <v>9.8851155201481902</v>
      </c>
      <c r="N49" s="132">
        <v>9.8851155201481902</v>
      </c>
      <c r="O49" s="132">
        <v>9.8851155201481902</v>
      </c>
      <c r="P49" s="132"/>
      <c r="Q49" s="132"/>
      <c r="R49" s="132"/>
      <c r="S49" s="132"/>
      <c r="T49" s="132"/>
      <c r="U49" s="132"/>
      <c r="V49" s="132"/>
      <c r="W49" s="132"/>
      <c r="X49" s="132"/>
      <c r="Y49" s="51"/>
      <c r="Z49" s="44"/>
      <c r="AA49" s="44"/>
      <c r="AB49" s="44"/>
      <c r="AC49" s="35">
        <f t="shared" si="86"/>
        <v>72</v>
      </c>
      <c r="AD49" s="69">
        <f t="shared" ref="AD49:AX49" si="89">IF(ISNUMBER(D49)=TRUE,D49/D74,"")</f>
        <v>0.9999780542691119</v>
      </c>
      <c r="AE49" s="70">
        <f t="shared" si="89"/>
        <v>1.9893468052665721</v>
      </c>
      <c r="AF49" s="70">
        <f t="shared" si="89"/>
        <v>3.1642803125036529</v>
      </c>
      <c r="AG49" s="70">
        <f t="shared" si="89"/>
        <v>1.4166212217693193</v>
      </c>
      <c r="AH49" s="70">
        <f t="shared" si="89"/>
        <v>1.4003001861753908</v>
      </c>
      <c r="AI49" s="70">
        <f t="shared" si="89"/>
        <v>1.4284475516451807</v>
      </c>
      <c r="AJ49" s="70">
        <f t="shared" si="89"/>
        <v>1.1068876501992941</v>
      </c>
      <c r="AK49" s="70">
        <f t="shared" si="89"/>
        <v>0.98348166911619861</v>
      </c>
      <c r="AL49" s="70">
        <f t="shared" si="89"/>
        <v>0.86638867291584143</v>
      </c>
      <c r="AM49" s="70">
        <f t="shared" si="89"/>
        <v>0.920458354937435</v>
      </c>
      <c r="AN49" s="70">
        <f t="shared" si="89"/>
        <v>1.3893255656181598</v>
      </c>
      <c r="AO49" s="70">
        <f t="shared" si="89"/>
        <v>1.1666758005971849</v>
      </c>
      <c r="AP49" s="70" t="str">
        <f t="shared" si="89"/>
        <v/>
      </c>
      <c r="AQ49" s="70" t="str">
        <f t="shared" si="89"/>
        <v/>
      </c>
      <c r="AR49" s="70" t="str">
        <f t="shared" si="89"/>
        <v/>
      </c>
      <c r="AS49" s="70" t="str">
        <f t="shared" si="89"/>
        <v/>
      </c>
      <c r="AT49" s="70" t="str">
        <f t="shared" si="89"/>
        <v/>
      </c>
      <c r="AU49" s="70" t="str">
        <f t="shared" si="89"/>
        <v/>
      </c>
      <c r="AV49" s="70" t="str">
        <f t="shared" si="89"/>
        <v/>
      </c>
      <c r="AW49" s="70" t="str">
        <f t="shared" si="89"/>
        <v/>
      </c>
      <c r="AX49" s="70" t="str">
        <f t="shared" si="89"/>
        <v/>
      </c>
      <c r="AY49" s="44"/>
      <c r="AZ49" s="43"/>
    </row>
    <row r="50" spans="1:52" x14ac:dyDescent="0.25">
      <c r="C50" s="109">
        <v>75</v>
      </c>
      <c r="D50" s="133">
        <v>1</v>
      </c>
      <c r="E50" s="132">
        <v>0.92046271075982156</v>
      </c>
      <c r="F50" s="132">
        <v>2.2467122303360461E-2</v>
      </c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51"/>
      <c r="Z50" s="44"/>
      <c r="AA50" s="44"/>
      <c r="AB50" s="44"/>
      <c r="AC50" s="35">
        <f t="shared" si="86"/>
        <v>75</v>
      </c>
      <c r="AD50" s="69">
        <f t="shared" ref="AD50:AX50" si="90">IF(ISNUMBER(D50)=TRUE,D50/D74,"")</f>
        <v>0.9999780542691119</v>
      </c>
      <c r="AE50" s="70">
        <f t="shared" si="90"/>
        <v>0.59879979923161963</v>
      </c>
      <c r="AF50" s="70">
        <f t="shared" si="90"/>
        <v>9.5021094424289666E-3</v>
      </c>
      <c r="AG50" s="70" t="str">
        <f t="shared" si="90"/>
        <v/>
      </c>
      <c r="AH50" s="70" t="str">
        <f t="shared" si="90"/>
        <v/>
      </c>
      <c r="AI50" s="70" t="str">
        <f t="shared" si="90"/>
        <v/>
      </c>
      <c r="AJ50" s="70" t="str">
        <f t="shared" si="90"/>
        <v/>
      </c>
      <c r="AK50" s="70" t="str">
        <f t="shared" si="90"/>
        <v/>
      </c>
      <c r="AL50" s="70" t="str">
        <f t="shared" si="90"/>
        <v/>
      </c>
      <c r="AM50" s="70" t="str">
        <f t="shared" si="90"/>
        <v/>
      </c>
      <c r="AN50" s="70" t="str">
        <f t="shared" si="90"/>
        <v/>
      </c>
      <c r="AO50" s="70" t="str">
        <f t="shared" si="90"/>
        <v/>
      </c>
      <c r="AP50" s="70" t="str">
        <f t="shared" si="90"/>
        <v/>
      </c>
      <c r="AQ50" s="70" t="str">
        <f t="shared" si="90"/>
        <v/>
      </c>
      <c r="AR50" s="70" t="str">
        <f t="shared" si="90"/>
        <v/>
      </c>
      <c r="AS50" s="70" t="str">
        <f t="shared" si="90"/>
        <v/>
      </c>
      <c r="AT50" s="70" t="str">
        <f t="shared" si="90"/>
        <v/>
      </c>
      <c r="AU50" s="70" t="str">
        <f t="shared" si="90"/>
        <v/>
      </c>
      <c r="AV50" s="70" t="str">
        <f t="shared" si="90"/>
        <v/>
      </c>
      <c r="AW50" s="70" t="str">
        <f t="shared" si="90"/>
        <v/>
      </c>
      <c r="AX50" s="70" t="str">
        <f t="shared" si="90"/>
        <v/>
      </c>
      <c r="AY50" s="44"/>
      <c r="AZ50" s="43"/>
    </row>
    <row r="51" spans="1:52" x14ac:dyDescent="0.25">
      <c r="C51" s="109">
        <v>82</v>
      </c>
      <c r="D51" s="133">
        <v>1</v>
      </c>
      <c r="E51" s="132">
        <v>1.1784195998199722</v>
      </c>
      <c r="F51" s="132">
        <v>4.7078332850935878</v>
      </c>
      <c r="G51" s="132">
        <v>2.8249112156787759</v>
      </c>
      <c r="H51" s="132">
        <v>5.7805036945766997</v>
      </c>
      <c r="I51" s="132">
        <v>8.6258354074586965</v>
      </c>
      <c r="J51" s="132">
        <v>9.6940162832215364</v>
      </c>
      <c r="K51" s="132">
        <v>9.6940162832215364</v>
      </c>
      <c r="L51" s="132">
        <v>9.6940162832215364</v>
      </c>
      <c r="M51" s="132">
        <v>9.6940162832215364</v>
      </c>
      <c r="N51" s="132">
        <v>9.6940162832215364</v>
      </c>
      <c r="O51" s="132">
        <v>9.6940162832215364</v>
      </c>
      <c r="P51" s="132"/>
      <c r="Q51" s="132"/>
      <c r="R51" s="132"/>
      <c r="S51" s="132"/>
      <c r="T51" s="132"/>
      <c r="U51" s="132"/>
      <c r="V51" s="132"/>
      <c r="W51" s="132"/>
      <c r="X51" s="132"/>
      <c r="Y51" s="51"/>
      <c r="Z51" s="44"/>
      <c r="AA51" s="44"/>
      <c r="AB51" s="44"/>
      <c r="AC51" s="35">
        <f t="shared" si="86"/>
        <v>82</v>
      </c>
      <c r="AD51" s="69">
        <f t="shared" ref="AD51:AX51" si="91">IF(ISNUMBER(D51)=TRUE,D51/D74,"")</f>
        <v>0.9999780542691119</v>
      </c>
      <c r="AE51" s="70">
        <f t="shared" si="91"/>
        <v>0.76661163079633821</v>
      </c>
      <c r="AF51" s="70">
        <f t="shared" si="91"/>
        <v>1.991102665826417</v>
      </c>
      <c r="AG51" s="70">
        <f t="shared" si="91"/>
        <v>0.72347138273625033</v>
      </c>
      <c r="AH51" s="70">
        <f t="shared" si="91"/>
        <v>1.0474342300368855</v>
      </c>
      <c r="AI51" s="70">
        <f t="shared" si="91"/>
        <v>1.2464754148360191</v>
      </c>
      <c r="AJ51" s="70">
        <f t="shared" si="91"/>
        <v>1.0854892775767908</v>
      </c>
      <c r="AK51" s="70">
        <f t="shared" si="91"/>
        <v>0.96446898321319763</v>
      </c>
      <c r="AL51" s="70">
        <f t="shared" si="91"/>
        <v>0.84963963099127804</v>
      </c>
      <c r="AM51" s="70">
        <f t="shared" si="91"/>
        <v>0.90266403691527486</v>
      </c>
      <c r="AN51" s="70">
        <f t="shared" si="91"/>
        <v>1.362467097966348</v>
      </c>
      <c r="AO51" s="70">
        <f t="shared" si="91"/>
        <v>1.1441216023401701</v>
      </c>
      <c r="AP51" s="70" t="str">
        <f t="shared" si="91"/>
        <v/>
      </c>
      <c r="AQ51" s="70" t="str">
        <f t="shared" si="91"/>
        <v/>
      </c>
      <c r="AR51" s="70" t="str">
        <f t="shared" si="91"/>
        <v/>
      </c>
      <c r="AS51" s="70" t="str">
        <f t="shared" si="91"/>
        <v/>
      </c>
      <c r="AT51" s="70" t="str">
        <f t="shared" si="91"/>
        <v/>
      </c>
      <c r="AU51" s="70" t="str">
        <f t="shared" si="91"/>
        <v/>
      </c>
      <c r="AV51" s="70" t="str">
        <f t="shared" si="91"/>
        <v/>
      </c>
      <c r="AW51" s="70" t="str">
        <f t="shared" si="91"/>
        <v/>
      </c>
      <c r="AX51" s="70" t="str">
        <f t="shared" si="91"/>
        <v/>
      </c>
      <c r="AY51" s="44"/>
      <c r="AZ51" s="43"/>
    </row>
    <row r="52" spans="1:52" x14ac:dyDescent="0.25">
      <c r="C52" s="109">
        <v>84</v>
      </c>
      <c r="D52" s="133">
        <v>1</v>
      </c>
      <c r="E52" s="132">
        <v>0.75250353379676882</v>
      </c>
      <c r="F52" s="132">
        <v>1.1302119122361887</v>
      </c>
      <c r="G52" s="132">
        <v>0.84200261556901657</v>
      </c>
      <c r="H52" s="132">
        <v>0.11888950075384795</v>
      </c>
      <c r="I52" s="132">
        <v>0.22417740329839064</v>
      </c>
      <c r="J52" s="132">
        <v>0.2090291350585958</v>
      </c>
      <c r="K52" s="132">
        <v>0.37031559076586357</v>
      </c>
      <c r="L52" s="132">
        <v>0.16170631883557632</v>
      </c>
      <c r="M52" s="132">
        <v>0.29522648204000124</v>
      </c>
      <c r="N52" s="132">
        <v>5.5716390386892502E-2</v>
      </c>
      <c r="O52" s="132">
        <v>1.0253758389732078E-3</v>
      </c>
      <c r="P52" s="132"/>
      <c r="Q52" s="132"/>
      <c r="R52" s="132"/>
      <c r="S52" s="132"/>
      <c r="T52" s="132"/>
      <c r="U52" s="132"/>
      <c r="V52" s="132"/>
      <c r="W52" s="132"/>
      <c r="X52" s="132"/>
      <c r="Y52" s="51"/>
      <c r="Z52" s="44"/>
      <c r="AA52" s="44"/>
      <c r="AB52" s="44"/>
      <c r="AC52" s="35">
        <f t="shared" si="86"/>
        <v>84</v>
      </c>
      <c r="AD52" s="69">
        <f t="shared" ref="AD52:AX52" si="92">IF(ISNUMBER(D52)=TRUE,D52/D74,"")</f>
        <v>0.9999780542691119</v>
      </c>
      <c r="AE52" s="70">
        <f t="shared" si="92"/>
        <v>0.48953527360888965</v>
      </c>
      <c r="AF52" s="70">
        <f t="shared" si="92"/>
        <v>0.47800502165775233</v>
      </c>
      <c r="AG52" s="70">
        <f t="shared" si="92"/>
        <v>0.21564033346332423</v>
      </c>
      <c r="AH52" s="70">
        <f t="shared" si="92"/>
        <v>2.1542920697102952E-2</v>
      </c>
      <c r="AI52" s="70">
        <f t="shared" si="92"/>
        <v>3.2394731475121882E-2</v>
      </c>
      <c r="AJ52" s="70">
        <f t="shared" si="92"/>
        <v>2.3406076302963777E-2</v>
      </c>
      <c r="AK52" s="70">
        <f t="shared" si="92"/>
        <v>3.6843129912224118E-2</v>
      </c>
      <c r="AL52" s="70">
        <f t="shared" si="92"/>
        <v>1.4172876654046488E-2</v>
      </c>
      <c r="AM52" s="70">
        <f t="shared" si="92"/>
        <v>2.7490187791799518E-2</v>
      </c>
      <c r="AN52" s="70">
        <f t="shared" si="92"/>
        <v>7.83078411483361E-3</v>
      </c>
      <c r="AO52" s="70">
        <f t="shared" si="92"/>
        <v>1.2101843174303577E-4</v>
      </c>
      <c r="AP52" s="70" t="str">
        <f t="shared" si="92"/>
        <v/>
      </c>
      <c r="AQ52" s="70" t="str">
        <f t="shared" si="92"/>
        <v/>
      </c>
      <c r="AR52" s="70" t="str">
        <f t="shared" si="92"/>
        <v/>
      </c>
      <c r="AS52" s="70" t="str">
        <f t="shared" si="92"/>
        <v/>
      </c>
      <c r="AT52" s="70" t="str">
        <f t="shared" si="92"/>
        <v/>
      </c>
      <c r="AU52" s="70" t="str">
        <f t="shared" si="92"/>
        <v/>
      </c>
      <c r="AV52" s="70" t="str">
        <f t="shared" si="92"/>
        <v/>
      </c>
      <c r="AW52" s="70" t="str">
        <f t="shared" si="92"/>
        <v/>
      </c>
      <c r="AX52" s="70" t="str">
        <f t="shared" si="92"/>
        <v/>
      </c>
      <c r="AY52" s="44"/>
      <c r="AZ52" s="43"/>
    </row>
    <row r="53" spans="1:52" x14ac:dyDescent="0.25">
      <c r="C53" s="109"/>
      <c r="D53" s="133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2"/>
      <c r="R53" s="132"/>
      <c r="S53" s="132"/>
      <c r="T53" s="132"/>
      <c r="U53" s="132"/>
      <c r="V53" s="132"/>
      <c r="W53" s="132"/>
      <c r="X53" s="132"/>
      <c r="Y53" s="51"/>
      <c r="Z53" s="44"/>
      <c r="AA53" s="44"/>
      <c r="AB53" s="44"/>
      <c r="AC53" s="35">
        <f t="shared" si="86"/>
        <v>0</v>
      </c>
      <c r="AD53" s="69" t="str">
        <f t="shared" ref="AD53:AX53" si="93">IF(ISNUMBER(D53)=TRUE,D53/D74,"")</f>
        <v/>
      </c>
      <c r="AE53" s="70" t="str">
        <f t="shared" si="93"/>
        <v/>
      </c>
      <c r="AF53" s="70" t="str">
        <f t="shared" si="93"/>
        <v/>
      </c>
      <c r="AG53" s="70" t="str">
        <f t="shared" si="93"/>
        <v/>
      </c>
      <c r="AH53" s="70" t="str">
        <f t="shared" si="93"/>
        <v/>
      </c>
      <c r="AI53" s="70" t="str">
        <f t="shared" si="93"/>
        <v/>
      </c>
      <c r="AJ53" s="70" t="str">
        <f t="shared" si="93"/>
        <v/>
      </c>
      <c r="AK53" s="70" t="str">
        <f t="shared" si="93"/>
        <v/>
      </c>
      <c r="AL53" s="70" t="str">
        <f t="shared" si="93"/>
        <v/>
      </c>
      <c r="AM53" s="70" t="str">
        <f t="shared" si="93"/>
        <v/>
      </c>
      <c r="AN53" s="70" t="str">
        <f t="shared" si="93"/>
        <v/>
      </c>
      <c r="AO53" s="70" t="str">
        <f t="shared" si="93"/>
        <v/>
      </c>
      <c r="AP53" s="70" t="str">
        <f t="shared" si="93"/>
        <v/>
      </c>
      <c r="AQ53" s="70" t="str">
        <f t="shared" si="93"/>
        <v/>
      </c>
      <c r="AR53" s="70" t="str">
        <f t="shared" si="93"/>
        <v/>
      </c>
      <c r="AS53" s="70" t="str">
        <f t="shared" si="93"/>
        <v/>
      </c>
      <c r="AT53" s="70" t="str">
        <f t="shared" si="93"/>
        <v/>
      </c>
      <c r="AU53" s="70" t="str">
        <f t="shared" si="93"/>
        <v/>
      </c>
      <c r="AV53" s="70" t="str">
        <f t="shared" si="93"/>
        <v/>
      </c>
      <c r="AW53" s="70" t="str">
        <f t="shared" si="93"/>
        <v/>
      </c>
      <c r="AX53" s="70" t="str">
        <f t="shared" si="93"/>
        <v/>
      </c>
      <c r="AY53" s="44"/>
      <c r="AZ53" s="43"/>
    </row>
    <row r="54" spans="1:52" x14ac:dyDescent="0.25">
      <c r="C54" s="109"/>
      <c r="D54" s="134"/>
      <c r="E54" s="135"/>
      <c r="F54" s="135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51"/>
      <c r="Z54" s="44"/>
      <c r="AA54" s="44"/>
      <c r="AB54" s="44"/>
      <c r="AC54" s="35">
        <f t="shared" si="86"/>
        <v>0</v>
      </c>
      <c r="AD54" s="69" t="str">
        <f t="shared" ref="AD54:AX54" si="94">IF(ISNUMBER(D54)=TRUE,D54/D74,"")</f>
        <v/>
      </c>
      <c r="AE54" s="70" t="str">
        <f t="shared" si="94"/>
        <v/>
      </c>
      <c r="AF54" s="70" t="str">
        <f t="shared" si="94"/>
        <v/>
      </c>
      <c r="AG54" s="70" t="str">
        <f t="shared" si="94"/>
        <v/>
      </c>
      <c r="AH54" s="70" t="str">
        <f t="shared" si="94"/>
        <v/>
      </c>
      <c r="AI54" s="70" t="str">
        <f t="shared" si="94"/>
        <v/>
      </c>
      <c r="AJ54" s="70" t="str">
        <f t="shared" si="94"/>
        <v/>
      </c>
      <c r="AK54" s="70" t="str">
        <f t="shared" si="94"/>
        <v/>
      </c>
      <c r="AL54" s="70" t="str">
        <f t="shared" si="94"/>
        <v/>
      </c>
      <c r="AM54" s="70" t="str">
        <f t="shared" si="94"/>
        <v/>
      </c>
      <c r="AN54" s="70" t="str">
        <f t="shared" si="94"/>
        <v/>
      </c>
      <c r="AO54" s="70" t="str">
        <f t="shared" si="94"/>
        <v/>
      </c>
      <c r="AP54" s="70" t="str">
        <f t="shared" si="94"/>
        <v/>
      </c>
      <c r="AQ54" s="70" t="str">
        <f t="shared" si="94"/>
        <v/>
      </c>
      <c r="AR54" s="70" t="str">
        <f t="shared" si="94"/>
        <v/>
      </c>
      <c r="AS54" s="70" t="str">
        <f t="shared" si="94"/>
        <v/>
      </c>
      <c r="AT54" s="70" t="str">
        <f t="shared" si="94"/>
        <v/>
      </c>
      <c r="AU54" s="70" t="str">
        <f t="shared" si="94"/>
        <v/>
      </c>
      <c r="AV54" s="70" t="str">
        <f t="shared" si="94"/>
        <v/>
      </c>
      <c r="AW54" s="70" t="str">
        <f t="shared" si="94"/>
        <v/>
      </c>
      <c r="AX54" s="70" t="str">
        <f t="shared" si="94"/>
        <v/>
      </c>
      <c r="AY54" s="44"/>
      <c r="AZ54" s="43"/>
    </row>
    <row r="55" spans="1:52" x14ac:dyDescent="0.25">
      <c r="C55" s="109"/>
      <c r="D55" s="134"/>
      <c r="E55" s="135"/>
      <c r="F55" s="135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51"/>
      <c r="Z55" s="44"/>
      <c r="AA55" s="44"/>
      <c r="AB55" s="44"/>
      <c r="AC55" s="35">
        <f t="shared" si="86"/>
        <v>0</v>
      </c>
      <c r="AD55" s="69" t="str">
        <f t="shared" ref="AD55:AX55" si="95">IF(ISNUMBER(D55)=TRUE,D55/D74,"")</f>
        <v/>
      </c>
      <c r="AE55" s="70" t="str">
        <f t="shared" si="95"/>
        <v/>
      </c>
      <c r="AF55" s="70" t="str">
        <f t="shared" si="95"/>
        <v/>
      </c>
      <c r="AG55" s="70" t="str">
        <f t="shared" si="95"/>
        <v/>
      </c>
      <c r="AH55" s="70" t="str">
        <f t="shared" si="95"/>
        <v/>
      </c>
      <c r="AI55" s="70" t="str">
        <f t="shared" si="95"/>
        <v/>
      </c>
      <c r="AJ55" s="70" t="str">
        <f t="shared" si="95"/>
        <v/>
      </c>
      <c r="AK55" s="70" t="str">
        <f t="shared" si="95"/>
        <v/>
      </c>
      <c r="AL55" s="70" t="str">
        <f t="shared" si="95"/>
        <v/>
      </c>
      <c r="AM55" s="70" t="str">
        <f t="shared" si="95"/>
        <v/>
      </c>
      <c r="AN55" s="70" t="str">
        <f t="shared" si="95"/>
        <v/>
      </c>
      <c r="AO55" s="70" t="str">
        <f t="shared" si="95"/>
        <v/>
      </c>
      <c r="AP55" s="70" t="str">
        <f t="shared" si="95"/>
        <v/>
      </c>
      <c r="AQ55" s="70" t="str">
        <f t="shared" si="95"/>
        <v/>
      </c>
      <c r="AR55" s="70" t="str">
        <f t="shared" si="95"/>
        <v/>
      </c>
      <c r="AS55" s="70" t="str">
        <f t="shared" si="95"/>
        <v/>
      </c>
      <c r="AT55" s="70" t="str">
        <f t="shared" si="95"/>
        <v/>
      </c>
      <c r="AU55" s="70" t="str">
        <f t="shared" si="95"/>
        <v/>
      </c>
      <c r="AV55" s="70" t="str">
        <f t="shared" si="95"/>
        <v/>
      </c>
      <c r="AW55" s="70" t="str">
        <f t="shared" si="95"/>
        <v/>
      </c>
      <c r="AX55" s="70" t="str">
        <f t="shared" si="95"/>
        <v/>
      </c>
      <c r="AY55" s="44"/>
      <c r="AZ55" s="43"/>
    </row>
    <row r="56" spans="1:52" x14ac:dyDescent="0.25">
      <c r="C56" s="110"/>
      <c r="D56" s="136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  <c r="X56" s="137"/>
      <c r="Y56" s="51"/>
      <c r="Z56" s="44"/>
      <c r="AA56" s="44"/>
      <c r="AB56" s="44"/>
      <c r="AC56" s="35">
        <f t="shared" si="86"/>
        <v>0</v>
      </c>
      <c r="AD56" s="69" t="str">
        <f t="shared" ref="AD56:AX56" si="96">IF(ISNUMBER(D56)=TRUE,D56/D74,"")</f>
        <v/>
      </c>
      <c r="AE56" s="70" t="str">
        <f t="shared" si="96"/>
        <v/>
      </c>
      <c r="AF56" s="70" t="str">
        <f t="shared" si="96"/>
        <v/>
      </c>
      <c r="AG56" s="70" t="str">
        <f t="shared" si="96"/>
        <v/>
      </c>
      <c r="AH56" s="70" t="str">
        <f t="shared" si="96"/>
        <v/>
      </c>
      <c r="AI56" s="70" t="str">
        <f t="shared" si="96"/>
        <v/>
      </c>
      <c r="AJ56" s="70" t="str">
        <f t="shared" si="96"/>
        <v/>
      </c>
      <c r="AK56" s="70" t="str">
        <f t="shared" si="96"/>
        <v/>
      </c>
      <c r="AL56" s="70" t="str">
        <f t="shared" si="96"/>
        <v/>
      </c>
      <c r="AM56" s="70" t="str">
        <f t="shared" si="96"/>
        <v/>
      </c>
      <c r="AN56" s="70" t="str">
        <f t="shared" si="96"/>
        <v/>
      </c>
      <c r="AO56" s="70" t="str">
        <f t="shared" si="96"/>
        <v/>
      </c>
      <c r="AP56" s="70" t="str">
        <f t="shared" si="96"/>
        <v/>
      </c>
      <c r="AQ56" s="70" t="str">
        <f t="shared" si="96"/>
        <v/>
      </c>
      <c r="AR56" s="70" t="str">
        <f t="shared" si="96"/>
        <v/>
      </c>
      <c r="AS56" s="70" t="str">
        <f t="shared" si="96"/>
        <v/>
      </c>
      <c r="AT56" s="70" t="str">
        <f t="shared" si="96"/>
        <v/>
      </c>
      <c r="AU56" s="70" t="str">
        <f t="shared" si="96"/>
        <v/>
      </c>
      <c r="AV56" s="70" t="str">
        <f t="shared" si="96"/>
        <v/>
      </c>
      <c r="AW56" s="70" t="str">
        <f t="shared" si="96"/>
        <v/>
      </c>
      <c r="AX56" s="70" t="str">
        <f t="shared" si="96"/>
        <v/>
      </c>
      <c r="AY56" s="44"/>
      <c r="AZ56" s="43"/>
    </row>
    <row r="57" spans="1:52" x14ac:dyDescent="0.25">
      <c r="B57" s="14"/>
      <c r="C57" s="22" t="s">
        <v>20</v>
      </c>
      <c r="D57" s="141">
        <f>AVERAGE(D47:D56)</f>
        <v>1</v>
      </c>
      <c r="E57" s="138">
        <f t="shared" ref="E57" si="97">AVERAGE(E47:E56)</f>
        <v>1.2441197055178745</v>
      </c>
      <c r="F57" s="138">
        <f t="shared" ref="F57" si="98">AVERAGE(F47:F56)</f>
        <v>4.0928366259444751</v>
      </c>
      <c r="G57" s="138">
        <f t="shared" ref="G57" si="99">AVERAGE(G47:G56)</f>
        <v>4.0797961977446047</v>
      </c>
      <c r="H57" s="138">
        <f t="shared" ref="H57" si="100">AVERAGE(H47:H56)</f>
        <v>4.2886992431931947</v>
      </c>
      <c r="I57" s="138">
        <f t="shared" ref="I57" si="101">AVERAGE(I47:I56)</f>
        <v>6.146701462017913</v>
      </c>
      <c r="J57" s="138">
        <f t="shared" ref="J57" si="102">AVERAGE(J47:J56)</f>
        <v>5.5047630997358805</v>
      </c>
      <c r="K57" s="138">
        <f t="shared" ref="K57" si="103">AVERAGE(K47:K56)</f>
        <v>8.5442122340098674</v>
      </c>
      <c r="L57" s="138">
        <f t="shared" ref="L57" si="104">AVERAGE(L47:L56)</f>
        <v>13.850248834870253</v>
      </c>
      <c r="M57" s="138">
        <f t="shared" ref="M57" si="105">AVERAGE(M47:M56)</f>
        <v>13.876952867511141</v>
      </c>
      <c r="N57" s="138">
        <f t="shared" ref="N57" si="106">AVERAGE(N47:N56)</f>
        <v>13.829050849180518</v>
      </c>
      <c r="O57" s="138">
        <f t="shared" ref="O57" si="107">AVERAGE(O47:O56)</f>
        <v>13.818112646270936</v>
      </c>
      <c r="P57" s="138" t="e">
        <f t="shared" ref="P57" si="108">AVERAGE(P47:P56)</f>
        <v>#DIV/0!</v>
      </c>
      <c r="Q57" s="138" t="e">
        <f t="shared" ref="Q57" si="109">AVERAGE(Q47:Q56)</f>
        <v>#DIV/0!</v>
      </c>
      <c r="R57" s="138" t="e">
        <f t="shared" ref="R57" si="110">AVERAGE(R47:R56)</f>
        <v>#DIV/0!</v>
      </c>
      <c r="S57" s="138" t="e">
        <f t="shared" ref="S57" si="111">AVERAGE(S47:S56)</f>
        <v>#DIV/0!</v>
      </c>
      <c r="T57" s="138" t="e">
        <f t="shared" ref="T57" si="112">AVERAGE(T47:T56)</f>
        <v>#DIV/0!</v>
      </c>
      <c r="U57" s="138" t="e">
        <f t="shared" ref="U57" si="113">AVERAGE(U47:U56)</f>
        <v>#DIV/0!</v>
      </c>
      <c r="V57" s="138" t="e">
        <f t="shared" ref="V57" si="114">AVERAGE(V47:V56)</f>
        <v>#DIV/0!</v>
      </c>
      <c r="W57" s="138" t="e">
        <f t="shared" ref="W57" si="115">AVERAGE(W47:W56)</f>
        <v>#DIV/0!</v>
      </c>
      <c r="X57" s="138" t="e">
        <f t="shared" ref="X57" si="116">AVERAGE(X47:X56)</f>
        <v>#DIV/0!</v>
      </c>
      <c r="Y57" s="51"/>
      <c r="Z57" s="44"/>
      <c r="AA57" s="44"/>
      <c r="AB57" s="91"/>
      <c r="AC57" s="87" t="s">
        <v>3</v>
      </c>
      <c r="AD57" s="93">
        <f>AVERAGE(AD47:AD56)</f>
        <v>0.99997805426911202</v>
      </c>
      <c r="AE57" s="94">
        <f>AVERAGE(AE47:AE56)</f>
        <v>0.80935231941035568</v>
      </c>
      <c r="AF57" s="94">
        <f t="shared" ref="AF57:AV57" si="117">AVERAGE(AF47:AF56)</f>
        <v>1.730999681427343</v>
      </c>
      <c r="AG57" s="94">
        <f t="shared" si="117"/>
        <v>1.0448525886698232</v>
      </c>
      <c r="AH57" s="94">
        <f t="shared" ref="AH57:AO57" si="118">AVERAGE(AH47:AH56)</f>
        <v>0.77711746709346108</v>
      </c>
      <c r="AI57" s="94">
        <f t="shared" si="118"/>
        <v>0.88822843154611042</v>
      </c>
      <c r="AJ57" s="94">
        <f t="shared" si="118"/>
        <v>0.61639687264667264</v>
      </c>
      <c r="AK57" s="94">
        <f t="shared" si="118"/>
        <v>0.85007363768886923</v>
      </c>
      <c r="AL57" s="94">
        <f t="shared" si="118"/>
        <v>1.2139158802078953</v>
      </c>
      <c r="AM57" s="94">
        <f t="shared" si="118"/>
        <v>1.2921606411112674</v>
      </c>
      <c r="AN57" s="94">
        <f t="shared" si="118"/>
        <v>1.9436347358651798</v>
      </c>
      <c r="AO57" s="94">
        <f t="shared" si="118"/>
        <v>1.6308618347930597</v>
      </c>
      <c r="AP57" s="94" t="e">
        <f t="shared" si="117"/>
        <v>#DIV/0!</v>
      </c>
      <c r="AQ57" s="94" t="e">
        <f t="shared" si="117"/>
        <v>#DIV/0!</v>
      </c>
      <c r="AR57" s="94" t="e">
        <f t="shared" si="117"/>
        <v>#DIV/0!</v>
      </c>
      <c r="AS57" s="94" t="e">
        <f t="shared" si="117"/>
        <v>#DIV/0!</v>
      </c>
      <c r="AT57" s="94" t="e">
        <f t="shared" si="117"/>
        <v>#DIV/0!</v>
      </c>
      <c r="AU57" s="94" t="e">
        <f t="shared" si="117"/>
        <v>#DIV/0!</v>
      </c>
      <c r="AV57" s="94" t="e">
        <f t="shared" si="117"/>
        <v>#DIV/0!</v>
      </c>
      <c r="AW57" s="94" t="e">
        <f t="shared" ref="AW57:AX57" si="119">AVERAGE(AW47:AW56)</f>
        <v>#DIV/0!</v>
      </c>
      <c r="AX57" s="94" t="e">
        <f t="shared" si="119"/>
        <v>#DIV/0!</v>
      </c>
      <c r="AY57" s="44"/>
      <c r="AZ57" s="43"/>
    </row>
    <row r="58" spans="1:52" x14ac:dyDescent="0.25">
      <c r="B58" s="45"/>
      <c r="C58" s="23" t="s">
        <v>21</v>
      </c>
      <c r="D58" s="142">
        <f>_xlfn.STDEV.P(D47:D56)</f>
        <v>0</v>
      </c>
      <c r="E58" s="140">
        <f t="shared" ref="E58:X58" si="120">_xlfn.STDEV.P(E47:E56)</f>
        <v>0.91580600213788499</v>
      </c>
      <c r="F58" s="140">
        <f t="shared" si="120"/>
        <v>3.1674018318073611</v>
      </c>
      <c r="G58" s="140">
        <f t="shared" si="120"/>
        <v>2.8436279009431509</v>
      </c>
      <c r="H58" s="140">
        <f t="shared" si="120"/>
        <v>2.7141559745947439</v>
      </c>
      <c r="I58" s="140">
        <f t="shared" si="120"/>
        <v>4.0607889970392081</v>
      </c>
      <c r="J58" s="140">
        <f t="shared" si="120"/>
        <v>3.8727223233488082</v>
      </c>
      <c r="K58" s="140">
        <f t="shared" si="120"/>
        <v>7.0822785415521556</v>
      </c>
      <c r="L58" s="140">
        <f t="shared" si="120"/>
        <v>17.121395560398192</v>
      </c>
      <c r="M58" s="140">
        <f t="shared" si="120"/>
        <v>17.100115782787885</v>
      </c>
      <c r="N58" s="140">
        <f t="shared" si="120"/>
        <v>17.138387392364216</v>
      </c>
      <c r="O58" s="140">
        <f t="shared" si="120"/>
        <v>17.14718962518301</v>
      </c>
      <c r="P58" s="140" t="e">
        <f t="shared" si="120"/>
        <v>#DIV/0!</v>
      </c>
      <c r="Q58" s="140" t="e">
        <f t="shared" si="120"/>
        <v>#DIV/0!</v>
      </c>
      <c r="R58" s="140" t="e">
        <f t="shared" si="120"/>
        <v>#DIV/0!</v>
      </c>
      <c r="S58" s="140" t="e">
        <f t="shared" si="120"/>
        <v>#DIV/0!</v>
      </c>
      <c r="T58" s="140" t="e">
        <f t="shared" si="120"/>
        <v>#DIV/0!</v>
      </c>
      <c r="U58" s="140" t="e">
        <f t="shared" si="120"/>
        <v>#DIV/0!</v>
      </c>
      <c r="V58" s="140" t="e">
        <f t="shared" si="120"/>
        <v>#DIV/0!</v>
      </c>
      <c r="W58" s="140" t="e">
        <f t="shared" si="120"/>
        <v>#DIV/0!</v>
      </c>
      <c r="X58" s="140" t="e">
        <f t="shared" si="120"/>
        <v>#DIV/0!</v>
      </c>
      <c r="Y58" s="52"/>
      <c r="Z58" s="46"/>
      <c r="AA58" s="46"/>
      <c r="AB58" s="88"/>
      <c r="AC58" s="89" t="s">
        <v>4</v>
      </c>
      <c r="AD58" s="95">
        <f>_xlfn.VAR.P(AD47:AD56)</f>
        <v>1.2325951644078309E-32</v>
      </c>
      <c r="AE58" s="95">
        <f>_xlfn.VAR.P(AE47:AE56)</f>
        <v>0.35494238613861995</v>
      </c>
      <c r="AF58" s="95">
        <f t="shared" ref="AF58:AV58" si="121">_xlfn.VAR.P(AF47:AF56)</f>
        <v>1.7945331466013184</v>
      </c>
      <c r="AG58" s="95">
        <f t="shared" si="121"/>
        <v>0.53036962303285295</v>
      </c>
      <c r="AH58" s="95">
        <f t="shared" ref="AH58:AO58" si="122">_xlfn.VAR.P(AH47:AH56)</f>
        <v>0.24187543428455249</v>
      </c>
      <c r="AI58" s="95">
        <f t="shared" si="122"/>
        <v>0.34433878872687629</v>
      </c>
      <c r="AJ58" s="95">
        <f t="shared" si="122"/>
        <v>0.18805128430270407</v>
      </c>
      <c r="AK58" s="95">
        <f t="shared" si="122"/>
        <v>0.49649519278536558</v>
      </c>
      <c r="AL58" s="95">
        <f t="shared" si="122"/>
        <v>2.2518546540896169</v>
      </c>
      <c r="AM58" s="95">
        <f t="shared" si="122"/>
        <v>2.5353790199967796</v>
      </c>
      <c r="AN58" s="95">
        <f t="shared" si="122"/>
        <v>5.8020900857193531</v>
      </c>
      <c r="AO58" s="95">
        <f t="shared" si="122"/>
        <v>4.0956494955421103</v>
      </c>
      <c r="AP58" s="95" t="e">
        <f t="shared" si="121"/>
        <v>#DIV/0!</v>
      </c>
      <c r="AQ58" s="95" t="e">
        <f t="shared" si="121"/>
        <v>#DIV/0!</v>
      </c>
      <c r="AR58" s="95" t="e">
        <f t="shared" si="121"/>
        <v>#DIV/0!</v>
      </c>
      <c r="AS58" s="95" t="e">
        <f t="shared" si="121"/>
        <v>#DIV/0!</v>
      </c>
      <c r="AT58" s="95" t="e">
        <f t="shared" si="121"/>
        <v>#DIV/0!</v>
      </c>
      <c r="AU58" s="95" t="e">
        <f t="shared" si="121"/>
        <v>#DIV/0!</v>
      </c>
      <c r="AV58" s="95" t="e">
        <f t="shared" si="121"/>
        <v>#DIV/0!</v>
      </c>
      <c r="AW58" s="95" t="e">
        <f t="shared" ref="AW58:AX58" si="123">_xlfn.VAR.P(AW47:AW56)</f>
        <v>#DIV/0!</v>
      </c>
      <c r="AX58" s="95" t="e">
        <f t="shared" si="123"/>
        <v>#DIV/0!</v>
      </c>
      <c r="AY58" s="46"/>
      <c r="AZ58" s="43"/>
    </row>
    <row r="59" spans="1:52" x14ac:dyDescent="0.25">
      <c r="Y59" s="52"/>
      <c r="Z59" s="46"/>
      <c r="AA59" s="46"/>
      <c r="AB59" s="88"/>
      <c r="AC59" s="89" t="s">
        <v>5</v>
      </c>
      <c r="AD59" s="95">
        <f>_xlfn.STDEV.P(AD47:AD56)</f>
        <v>1.1102230246251565E-16</v>
      </c>
      <c r="AE59" s="95">
        <f>_xlfn.STDEV.P(AE47:AE56)</f>
        <v>0.59577041395039076</v>
      </c>
      <c r="AF59" s="95">
        <f t="shared" ref="AF59:AV59" si="124">_xlfn.STDEV.P(AF47:AF56)</f>
        <v>1.3396018612264311</v>
      </c>
      <c r="AG59" s="95">
        <f t="shared" si="124"/>
        <v>0.72826480282439365</v>
      </c>
      <c r="AH59" s="95">
        <f t="shared" ref="AH59:AO59" si="125">_xlfn.STDEV.P(AH47:AH56)</f>
        <v>0.491808330840941</v>
      </c>
      <c r="AI59" s="95">
        <f t="shared" si="125"/>
        <v>0.58680387586217964</v>
      </c>
      <c r="AJ59" s="95">
        <f t="shared" si="125"/>
        <v>0.43364880295315478</v>
      </c>
      <c r="AK59" s="95">
        <f t="shared" si="125"/>
        <v>0.70462415001571266</v>
      </c>
      <c r="AL59" s="95">
        <f t="shared" si="125"/>
        <v>1.5006180906845075</v>
      </c>
      <c r="AM59" s="95">
        <f t="shared" si="125"/>
        <v>1.5922873547186072</v>
      </c>
      <c r="AN59" s="95">
        <f t="shared" si="125"/>
        <v>2.4087528071014992</v>
      </c>
      <c r="AO59" s="95">
        <f t="shared" si="125"/>
        <v>2.0237711074976117</v>
      </c>
      <c r="AP59" s="95" t="e">
        <f t="shared" si="124"/>
        <v>#DIV/0!</v>
      </c>
      <c r="AQ59" s="95" t="e">
        <f t="shared" si="124"/>
        <v>#DIV/0!</v>
      </c>
      <c r="AR59" s="95" t="e">
        <f t="shared" si="124"/>
        <v>#DIV/0!</v>
      </c>
      <c r="AS59" s="95" t="e">
        <f t="shared" si="124"/>
        <v>#DIV/0!</v>
      </c>
      <c r="AT59" s="95" t="e">
        <f t="shared" si="124"/>
        <v>#DIV/0!</v>
      </c>
      <c r="AU59" s="95" t="e">
        <f t="shared" si="124"/>
        <v>#DIV/0!</v>
      </c>
      <c r="AV59" s="95" t="e">
        <f t="shared" si="124"/>
        <v>#DIV/0!</v>
      </c>
      <c r="AW59" s="95" t="e">
        <f t="shared" ref="AW59:AX59" si="126">_xlfn.STDEV.P(AW47:AW56)</f>
        <v>#DIV/0!</v>
      </c>
      <c r="AX59" s="95" t="e">
        <f t="shared" si="126"/>
        <v>#DIV/0!</v>
      </c>
      <c r="AY59" s="46"/>
      <c r="AZ59" s="43"/>
    </row>
    <row r="60" spans="1:52" ht="15.75" x14ac:dyDescent="0.25">
      <c r="Y60" s="52"/>
      <c r="Z60" s="46"/>
      <c r="AA60" s="46"/>
      <c r="AB60" s="92"/>
      <c r="AC60" s="90" t="s">
        <v>23</v>
      </c>
      <c r="AD60" s="96">
        <f t="shared" ref="AD60:AX60" si="127">SUMPRODUCT(AD47:AD56,AD47:AD56)/COUNTA(D47:D56)</f>
        <v>0.99995610901983889</v>
      </c>
      <c r="AE60" s="96">
        <f t="shared" si="127"/>
        <v>1.0099935630735424</v>
      </c>
      <c r="AF60" s="96">
        <f t="shared" si="127"/>
        <v>4.7908930437028809</v>
      </c>
      <c r="AG60" s="96">
        <f t="shared" si="127"/>
        <v>1.6220865550828836</v>
      </c>
      <c r="AH60" s="96">
        <f t="shared" si="127"/>
        <v>0.84578699194630913</v>
      </c>
      <c r="AI60" s="96">
        <f t="shared" si="127"/>
        <v>1.1332885353337399</v>
      </c>
      <c r="AJ60" s="96">
        <f t="shared" si="127"/>
        <v>0.56799638891130244</v>
      </c>
      <c r="AK60" s="96">
        <f t="shared" si="127"/>
        <v>1.2191203822789525</v>
      </c>
      <c r="AL60" s="96">
        <f t="shared" si="127"/>
        <v>3.7254464183105265</v>
      </c>
      <c r="AM60" s="96">
        <f t="shared" si="127"/>
        <v>4.2050581424338613</v>
      </c>
      <c r="AN60" s="96">
        <f t="shared" si="127"/>
        <v>9.5798060721810607</v>
      </c>
      <c r="AO60" s="96">
        <f t="shared" si="127"/>
        <v>6.7553598197266949</v>
      </c>
      <c r="AP60" s="96" t="e">
        <f t="shared" si="127"/>
        <v>#DIV/0!</v>
      </c>
      <c r="AQ60" s="96" t="e">
        <f t="shared" si="127"/>
        <v>#DIV/0!</v>
      </c>
      <c r="AR60" s="96" t="e">
        <f t="shared" si="127"/>
        <v>#DIV/0!</v>
      </c>
      <c r="AS60" s="96" t="e">
        <f t="shared" si="127"/>
        <v>#DIV/0!</v>
      </c>
      <c r="AT60" s="96" t="e">
        <f t="shared" si="127"/>
        <v>#DIV/0!</v>
      </c>
      <c r="AU60" s="96" t="e">
        <f t="shared" si="127"/>
        <v>#DIV/0!</v>
      </c>
      <c r="AV60" s="96" t="e">
        <f t="shared" si="127"/>
        <v>#DIV/0!</v>
      </c>
      <c r="AW60" s="96" t="e">
        <f t="shared" si="127"/>
        <v>#DIV/0!</v>
      </c>
      <c r="AX60" s="96" t="e">
        <f t="shared" si="127"/>
        <v>#DIV/0!</v>
      </c>
      <c r="AY60" s="46"/>
      <c r="AZ60" s="43"/>
    </row>
    <row r="61" spans="1:52" ht="18.75" x14ac:dyDescent="0.3">
      <c r="A61" s="128" t="s">
        <v>6</v>
      </c>
      <c r="B61" s="130"/>
      <c r="C61" s="130"/>
      <c r="E61" s="131" t="s">
        <v>36</v>
      </c>
      <c r="Y61" s="52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  <c r="AY61" s="46"/>
      <c r="AZ61" s="43"/>
    </row>
    <row r="62" spans="1:52" s="7" customFormat="1" ht="18.75" x14ac:dyDescent="0.3">
      <c r="A62" s="13"/>
      <c r="B62" s="6"/>
      <c r="C62" s="34" t="s">
        <v>18</v>
      </c>
      <c r="D62" s="9"/>
      <c r="Y62" s="53"/>
      <c r="AZ62" s="16"/>
    </row>
    <row r="63" spans="1:52" x14ac:dyDescent="0.25">
      <c r="B63" s="66"/>
      <c r="C63" s="65" t="s">
        <v>12</v>
      </c>
      <c r="D63" s="64">
        <f t="shared" ref="D63:X63" si="128">D7</f>
        <v>0</v>
      </c>
      <c r="E63" s="64">
        <f t="shared" si="128"/>
        <v>2</v>
      </c>
      <c r="F63" s="64">
        <f t="shared" si="128"/>
        <v>6</v>
      </c>
      <c r="G63" s="64">
        <f t="shared" si="128"/>
        <v>9</v>
      </c>
      <c r="H63" s="64">
        <f t="shared" si="128"/>
        <v>12</v>
      </c>
      <c r="I63" s="64">
        <f t="shared" si="128"/>
        <v>14</v>
      </c>
      <c r="J63" s="64">
        <f t="shared" si="128"/>
        <v>17</v>
      </c>
      <c r="K63" s="64">
        <f t="shared" si="128"/>
        <v>20</v>
      </c>
      <c r="L63" s="64">
        <f t="shared" si="128"/>
        <v>23</v>
      </c>
      <c r="M63" s="64">
        <f t="shared" si="128"/>
        <v>26</v>
      </c>
      <c r="N63" s="64">
        <f t="shared" si="128"/>
        <v>28</v>
      </c>
      <c r="O63" s="64">
        <f t="shared" si="128"/>
        <v>32</v>
      </c>
      <c r="P63" s="64">
        <f t="shared" si="128"/>
        <v>0</v>
      </c>
      <c r="Q63" s="64">
        <f t="shared" si="128"/>
        <v>0</v>
      </c>
      <c r="R63" s="64">
        <f t="shared" si="128"/>
        <v>0</v>
      </c>
      <c r="S63" s="64">
        <f t="shared" si="128"/>
        <v>0</v>
      </c>
      <c r="T63" s="64">
        <f t="shared" si="128"/>
        <v>0</v>
      </c>
      <c r="U63" s="64">
        <f t="shared" si="128"/>
        <v>0</v>
      </c>
      <c r="V63" s="64">
        <f t="shared" si="128"/>
        <v>0</v>
      </c>
      <c r="W63" s="64">
        <f t="shared" si="128"/>
        <v>0</v>
      </c>
      <c r="X63" s="64">
        <f t="shared" si="128"/>
        <v>0</v>
      </c>
      <c r="Y63" s="50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43"/>
    </row>
    <row r="64" spans="1:52" x14ac:dyDescent="0.25">
      <c r="C64" s="111">
        <v>13</v>
      </c>
      <c r="D64" s="132">
        <v>1</v>
      </c>
      <c r="E64" s="132">
        <v>1.6290062219630403</v>
      </c>
      <c r="F64" s="132">
        <v>3.7469287575335262</v>
      </c>
      <c r="G64" s="132">
        <v>5.9552157213712924</v>
      </c>
      <c r="H64" s="132">
        <v>5.9552157213712924</v>
      </c>
      <c r="I64" s="132">
        <v>5.9552157213712924</v>
      </c>
      <c r="J64" s="132">
        <v>5.9552157213712924</v>
      </c>
      <c r="K64" s="132">
        <v>5.9552157213712924</v>
      </c>
      <c r="L64" s="132">
        <v>5.9552157213712924</v>
      </c>
      <c r="M64" s="132">
        <v>5.9552157213712924</v>
      </c>
      <c r="N64" s="132">
        <v>5.9552157213712924</v>
      </c>
      <c r="O64" s="132">
        <v>5.9552157213712924</v>
      </c>
      <c r="P64" s="132"/>
      <c r="Q64" s="132"/>
      <c r="R64" s="132"/>
      <c r="S64" s="132"/>
      <c r="T64" s="132"/>
      <c r="U64" s="132"/>
      <c r="V64" s="132"/>
      <c r="W64" s="132"/>
      <c r="X64" s="132"/>
      <c r="Y64" s="51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3"/>
    </row>
    <row r="65" spans="2:52" x14ac:dyDescent="0.25">
      <c r="C65" s="112">
        <v>33</v>
      </c>
      <c r="D65" s="133">
        <v>1</v>
      </c>
      <c r="E65" s="132">
        <v>1.1675670365817377</v>
      </c>
      <c r="F65" s="132">
        <v>3.1423011074999017</v>
      </c>
      <c r="G65" s="132">
        <v>3.4506472110424422</v>
      </c>
      <c r="H65" s="132">
        <v>2.1061021953533277</v>
      </c>
      <c r="I65" s="132">
        <v>6.2303621126135988</v>
      </c>
      <c r="J65" s="132">
        <v>6.2303621126135988</v>
      </c>
      <c r="K65" s="132">
        <v>6.2303621126135988</v>
      </c>
      <c r="L65" s="132">
        <v>6.2303621126135988</v>
      </c>
      <c r="M65" s="132">
        <v>6.2303621126135988</v>
      </c>
      <c r="N65" s="132">
        <v>6.2303621126135988</v>
      </c>
      <c r="O65" s="132">
        <v>6.2303621126135988</v>
      </c>
      <c r="P65" s="132"/>
      <c r="Q65" s="132"/>
      <c r="R65" s="132"/>
      <c r="S65" s="132"/>
      <c r="T65" s="132"/>
      <c r="U65" s="132"/>
      <c r="V65" s="132"/>
      <c r="W65" s="132"/>
      <c r="X65" s="132"/>
      <c r="Y65" s="51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3"/>
    </row>
    <row r="66" spans="2:52" x14ac:dyDescent="0.25">
      <c r="C66" s="112">
        <v>62</v>
      </c>
      <c r="D66" s="133">
        <v>1</v>
      </c>
      <c r="E66" s="132">
        <v>1.1079482204989064</v>
      </c>
      <c r="F66" s="132">
        <v>1.7615975172954337</v>
      </c>
      <c r="G66" s="132">
        <v>2.5096556094753733</v>
      </c>
      <c r="H66" s="132">
        <v>4.7698149445963578</v>
      </c>
      <c r="I66" s="132">
        <v>7.4339984359526126</v>
      </c>
      <c r="J66" s="132">
        <v>14.445859775914023</v>
      </c>
      <c r="K66" s="132">
        <v>17.942412693144849</v>
      </c>
      <c r="L66" s="132">
        <v>26.092924539126781</v>
      </c>
      <c r="M66" s="132">
        <v>22.071592768663976</v>
      </c>
      <c r="N66" s="132">
        <v>0.32582778885007213</v>
      </c>
      <c r="O66" s="132"/>
      <c r="P66" s="132"/>
      <c r="Q66" s="132"/>
      <c r="R66" s="132"/>
      <c r="S66" s="132"/>
      <c r="T66" s="132"/>
      <c r="U66" s="132"/>
      <c r="V66" s="132"/>
      <c r="W66" s="132"/>
      <c r="X66" s="132"/>
      <c r="Y66" s="51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3"/>
    </row>
    <row r="67" spans="2:52" x14ac:dyDescent="0.25">
      <c r="C67" s="112">
        <v>65</v>
      </c>
      <c r="D67" s="133">
        <v>1.0001316772750828</v>
      </c>
      <c r="E67" s="132">
        <v>2.537514413801051</v>
      </c>
      <c r="F67" s="132">
        <v>2.2770138139182703</v>
      </c>
      <c r="G67" s="132">
        <v>7.8464639437573656</v>
      </c>
      <c r="H67" s="132">
        <v>15.101350849769132</v>
      </c>
      <c r="I67" s="132">
        <v>18.999096994364567</v>
      </c>
      <c r="J67" s="132">
        <v>18.999096994364567</v>
      </c>
      <c r="K67" s="132">
        <v>18.999096994364567</v>
      </c>
      <c r="L67" s="132">
        <v>18.999096994364567</v>
      </c>
      <c r="M67" s="132">
        <v>18.999096994364567</v>
      </c>
      <c r="N67" s="132">
        <v>18.999096994364567</v>
      </c>
      <c r="O67" s="132">
        <v>18.999096994364567</v>
      </c>
      <c r="P67" s="132"/>
      <c r="Q67" s="132"/>
      <c r="R67" s="132"/>
      <c r="S67" s="132"/>
      <c r="T67" s="132"/>
      <c r="U67" s="132"/>
      <c r="V67" s="132"/>
      <c r="W67" s="132"/>
      <c r="X67" s="132"/>
      <c r="Y67" s="51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3"/>
    </row>
    <row r="68" spans="2:52" x14ac:dyDescent="0.25">
      <c r="C68" s="112">
        <v>93</v>
      </c>
      <c r="D68" s="133">
        <v>1</v>
      </c>
      <c r="E68" s="132">
        <v>1.420762218605321</v>
      </c>
      <c r="F68" s="132">
        <v>1.215902227171388</v>
      </c>
      <c r="G68" s="132">
        <v>1.8864721162421783</v>
      </c>
      <c r="H68" s="132">
        <v>2.7032319297123921</v>
      </c>
      <c r="I68" s="132">
        <v>0.57270671062635403</v>
      </c>
      <c r="J68" s="132">
        <v>5.4530684842725563</v>
      </c>
      <c r="K68" s="132">
        <v>5.4530684842725563</v>
      </c>
      <c r="L68" s="132">
        <v>5.4530684842725563</v>
      </c>
      <c r="M68" s="132">
        <v>5.4530684842725563</v>
      </c>
      <c r="N68" s="132">
        <v>5.4530684842725563</v>
      </c>
      <c r="O68" s="132">
        <v>5.4530684842725563</v>
      </c>
      <c r="P68" s="132"/>
      <c r="Q68" s="132"/>
      <c r="R68" s="132"/>
      <c r="S68" s="132"/>
      <c r="T68" s="132"/>
      <c r="U68" s="132"/>
      <c r="V68" s="132"/>
      <c r="W68" s="132"/>
      <c r="X68" s="132"/>
      <c r="Y68" s="51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3"/>
    </row>
    <row r="69" spans="2:52" x14ac:dyDescent="0.25">
      <c r="C69" s="112">
        <v>94</v>
      </c>
      <c r="D69" s="133">
        <v>1</v>
      </c>
      <c r="E69" s="132">
        <v>1.3602782350112486</v>
      </c>
      <c r="F69" s="132">
        <v>2.0428679429207808</v>
      </c>
      <c r="G69" s="132">
        <v>1.7795173933101913</v>
      </c>
      <c r="H69" s="132">
        <v>2.4766470955564475</v>
      </c>
      <c r="I69" s="132">
        <v>2.3297056628182653</v>
      </c>
      <c r="J69" s="132">
        <v>2.4996969963554148</v>
      </c>
      <c r="K69" s="132">
        <v>5.7267058132118667</v>
      </c>
      <c r="L69" s="132">
        <v>5.7267058132118667</v>
      </c>
      <c r="M69" s="132">
        <v>5.7267058132118667</v>
      </c>
      <c r="N69" s="132">
        <v>5.7267058132118667</v>
      </c>
      <c r="O69" s="132">
        <v>5.7267058132118667</v>
      </c>
      <c r="P69" s="132"/>
      <c r="Q69" s="132"/>
      <c r="R69" s="132"/>
      <c r="S69" s="132"/>
      <c r="T69" s="132"/>
      <c r="U69" s="132"/>
      <c r="V69" s="132"/>
      <c r="W69" s="132"/>
      <c r="X69" s="132"/>
      <c r="Y69" s="51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3"/>
    </row>
    <row r="70" spans="2:52" x14ac:dyDescent="0.25">
      <c r="C70" s="112"/>
      <c r="D70" s="133"/>
      <c r="E70" s="132"/>
      <c r="F70" s="132"/>
      <c r="G70" s="132"/>
      <c r="H70" s="132"/>
      <c r="I70" s="132"/>
      <c r="J70" s="132"/>
      <c r="K70" s="132"/>
      <c r="L70" s="132"/>
      <c r="M70" s="132"/>
      <c r="N70" s="132"/>
      <c r="O70" s="132"/>
      <c r="P70" s="132"/>
      <c r="Q70" s="132"/>
      <c r="R70" s="132"/>
      <c r="S70" s="132"/>
      <c r="T70" s="132"/>
      <c r="U70" s="132"/>
      <c r="V70" s="132"/>
      <c r="W70" s="132"/>
      <c r="X70" s="132"/>
      <c r="Y70" s="51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3"/>
    </row>
    <row r="71" spans="2:52" x14ac:dyDescent="0.25">
      <c r="C71" s="112"/>
      <c r="D71" s="134"/>
      <c r="E71" s="135"/>
      <c r="F71" s="135"/>
      <c r="G71" s="135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51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43"/>
    </row>
    <row r="72" spans="2:52" x14ac:dyDescent="0.25">
      <c r="C72" s="112"/>
      <c r="D72" s="134"/>
      <c r="E72" s="135"/>
      <c r="F72" s="135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51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3"/>
    </row>
    <row r="73" spans="2:52" x14ac:dyDescent="0.25">
      <c r="C73" s="113"/>
      <c r="D73" s="136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  <c r="P73" s="137"/>
      <c r="Q73" s="137"/>
      <c r="R73" s="137"/>
      <c r="S73" s="137"/>
      <c r="T73" s="137"/>
      <c r="U73" s="137"/>
      <c r="V73" s="137"/>
      <c r="W73" s="137"/>
      <c r="X73" s="137"/>
      <c r="Y73" s="51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  <c r="AZ73" s="43"/>
    </row>
    <row r="74" spans="2:52" x14ac:dyDescent="0.25">
      <c r="B74" s="14"/>
      <c r="C74" s="22" t="s">
        <v>3</v>
      </c>
      <c r="D74" s="138">
        <f>AVERAGE(D64:D73)</f>
        <v>1.0000219462125137</v>
      </c>
      <c r="E74" s="138">
        <f>AVERAGE(E64:E73)</f>
        <v>1.5371793910768841</v>
      </c>
      <c r="F74" s="138">
        <f t="shared" ref="F74:V74" si="129">AVERAGE(F64:F73)</f>
        <v>2.3644352277232166</v>
      </c>
      <c r="G74" s="138">
        <f t="shared" si="129"/>
        <v>3.9046619991998068</v>
      </c>
      <c r="H74" s="138">
        <f t="shared" ref="H74:O74" si="130">AVERAGE(H64:H73)</f>
        <v>5.5187271227264914</v>
      </c>
      <c r="I74" s="138">
        <f t="shared" si="130"/>
        <v>6.9201809396244487</v>
      </c>
      <c r="J74" s="138">
        <f t="shared" si="130"/>
        <v>8.9305500141485759</v>
      </c>
      <c r="K74" s="138">
        <f t="shared" si="130"/>
        <v>10.051143636496453</v>
      </c>
      <c r="L74" s="138">
        <f t="shared" si="130"/>
        <v>11.409562277493444</v>
      </c>
      <c r="M74" s="138">
        <f t="shared" si="130"/>
        <v>10.739340315749644</v>
      </c>
      <c r="N74" s="138">
        <f t="shared" si="130"/>
        <v>7.1150461524473245</v>
      </c>
      <c r="O74" s="138">
        <f t="shared" si="130"/>
        <v>8.4728898251667761</v>
      </c>
      <c r="P74" s="138" t="e">
        <f t="shared" si="129"/>
        <v>#DIV/0!</v>
      </c>
      <c r="Q74" s="138" t="e">
        <f t="shared" si="129"/>
        <v>#DIV/0!</v>
      </c>
      <c r="R74" s="138" t="e">
        <f t="shared" si="129"/>
        <v>#DIV/0!</v>
      </c>
      <c r="S74" s="138" t="e">
        <f t="shared" si="129"/>
        <v>#DIV/0!</v>
      </c>
      <c r="T74" s="138" t="e">
        <f t="shared" si="129"/>
        <v>#DIV/0!</v>
      </c>
      <c r="U74" s="138" t="e">
        <f t="shared" si="129"/>
        <v>#DIV/0!</v>
      </c>
      <c r="V74" s="138" t="e">
        <f t="shared" si="129"/>
        <v>#DIV/0!</v>
      </c>
      <c r="W74" s="138" t="e">
        <f t="shared" ref="W74:X74" si="131">AVERAGE(W64:W73)</f>
        <v>#DIV/0!</v>
      </c>
      <c r="X74" s="138" t="e">
        <f t="shared" si="131"/>
        <v>#DIV/0!</v>
      </c>
      <c r="Y74" s="54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43"/>
    </row>
    <row r="75" spans="2:52" x14ac:dyDescent="0.25">
      <c r="B75" s="47"/>
      <c r="C75" s="35" t="s">
        <v>4</v>
      </c>
      <c r="D75" s="139">
        <f>_xlfn.VAR.P(D64:D73)</f>
        <v>2.4081812185038684E-9</v>
      </c>
      <c r="E75" s="139">
        <f>_xlfn.VAR.P(E64:E73)</f>
        <v>0.22913366533566265</v>
      </c>
      <c r="F75" s="139">
        <f t="shared" ref="F75:V75" si="132">_xlfn.VAR.P(F64:F73)</f>
        <v>0.7183255112675645</v>
      </c>
      <c r="G75" s="139">
        <f t="shared" si="132"/>
        <v>5.0806792320801533</v>
      </c>
      <c r="H75" s="139">
        <f t="shared" ref="H75:O75" si="133">_xlfn.VAR.P(H64:H73)</f>
        <v>20.234223701650031</v>
      </c>
      <c r="I75" s="139">
        <f t="shared" si="133"/>
        <v>34.822353619715372</v>
      </c>
      <c r="J75" s="139">
        <f t="shared" si="133"/>
        <v>33.564442874250432</v>
      </c>
      <c r="K75" s="139">
        <f t="shared" si="133"/>
        <v>35.59267519184985</v>
      </c>
      <c r="L75" s="139">
        <f t="shared" si="133"/>
        <v>66.258475188238179</v>
      </c>
      <c r="M75" s="139">
        <f t="shared" si="133"/>
        <v>48.822238858283121</v>
      </c>
      <c r="N75" s="139">
        <f t="shared" si="133"/>
        <v>32.35694692468779</v>
      </c>
      <c r="O75" s="139">
        <f t="shared" si="133"/>
        <v>27.765899672359865</v>
      </c>
      <c r="P75" s="139" t="e">
        <f t="shared" si="132"/>
        <v>#DIV/0!</v>
      </c>
      <c r="Q75" s="139" t="e">
        <f t="shared" si="132"/>
        <v>#DIV/0!</v>
      </c>
      <c r="R75" s="139" t="e">
        <f t="shared" si="132"/>
        <v>#DIV/0!</v>
      </c>
      <c r="S75" s="139" t="e">
        <f t="shared" si="132"/>
        <v>#DIV/0!</v>
      </c>
      <c r="T75" s="139" t="e">
        <f t="shared" si="132"/>
        <v>#DIV/0!</v>
      </c>
      <c r="U75" s="139" t="e">
        <f t="shared" si="132"/>
        <v>#DIV/0!</v>
      </c>
      <c r="V75" s="139" t="e">
        <f t="shared" si="132"/>
        <v>#DIV/0!</v>
      </c>
      <c r="W75" s="139" t="e">
        <f t="shared" ref="W75:X75" si="134">_xlfn.VAR.P(W64:W73)</f>
        <v>#DIV/0!</v>
      </c>
      <c r="X75" s="139" t="e">
        <f t="shared" si="134"/>
        <v>#DIV/0!</v>
      </c>
      <c r="Y75" s="54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43"/>
    </row>
    <row r="76" spans="2:52" x14ac:dyDescent="0.25">
      <c r="B76" s="36"/>
      <c r="C76" s="23" t="s">
        <v>5</v>
      </c>
      <c r="D76" s="140">
        <f>_xlfn.STDEV.P(D64:D73)</f>
        <v>4.907322302950835E-5</v>
      </c>
      <c r="E76" s="140">
        <f>_xlfn.STDEV.P(E64:E73)</f>
        <v>0.47867908387108649</v>
      </c>
      <c r="F76" s="140">
        <f t="shared" ref="F76:V76" si="135">_xlfn.STDEV.P(F64:F73)</f>
        <v>0.84754086111972471</v>
      </c>
      <c r="G76" s="140">
        <f t="shared" si="135"/>
        <v>2.2540362091324426</v>
      </c>
      <c r="H76" s="140">
        <f t="shared" ref="H76:O76" si="136">_xlfn.STDEV.P(H64:H73)</f>
        <v>4.4982467364129803</v>
      </c>
      <c r="I76" s="140">
        <f t="shared" si="136"/>
        <v>5.9010468240571834</v>
      </c>
      <c r="J76" s="140">
        <f t="shared" si="136"/>
        <v>5.7934827931262927</v>
      </c>
      <c r="K76" s="140">
        <f t="shared" si="136"/>
        <v>5.9659597041758374</v>
      </c>
      <c r="L76" s="140">
        <f t="shared" si="136"/>
        <v>8.1399309080752147</v>
      </c>
      <c r="M76" s="140">
        <f t="shared" si="136"/>
        <v>6.9872912389768844</v>
      </c>
      <c r="N76" s="140">
        <f t="shared" si="136"/>
        <v>5.6883167039720801</v>
      </c>
      <c r="O76" s="140">
        <f t="shared" si="136"/>
        <v>5.2693357904350586</v>
      </c>
      <c r="P76" s="140" t="e">
        <f t="shared" si="135"/>
        <v>#DIV/0!</v>
      </c>
      <c r="Q76" s="140" t="e">
        <f t="shared" si="135"/>
        <v>#DIV/0!</v>
      </c>
      <c r="R76" s="140" t="e">
        <f t="shared" si="135"/>
        <v>#DIV/0!</v>
      </c>
      <c r="S76" s="140" t="e">
        <f t="shared" si="135"/>
        <v>#DIV/0!</v>
      </c>
      <c r="T76" s="140" t="e">
        <f t="shared" si="135"/>
        <v>#DIV/0!</v>
      </c>
      <c r="U76" s="140" t="e">
        <f t="shared" si="135"/>
        <v>#DIV/0!</v>
      </c>
      <c r="V76" s="140" t="e">
        <f t="shared" si="135"/>
        <v>#DIV/0!</v>
      </c>
      <c r="W76" s="140" t="e">
        <f t="shared" ref="W76:X76" si="137">_xlfn.STDEV.P(W64:W73)</f>
        <v>#DIV/0!</v>
      </c>
      <c r="X76" s="140" t="e">
        <f t="shared" si="137"/>
        <v>#DIV/0!</v>
      </c>
      <c r="Y76" s="54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43"/>
    </row>
    <row r="77" spans="2:52" x14ac:dyDescent="0.25">
      <c r="Y77" s="49"/>
      <c r="AZ77" s="43"/>
    </row>
    <row r="78" spans="2:52" x14ac:dyDescent="0.25">
      <c r="Y78" s="49"/>
      <c r="AZ78" s="43"/>
    </row>
    <row r="79" spans="2:52" x14ac:dyDescent="0.25">
      <c r="Y79" s="49"/>
    </row>
    <row r="80" spans="2:52" x14ac:dyDescent="0.25">
      <c r="Y80" s="49"/>
    </row>
    <row r="81" spans="25:25" x14ac:dyDescent="0.25">
      <c r="Y81" s="49"/>
    </row>
  </sheetData>
  <mergeCells count="11">
    <mergeCell ref="A1:V1"/>
    <mergeCell ref="AB6:AC6"/>
    <mergeCell ref="AB27:AC27"/>
    <mergeCell ref="B2:P2"/>
    <mergeCell ref="AB45:AC45"/>
    <mergeCell ref="D6:X6"/>
    <mergeCell ref="AD6:AX6"/>
    <mergeCell ref="AB3:AX3"/>
    <mergeCell ref="D27:X27"/>
    <mergeCell ref="D45:X45"/>
    <mergeCell ref="D3:X3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3BD56-48DF-483B-B409-3B916C6DAD9A}">
  <dimension ref="A1:AH122"/>
  <sheetViews>
    <sheetView workbookViewId="0">
      <selection activeCell="M21" sqref="M21"/>
    </sheetView>
  </sheetViews>
  <sheetFormatPr defaultRowHeight="15" x14ac:dyDescent="0.25"/>
  <cols>
    <col min="1" max="1" width="6.85546875" customWidth="1"/>
    <col min="2" max="3" width="9.42578125" customWidth="1"/>
    <col min="4" max="10" width="9.42578125" bestFit="1" customWidth="1"/>
    <col min="11" max="15" width="10.42578125" bestFit="1" customWidth="1"/>
    <col min="16" max="16" width="5.42578125" customWidth="1"/>
    <col min="17" max="17" width="1.42578125" style="251" customWidth="1"/>
    <col min="18" max="18" width="5.42578125" customWidth="1"/>
    <col min="19" max="19" width="8.85546875" customWidth="1"/>
  </cols>
  <sheetData>
    <row r="1" spans="1:34" ht="26.25" x14ac:dyDescent="0.4">
      <c r="A1" s="341" t="s">
        <v>90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Q1"/>
    </row>
    <row r="2" spans="1:34" ht="18.75" x14ac:dyDescent="0.3"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</row>
    <row r="3" spans="1:34" ht="18.75" x14ac:dyDescent="0.3">
      <c r="A3" s="18" t="s">
        <v>57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T3" s="252"/>
      <c r="U3" s="252"/>
      <c r="V3" s="252"/>
      <c r="W3" s="252"/>
      <c r="X3" s="252"/>
      <c r="Y3" s="252"/>
      <c r="Z3" s="252"/>
      <c r="AA3" s="252"/>
      <c r="AB3" s="252"/>
      <c r="AC3" s="252"/>
      <c r="AD3" s="252"/>
      <c r="AE3" s="252"/>
      <c r="AF3" s="252"/>
    </row>
    <row r="4" spans="1:34" ht="18.75" x14ac:dyDescent="0.3">
      <c r="C4" s="253" t="s">
        <v>58</v>
      </c>
      <c r="D4" s="342" t="s">
        <v>59</v>
      </c>
      <c r="E4" s="342"/>
      <c r="F4" s="342"/>
      <c r="G4" s="342"/>
      <c r="H4" s="342"/>
      <c r="I4" s="342"/>
      <c r="J4" s="342"/>
      <c r="K4" s="342"/>
      <c r="L4" s="342"/>
      <c r="M4" s="342"/>
      <c r="N4" s="342"/>
      <c r="O4" s="342"/>
      <c r="U4" s="253" t="s">
        <v>60</v>
      </c>
      <c r="V4" s="342" t="s">
        <v>61</v>
      </c>
      <c r="W4" s="342"/>
      <c r="X4" s="342"/>
      <c r="Y4" s="342"/>
      <c r="Z4" s="342"/>
      <c r="AA4" s="342"/>
      <c r="AB4" s="342"/>
      <c r="AC4" s="342"/>
      <c r="AD4" s="342"/>
      <c r="AE4" s="342"/>
      <c r="AF4" s="342"/>
    </row>
    <row r="5" spans="1:34" ht="15" customHeight="1" x14ac:dyDescent="0.25">
      <c r="B5" s="254"/>
      <c r="C5" s="255" t="s">
        <v>0</v>
      </c>
      <c r="D5" s="1">
        <v>0</v>
      </c>
      <c r="E5" s="1">
        <v>1</v>
      </c>
      <c r="F5" s="1">
        <v>2</v>
      </c>
      <c r="G5" s="1">
        <v>4</v>
      </c>
      <c r="H5" s="1">
        <v>6</v>
      </c>
      <c r="I5" s="1">
        <v>8</v>
      </c>
      <c r="J5" s="1">
        <v>10</v>
      </c>
      <c r="K5" s="1">
        <v>12</v>
      </c>
      <c r="L5" s="1">
        <v>14</v>
      </c>
      <c r="M5" s="1">
        <v>17</v>
      </c>
      <c r="N5" s="1">
        <v>19</v>
      </c>
      <c r="O5" s="1">
        <v>21</v>
      </c>
      <c r="S5" s="254"/>
      <c r="T5" s="255" t="s">
        <v>0</v>
      </c>
      <c r="U5" s="1">
        <v>0</v>
      </c>
      <c r="V5" s="1">
        <v>1</v>
      </c>
      <c r="W5" s="1">
        <v>2</v>
      </c>
      <c r="X5" s="1">
        <v>4</v>
      </c>
      <c r="Y5" s="1">
        <v>6</v>
      </c>
      <c r="Z5" s="1">
        <v>8</v>
      </c>
      <c r="AA5" s="1">
        <v>10</v>
      </c>
      <c r="AB5" s="1">
        <v>12</v>
      </c>
      <c r="AC5" s="1">
        <v>14</v>
      </c>
      <c r="AD5" s="1">
        <v>17</v>
      </c>
      <c r="AE5" s="1">
        <v>19</v>
      </c>
      <c r="AF5" s="1">
        <v>21</v>
      </c>
    </row>
    <row r="6" spans="1:34" ht="18" x14ac:dyDescent="0.35">
      <c r="B6" s="254"/>
      <c r="C6" s="19" t="s">
        <v>62</v>
      </c>
      <c r="D6" s="20">
        <f>D43</f>
        <v>0.98052014469838089</v>
      </c>
      <c r="E6" s="20">
        <f t="shared" ref="E6:O10" si="0">E43</f>
        <v>1.2402225625729748</v>
      </c>
      <c r="F6" s="20">
        <f t="shared" si="0"/>
        <v>1.158903450082482</v>
      </c>
      <c r="G6" s="20">
        <f t="shared" si="0"/>
        <v>0.97432585104384795</v>
      </c>
      <c r="H6" s="20">
        <f t="shared" si="0"/>
        <v>0.53929335562056013</v>
      </c>
      <c r="I6" s="20">
        <f t="shared" si="0"/>
        <v>0.37146361398082856</v>
      </c>
      <c r="J6" s="20">
        <f t="shared" si="0"/>
        <v>0.34527512046881642</v>
      </c>
      <c r="K6" s="20">
        <f t="shared" si="0"/>
        <v>0.21466568165203972</v>
      </c>
      <c r="L6" s="20">
        <f t="shared" si="0"/>
        <v>0.16458799402371202</v>
      </c>
      <c r="M6" s="20">
        <f t="shared" si="0"/>
        <v>0.12055561045224436</v>
      </c>
      <c r="N6" s="20">
        <f t="shared" si="0"/>
        <v>0.12864742426948125</v>
      </c>
      <c r="O6" s="20">
        <f>O43</f>
        <v>0.1215955790507272</v>
      </c>
      <c r="S6" s="254"/>
      <c r="T6" s="19" t="s">
        <v>62</v>
      </c>
      <c r="U6" s="20">
        <f>U43</f>
        <v>1</v>
      </c>
      <c r="V6" s="20">
        <f t="shared" ref="V6:AF10" si="1">V43</f>
        <v>1.1433344597888948</v>
      </c>
      <c r="W6" s="20">
        <f t="shared" si="1"/>
        <v>1.1502822337200298</v>
      </c>
      <c r="X6" s="20">
        <f t="shared" si="1"/>
        <v>1.005722526241819</v>
      </c>
      <c r="Y6" s="20">
        <f t="shared" si="1"/>
        <v>0.5514670674753821</v>
      </c>
      <c r="Z6" s="20">
        <f t="shared" si="1"/>
        <v>0.36615908078628701</v>
      </c>
      <c r="AA6" s="20">
        <f t="shared" si="1"/>
        <v>0.32866867798341576</v>
      </c>
      <c r="AB6" s="20">
        <f t="shared" si="1"/>
        <v>0.20911549569628449</v>
      </c>
      <c r="AC6" s="20">
        <f t="shared" si="1"/>
        <v>0.1610288997831287</v>
      </c>
      <c r="AD6" s="20">
        <f t="shared" si="1"/>
        <v>0.11493551682923231</v>
      </c>
      <c r="AE6" s="20">
        <f t="shared" si="1"/>
        <v>0.11280164655358862</v>
      </c>
      <c r="AF6" s="20">
        <f>AF43</f>
        <v>0.1062509276821387</v>
      </c>
    </row>
    <row r="7" spans="1:34" ht="18" x14ac:dyDescent="0.35">
      <c r="B7" s="254"/>
      <c r="C7" s="12" t="s">
        <v>63</v>
      </c>
      <c r="D7" s="256">
        <f>D44</f>
        <v>0.31178926035220822</v>
      </c>
      <c r="E7" s="256">
        <f t="shared" si="0"/>
        <v>0.58417729242143557</v>
      </c>
      <c r="F7" s="256">
        <f t="shared" si="0"/>
        <v>0.31306807488108807</v>
      </c>
      <c r="G7" s="256">
        <f t="shared" si="0"/>
        <v>0.24033008070566433</v>
      </c>
      <c r="H7" s="256">
        <f t="shared" si="0"/>
        <v>0.14222929209260055</v>
      </c>
      <c r="I7" s="256">
        <f t="shared" si="0"/>
        <v>0.13540677144977739</v>
      </c>
      <c r="J7" s="256">
        <f t="shared" si="0"/>
        <v>0.14711469255418805</v>
      </c>
      <c r="K7" s="256">
        <f t="shared" si="0"/>
        <v>9.2015988914760163E-2</v>
      </c>
      <c r="L7" s="256">
        <f t="shared" si="0"/>
        <v>5.9327927167136592E-2</v>
      </c>
      <c r="M7" s="256">
        <f t="shared" si="0"/>
        <v>4.5899082292704542E-2</v>
      </c>
      <c r="N7" s="256">
        <f t="shared" si="0"/>
        <v>4.8608213720655553E-2</v>
      </c>
      <c r="O7" s="256">
        <f t="shared" si="0"/>
        <v>4.4633211924364383E-2</v>
      </c>
      <c r="S7" s="254"/>
      <c r="T7" s="12" t="s">
        <v>63</v>
      </c>
      <c r="U7" s="256">
        <f>U44</f>
        <v>0</v>
      </c>
      <c r="V7" s="256">
        <f t="shared" si="1"/>
        <v>0.34137177642541844</v>
      </c>
      <c r="W7" s="256">
        <f t="shared" si="1"/>
        <v>0.21519516974110989</v>
      </c>
      <c r="X7" s="256">
        <f t="shared" si="1"/>
        <v>0.26576176137187818</v>
      </c>
      <c r="Y7" s="256">
        <f t="shared" si="1"/>
        <v>0.12464507889293833</v>
      </c>
      <c r="Z7" s="256">
        <f t="shared" si="1"/>
        <v>5.6077214973945091E-2</v>
      </c>
      <c r="AA7" s="256">
        <f t="shared" si="1"/>
        <v>4.201162776588753E-2</v>
      </c>
      <c r="AB7" s="256">
        <f t="shared" si="1"/>
        <v>4.6144297401789248E-2</v>
      </c>
      <c r="AC7" s="256">
        <f t="shared" si="1"/>
        <v>5.5411897835733484E-2</v>
      </c>
      <c r="AD7" s="256">
        <f t="shared" si="1"/>
        <v>1.4785812842794345E-2</v>
      </c>
      <c r="AE7" s="256">
        <f t="shared" si="1"/>
        <v>3.827813226601836E-2</v>
      </c>
      <c r="AF7" s="256">
        <f t="shared" si="1"/>
        <v>2.1610660180636738E-2</v>
      </c>
    </row>
    <row r="8" spans="1:34" ht="18" x14ac:dyDescent="0.35">
      <c r="C8" s="10" t="s">
        <v>64</v>
      </c>
      <c r="D8" s="257">
        <f>D45</f>
        <v>1.0329076885885922</v>
      </c>
      <c r="E8" s="257">
        <f t="shared" si="0"/>
        <v>1.139771990805247</v>
      </c>
      <c r="F8" s="257">
        <f t="shared" si="0"/>
        <v>1.4038376421896472</v>
      </c>
      <c r="G8" s="257">
        <f t="shared" si="0"/>
        <v>1.0787468478615427</v>
      </c>
      <c r="H8" s="257">
        <f t="shared" si="0"/>
        <v>0.81941320039565546</v>
      </c>
      <c r="I8" s="257">
        <f t="shared" si="0"/>
        <v>0.62744091758360898</v>
      </c>
      <c r="J8" s="257">
        <f t="shared" si="0"/>
        <v>0.54555284292810713</v>
      </c>
      <c r="K8" s="257">
        <f t="shared" si="0"/>
        <v>0.52785729802058057</v>
      </c>
      <c r="L8" s="257">
        <f t="shared" si="0"/>
        <v>0.44683331037270485</v>
      </c>
      <c r="M8" s="257">
        <f t="shared" si="0"/>
        <v>0.39130738732623777</v>
      </c>
      <c r="N8" s="257">
        <f t="shared" si="0"/>
        <v>0.49650855709317471</v>
      </c>
      <c r="O8" s="257">
        <f t="shared" si="0"/>
        <v>0.38737252731635974</v>
      </c>
      <c r="T8" s="10" t="s">
        <v>64</v>
      </c>
      <c r="U8" s="257">
        <f>U45</f>
        <v>1</v>
      </c>
      <c r="V8" s="257">
        <f t="shared" si="1"/>
        <v>1.2069290231768797</v>
      </c>
      <c r="W8" s="257">
        <f t="shared" si="1"/>
        <v>1.614134915794895</v>
      </c>
      <c r="X8" s="257">
        <f t="shared" si="1"/>
        <v>1.2158531207411332</v>
      </c>
      <c r="Y8" s="257">
        <f t="shared" si="1"/>
        <v>1.0049138379353031</v>
      </c>
      <c r="Z8" s="257">
        <f t="shared" si="1"/>
        <v>0.69770092947443174</v>
      </c>
      <c r="AA8" s="257">
        <f t="shared" si="1"/>
        <v>0.6219815932633258</v>
      </c>
      <c r="AB8" s="257">
        <f t="shared" si="1"/>
        <v>0.55806348676060091</v>
      </c>
      <c r="AC8" s="257">
        <f t="shared" si="1"/>
        <v>0.4982399761481856</v>
      </c>
      <c r="AD8" s="257">
        <f t="shared" si="1"/>
        <v>0.43610156534895456</v>
      </c>
      <c r="AE8" s="257">
        <f t="shared" si="1"/>
        <v>0.47188503281058825</v>
      </c>
      <c r="AF8" s="257">
        <f t="shared" si="1"/>
        <v>0.38473036166073893</v>
      </c>
    </row>
    <row r="9" spans="1:34" ht="18" x14ac:dyDescent="0.35">
      <c r="C9" s="12" t="s">
        <v>65</v>
      </c>
      <c r="D9" s="256" t="e">
        <f>D46</f>
        <v>#NUM!</v>
      </c>
      <c r="E9" s="256">
        <f t="shared" si="0"/>
        <v>0.46796877118786567</v>
      </c>
      <c r="F9" s="256">
        <f t="shared" si="0"/>
        <v>0.61672248742285729</v>
      </c>
      <c r="G9" s="256">
        <f t="shared" si="0"/>
        <v>0.51056552788463638</v>
      </c>
      <c r="H9" s="256">
        <f t="shared" si="0"/>
        <v>0.5081624086995048</v>
      </c>
      <c r="I9" s="256">
        <f t="shared" si="0"/>
        <v>0.36009086260951079</v>
      </c>
      <c r="J9" s="256">
        <f t="shared" si="0"/>
        <v>0.31532158657425763</v>
      </c>
      <c r="K9" s="256">
        <f t="shared" si="0"/>
        <v>0.41278914337282852</v>
      </c>
      <c r="L9" s="256">
        <f t="shared" si="0"/>
        <v>0.28009361129005689</v>
      </c>
      <c r="M9" s="256">
        <f t="shared" si="0"/>
        <v>0.23642543603756502</v>
      </c>
      <c r="N9" s="256">
        <f t="shared" si="0"/>
        <v>0.2265910813853774</v>
      </c>
      <c r="O9" s="256">
        <f t="shared" si="0"/>
        <v>0.15970004066822877</v>
      </c>
      <c r="T9" s="12" t="s">
        <v>65</v>
      </c>
      <c r="U9" s="256" t="e">
        <f>U46</f>
        <v>#NUM!</v>
      </c>
      <c r="V9" s="256">
        <f t="shared" si="1"/>
        <v>0.64757551444120021</v>
      </c>
      <c r="W9" s="256">
        <f t="shared" si="1"/>
        <v>1.3040140862480392</v>
      </c>
      <c r="X9" s="256">
        <f t="shared" si="1"/>
        <v>0.86391035449471221</v>
      </c>
      <c r="Y9" s="256">
        <f t="shared" si="1"/>
        <v>1.0347682771778994</v>
      </c>
      <c r="Z9" s="256">
        <f t="shared" si="1"/>
        <v>0.48441122267600145</v>
      </c>
      <c r="AA9" s="256">
        <f t="shared" si="1"/>
        <v>0.52847964370482425</v>
      </c>
      <c r="AB9" s="256">
        <f t="shared" si="1"/>
        <v>0.42149833341188925</v>
      </c>
      <c r="AC9" s="256">
        <f t="shared" si="1"/>
        <v>0.44022636613452515</v>
      </c>
      <c r="AD9" s="256">
        <f t="shared" si="1"/>
        <v>0.36628912770926203</v>
      </c>
      <c r="AE9" s="256">
        <f t="shared" si="1"/>
        <v>0.33924329293350663</v>
      </c>
      <c r="AF9" s="256">
        <f t="shared" si="1"/>
        <v>0.271551100187575</v>
      </c>
    </row>
    <row r="10" spans="1:34" x14ac:dyDescent="0.25">
      <c r="C10" s="10" t="s">
        <v>66</v>
      </c>
      <c r="D10" s="258" t="e">
        <f>D47</f>
        <v>#NUM!</v>
      </c>
      <c r="E10" s="258">
        <f t="shared" si="0"/>
        <v>0.5849807915670503</v>
      </c>
      <c r="F10" s="258">
        <f t="shared" si="0"/>
        <v>0.34562671784306997</v>
      </c>
      <c r="G10" s="258">
        <f t="shared" si="0"/>
        <v>0.41897347892967052</v>
      </c>
      <c r="H10" s="258">
        <f t="shared" si="0"/>
        <v>0.29073431267230199</v>
      </c>
      <c r="I10" s="258">
        <f t="shared" si="0"/>
        <v>0.23858281882486754</v>
      </c>
      <c r="J10" s="258">
        <f t="shared" si="0"/>
        <v>0.26266403660418125</v>
      </c>
      <c r="K10" s="258">
        <f t="shared" si="0"/>
        <v>0.22400986301736267</v>
      </c>
      <c r="L10" s="258">
        <f t="shared" si="0"/>
        <v>0.15680355224511758</v>
      </c>
      <c r="M10" s="258">
        <f t="shared" si="0"/>
        <v>0.12606546486146608</v>
      </c>
      <c r="N10" s="258">
        <f t="shared" si="0"/>
        <v>5.2245753677521989E-2</v>
      </c>
      <c r="O10" s="258">
        <f t="shared" si="0"/>
        <v>4.8033644311763928E-2</v>
      </c>
      <c r="T10" s="10" t="s">
        <v>66</v>
      </c>
      <c r="U10" s="258" t="e">
        <f>U47</f>
        <v>#NUM!</v>
      </c>
      <c r="V10" s="258">
        <f t="shared" si="1"/>
        <v>0.46088511784523034</v>
      </c>
      <c r="W10" s="258">
        <f t="shared" si="1"/>
        <v>0.36102835170398595</v>
      </c>
      <c r="X10" s="258">
        <f t="shared" si="1"/>
        <v>0.40391286123186521</v>
      </c>
      <c r="Y10" s="258">
        <f t="shared" si="1"/>
        <v>0.33061669255570325</v>
      </c>
      <c r="Z10" s="258">
        <f t="shared" si="1"/>
        <v>0.24685426560491164</v>
      </c>
      <c r="AA10" s="258">
        <f t="shared" si="1"/>
        <v>0.2894429860037509</v>
      </c>
      <c r="AB10" s="258">
        <f t="shared" si="1"/>
        <v>0.20387060806231685</v>
      </c>
      <c r="AC10" s="258">
        <f t="shared" si="1"/>
        <v>0.22183971902741115</v>
      </c>
      <c r="AD10" s="258">
        <f t="shared" si="1"/>
        <v>0.19029486512566465</v>
      </c>
      <c r="AE10" s="258">
        <f t="shared" si="1"/>
        <v>0.14491756270780498</v>
      </c>
      <c r="AF10" s="258">
        <f t="shared" si="1"/>
        <v>0.15256037972164399</v>
      </c>
    </row>
    <row r="11" spans="1:34" ht="21" customHeight="1" x14ac:dyDescent="0.25">
      <c r="C11" s="259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</row>
    <row r="12" spans="1:34" ht="7.5" customHeight="1" x14ac:dyDescent="0.25">
      <c r="A12" s="160"/>
      <c r="B12" s="160"/>
      <c r="C12" s="261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232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</row>
    <row r="13" spans="1:34" ht="18.75" x14ac:dyDescent="0.3">
      <c r="A13" s="18" t="s">
        <v>67</v>
      </c>
    </row>
    <row r="14" spans="1:34" ht="15.75" x14ac:dyDescent="0.25">
      <c r="B14" s="254" t="s">
        <v>91</v>
      </c>
      <c r="D14" s="262"/>
      <c r="E14" s="262"/>
      <c r="S14" s="219" t="str">
        <f>CONCATENATE(B14,", Normalized")</f>
        <v>2x 25mg/kg CP-PTX + 3.3uCi Radiotherapy, Normalized</v>
      </c>
      <c r="T14" s="254"/>
      <c r="U14" s="262"/>
      <c r="V14" s="262"/>
      <c r="W14" s="262"/>
    </row>
    <row r="15" spans="1:34" x14ac:dyDescent="0.25">
      <c r="C15" s="255" t="s">
        <v>0</v>
      </c>
      <c r="D15" s="1">
        <v>0</v>
      </c>
      <c r="E15" s="1">
        <v>1</v>
      </c>
      <c r="F15" s="1">
        <v>2</v>
      </c>
      <c r="G15" s="1">
        <v>4</v>
      </c>
      <c r="H15" s="1">
        <v>6</v>
      </c>
      <c r="I15" s="1">
        <v>8</v>
      </c>
      <c r="J15" s="1">
        <v>10</v>
      </c>
      <c r="K15" s="1">
        <v>12</v>
      </c>
      <c r="L15" s="1">
        <v>14</v>
      </c>
      <c r="M15" s="1">
        <v>17</v>
      </c>
      <c r="N15" s="1">
        <v>19</v>
      </c>
      <c r="O15" s="1">
        <v>21</v>
      </c>
      <c r="P15" s="159"/>
      <c r="R15" s="159"/>
      <c r="T15" s="255" t="s">
        <v>0</v>
      </c>
      <c r="U15" s="1">
        <f>D15</f>
        <v>0</v>
      </c>
      <c r="V15" s="1">
        <f>E15</f>
        <v>1</v>
      </c>
      <c r="W15" s="1">
        <f t="shared" ref="W15:AF15" si="2">F15</f>
        <v>2</v>
      </c>
      <c r="X15" s="1">
        <f t="shared" si="2"/>
        <v>4</v>
      </c>
      <c r="Y15" s="1">
        <f t="shared" si="2"/>
        <v>6</v>
      </c>
      <c r="Z15" s="1">
        <f t="shared" si="2"/>
        <v>8</v>
      </c>
      <c r="AA15" s="1">
        <f t="shared" si="2"/>
        <v>10</v>
      </c>
      <c r="AB15" s="1">
        <f t="shared" si="2"/>
        <v>12</v>
      </c>
      <c r="AC15" s="1">
        <f t="shared" si="2"/>
        <v>14</v>
      </c>
      <c r="AD15" s="1">
        <f t="shared" si="2"/>
        <v>17</v>
      </c>
      <c r="AE15" s="1">
        <f t="shared" si="2"/>
        <v>19</v>
      </c>
      <c r="AF15" s="1">
        <f t="shared" si="2"/>
        <v>21</v>
      </c>
    </row>
    <row r="16" spans="1:34" x14ac:dyDescent="0.25">
      <c r="C16" s="3">
        <v>12</v>
      </c>
      <c r="D16" s="263">
        <v>60.021000000000001</v>
      </c>
      <c r="E16" s="263">
        <v>43.706000000000003</v>
      </c>
      <c r="F16" s="263">
        <v>103.818</v>
      </c>
      <c r="G16" s="263">
        <v>127.70471999999999</v>
      </c>
      <c r="H16" s="263">
        <v>78.446159999999992</v>
      </c>
      <c r="I16" s="263">
        <v>64.233000000000004</v>
      </c>
      <c r="J16" s="263">
        <v>79.905280000000005</v>
      </c>
      <c r="K16" s="263">
        <v>63.818559999999984</v>
      </c>
      <c r="L16" s="263">
        <v>48.074000000000005</v>
      </c>
      <c r="M16" s="263">
        <v>73.662680000000009</v>
      </c>
      <c r="N16" s="263">
        <v>72.8</v>
      </c>
      <c r="O16" s="263">
        <v>86.180120000000002</v>
      </c>
      <c r="P16" s="264"/>
      <c r="Q16" s="265"/>
      <c r="R16" s="264"/>
      <c r="T16" s="266">
        <f t="shared" ref="T16:T25" si="3">C16</f>
        <v>12</v>
      </c>
      <c r="U16" s="267">
        <f t="shared" ref="U16:U25" si="4">IF(ISNUMBER(D16)=TRUE,D16/D16,"")</f>
        <v>1</v>
      </c>
      <c r="V16" s="267">
        <f t="shared" ref="V16:V25" si="5">IF(ISNUMBER(E16)=TRUE,E16/D16,"")</f>
        <v>0.72817847086852938</v>
      </c>
      <c r="W16" s="267">
        <f t="shared" ref="W16:W25" si="6">IF(ISNUMBER(F16)=TRUE,F16/D16,"")</f>
        <v>1.7296946068875894</v>
      </c>
      <c r="X16" s="267">
        <f t="shared" ref="X16:X25" si="7">IF(ISNUMBER(G16)=TRUE,G16/D16,"")</f>
        <v>2.1276673164392461</v>
      </c>
      <c r="Y16" s="267">
        <f t="shared" ref="Y16:Y25" si="8">IF(ISNUMBER(H16)=TRUE,H16/D16,"")</f>
        <v>1.3069785575048731</v>
      </c>
      <c r="Z16" s="267">
        <f t="shared" ref="Z16:Z25" si="9">IF(ISNUMBER(I16)=TRUE,I16/D16,"")</f>
        <v>1.0701754385964912</v>
      </c>
      <c r="AA16" s="267">
        <f t="shared" ref="AA16:AA25" si="10">IF(ISNUMBER(J16)=TRUE,J16/D16,"")</f>
        <v>1.331288715616201</v>
      </c>
      <c r="AB16" s="267">
        <f t="shared" ref="AB16:AB25" si="11">IF(ISNUMBER(K16)=TRUE,K16/D16,"")</f>
        <v>1.063270521983972</v>
      </c>
      <c r="AC16" s="267">
        <f t="shared" ref="AC16:AC25" si="12">IF(ISNUMBER(L16)=TRUE,L16/D16,"")</f>
        <v>0.80095299978340917</v>
      </c>
      <c r="AD16" s="267">
        <f t="shared" ref="AD16:AD25" si="13">IF(ISNUMBER(M16)=TRUE,M16/D16,"")</f>
        <v>1.2272817847086854</v>
      </c>
      <c r="AE16" s="267">
        <f t="shared" ref="AE16:AE25" si="14">IF(ISNUMBER(N16)=TRUE,N16/D16,"")</f>
        <v>1.2129088152479965</v>
      </c>
      <c r="AF16" s="267">
        <f t="shared" ref="AF16:AF25" si="15">IF(ISNUMBER(O16)=TRUE,O16/D16,"")</f>
        <v>1.4358327918561837</v>
      </c>
    </row>
    <row r="17" spans="2:32" x14ac:dyDescent="0.25">
      <c r="C17" s="3">
        <v>13</v>
      </c>
      <c r="D17" s="268">
        <v>114.88464000000002</v>
      </c>
      <c r="E17" s="263">
        <v>212.91192000000001</v>
      </c>
      <c r="F17" s="263">
        <v>221.04576000000003</v>
      </c>
      <c r="G17" s="263">
        <v>245.30688000000001</v>
      </c>
      <c r="H17" s="263">
        <v>169.16900000000004</v>
      </c>
      <c r="I17" s="263">
        <v>185.73983999999996</v>
      </c>
      <c r="J17" s="263">
        <v>195.58188000000001</v>
      </c>
      <c r="K17" s="263">
        <v>172.52352000000005</v>
      </c>
      <c r="L17" s="263">
        <v>180.72756000000004</v>
      </c>
      <c r="M17" s="263">
        <v>192.35839999999999</v>
      </c>
      <c r="N17" s="263">
        <v>160.82351999999997</v>
      </c>
      <c r="O17" s="263">
        <v>214.94823999999997</v>
      </c>
      <c r="P17" s="264"/>
      <c r="Q17" s="265"/>
      <c r="R17" s="264"/>
      <c r="T17" s="3">
        <f t="shared" si="3"/>
        <v>13</v>
      </c>
      <c r="U17" s="269">
        <f t="shared" si="4"/>
        <v>1</v>
      </c>
      <c r="V17" s="269">
        <f t="shared" si="5"/>
        <v>1.853267068600293</v>
      </c>
      <c r="W17" s="269">
        <f t="shared" si="6"/>
        <v>1.9240671337787192</v>
      </c>
      <c r="X17" s="269">
        <f t="shared" si="7"/>
        <v>2.1352452338276029</v>
      </c>
      <c r="Y17" s="269">
        <f t="shared" si="8"/>
        <v>1.4725119041152934</v>
      </c>
      <c r="Z17" s="269">
        <f t="shared" si="9"/>
        <v>1.6167508554668399</v>
      </c>
      <c r="AA17" s="269">
        <f t="shared" si="10"/>
        <v>1.7024197490630599</v>
      </c>
      <c r="AB17" s="269">
        <f t="shared" si="11"/>
        <v>1.5017109336809518</v>
      </c>
      <c r="AC17" s="269">
        <f t="shared" si="12"/>
        <v>1.5731220466025746</v>
      </c>
      <c r="AD17" s="269">
        <f t="shared" si="13"/>
        <v>1.6743613419513692</v>
      </c>
      <c r="AE17" s="269">
        <f t="shared" si="14"/>
        <v>1.3998696431481175</v>
      </c>
      <c r="AF17" s="269">
        <f t="shared" si="15"/>
        <v>1.8709919794325851</v>
      </c>
    </row>
    <row r="18" spans="2:32" x14ac:dyDescent="0.25">
      <c r="C18" s="3">
        <v>91</v>
      </c>
      <c r="D18" s="268">
        <v>166.13376000000002</v>
      </c>
      <c r="E18" s="263">
        <v>280.8</v>
      </c>
      <c r="F18" s="263">
        <v>216.58</v>
      </c>
      <c r="G18" s="263">
        <v>196.07952000000003</v>
      </c>
      <c r="H18" s="263">
        <v>158.91875999999999</v>
      </c>
      <c r="I18" s="263">
        <v>212.92128</v>
      </c>
      <c r="J18" s="263">
        <v>307.53216000000009</v>
      </c>
      <c r="K18" s="263">
        <v>241.08395999999996</v>
      </c>
      <c r="L18" s="263">
        <v>174.41424000000001</v>
      </c>
      <c r="M18" s="263">
        <v>276.3238399999999</v>
      </c>
      <c r="N18" s="263">
        <v>237.21984000000003</v>
      </c>
      <c r="O18" s="263">
        <v>324.11340000000001</v>
      </c>
      <c r="P18" s="264"/>
      <c r="Q18" s="265"/>
      <c r="R18" s="264"/>
      <c r="T18" s="3">
        <f t="shared" si="3"/>
        <v>91</v>
      </c>
      <c r="U18" s="269">
        <f t="shared" si="4"/>
        <v>1</v>
      </c>
      <c r="V18" s="269">
        <f t="shared" si="5"/>
        <v>1.6902043269230766</v>
      </c>
      <c r="W18" s="269">
        <f t="shared" si="6"/>
        <v>1.3036483373397434</v>
      </c>
      <c r="X18" s="269">
        <f t="shared" si="7"/>
        <v>1.1802509014423077</v>
      </c>
      <c r="Y18" s="269">
        <f t="shared" si="8"/>
        <v>0.9565711388221152</v>
      </c>
      <c r="Z18" s="269">
        <f t="shared" si="9"/>
        <v>1.2816256009615383</v>
      </c>
      <c r="AA18" s="269">
        <f t="shared" si="10"/>
        <v>1.8511117788461542</v>
      </c>
      <c r="AB18" s="269">
        <f t="shared" si="11"/>
        <v>1.4511437049278841</v>
      </c>
      <c r="AC18" s="269">
        <f t="shared" si="12"/>
        <v>1.0498422475961537</v>
      </c>
      <c r="AD18" s="269">
        <f t="shared" si="13"/>
        <v>1.6632612179487172</v>
      </c>
      <c r="AE18" s="269">
        <f t="shared" si="14"/>
        <v>1.4278846153846154</v>
      </c>
      <c r="AF18" s="269">
        <f t="shared" si="15"/>
        <v>1.9509183443509612</v>
      </c>
    </row>
    <row r="19" spans="2:32" x14ac:dyDescent="0.25">
      <c r="C19" s="3">
        <v>94</v>
      </c>
      <c r="D19" s="268">
        <v>109.81620000000001</v>
      </c>
      <c r="E19" s="263">
        <v>132.91199999999998</v>
      </c>
      <c r="F19" s="263">
        <v>132.94528</v>
      </c>
      <c r="G19" s="263">
        <v>132.94528</v>
      </c>
      <c r="H19" s="263">
        <v>106.62963999999999</v>
      </c>
      <c r="I19" s="263">
        <v>122.304</v>
      </c>
      <c r="J19" s="263">
        <v>148.98884000000001</v>
      </c>
      <c r="K19" s="263">
        <v>94.676399999999987</v>
      </c>
      <c r="L19" s="263">
        <v>147.05391999999998</v>
      </c>
      <c r="M19" s="263">
        <v>153.91376</v>
      </c>
      <c r="N19" s="263">
        <v>137.56912000000003</v>
      </c>
      <c r="O19" s="263">
        <v>186.7424</v>
      </c>
      <c r="P19" s="264"/>
      <c r="Q19" s="265"/>
      <c r="R19" s="264"/>
      <c r="T19" s="3">
        <f t="shared" si="3"/>
        <v>94</v>
      </c>
      <c r="U19" s="269">
        <f t="shared" si="4"/>
        <v>1</v>
      </c>
      <c r="V19" s="269">
        <f t="shared" si="5"/>
        <v>1.210313232473897</v>
      </c>
      <c r="W19" s="269">
        <f t="shared" si="6"/>
        <v>1.2106162843004946</v>
      </c>
      <c r="X19" s="269">
        <f t="shared" si="7"/>
        <v>1.2106162843004946</v>
      </c>
      <c r="Y19" s="269">
        <f t="shared" si="8"/>
        <v>0.97098278760328605</v>
      </c>
      <c r="Z19" s="269">
        <f t="shared" si="9"/>
        <v>1.1137154627459336</v>
      </c>
      <c r="AA19" s="269">
        <f t="shared" si="10"/>
        <v>1.3567109406444586</v>
      </c>
      <c r="AB19" s="269">
        <f t="shared" si="11"/>
        <v>0.86213509482207529</v>
      </c>
      <c r="AC19" s="269">
        <f t="shared" si="12"/>
        <v>1.3390913180386861</v>
      </c>
      <c r="AD19" s="269">
        <f t="shared" si="13"/>
        <v>1.4015578757961027</v>
      </c>
      <c r="AE19" s="269">
        <f t="shared" si="14"/>
        <v>1.2527215474583897</v>
      </c>
      <c r="AF19" s="269">
        <f t="shared" si="15"/>
        <v>1.7004995619954069</v>
      </c>
    </row>
    <row r="20" spans="2:32" x14ac:dyDescent="0.25">
      <c r="C20" s="3">
        <v>105</v>
      </c>
      <c r="D20" s="268">
        <v>92.495519999999999</v>
      </c>
      <c r="E20" s="263">
        <v>171.30204000000001</v>
      </c>
      <c r="F20" s="263">
        <v>176.78336000000004</v>
      </c>
      <c r="G20" s="263">
        <v>201.59567999999999</v>
      </c>
      <c r="H20" s="263">
        <v>157.91152000000002</v>
      </c>
      <c r="I20" s="263">
        <v>128.82688000000002</v>
      </c>
      <c r="J20" s="263">
        <v>150.66324</v>
      </c>
      <c r="K20" s="263">
        <v>149.39599999999999</v>
      </c>
      <c r="L20" s="263">
        <v>203.00904</v>
      </c>
      <c r="M20" s="263">
        <v>162.57800000000003</v>
      </c>
      <c r="N20" s="263">
        <v>245.70000000000002</v>
      </c>
      <c r="O20" s="263">
        <v>241.08395999999996</v>
      </c>
      <c r="P20" s="264"/>
      <c r="Q20" s="265"/>
      <c r="R20" s="264"/>
      <c r="T20" s="3">
        <f t="shared" si="3"/>
        <v>105</v>
      </c>
      <c r="U20" s="269">
        <f t="shared" si="4"/>
        <v>1</v>
      </c>
      <c r="V20" s="269">
        <f t="shared" si="5"/>
        <v>1.8520036429872495</v>
      </c>
      <c r="W20" s="269">
        <f t="shared" si="6"/>
        <v>1.91126402662529</v>
      </c>
      <c r="X20" s="269">
        <f t="shared" si="7"/>
        <v>2.1795183161303378</v>
      </c>
      <c r="Y20" s="269">
        <f t="shared" si="8"/>
        <v>1.7072342530751763</v>
      </c>
      <c r="Z20" s="269">
        <f t="shared" si="9"/>
        <v>1.3927904832580003</v>
      </c>
      <c r="AA20" s="269">
        <f t="shared" si="10"/>
        <v>1.6288706739526413</v>
      </c>
      <c r="AB20" s="269">
        <f t="shared" si="11"/>
        <v>1.6151701185095233</v>
      </c>
      <c r="AC20" s="269">
        <f t="shared" si="12"/>
        <v>2.1947986237603723</v>
      </c>
      <c r="AD20" s="269">
        <f t="shared" si="13"/>
        <v>1.7576851289662465</v>
      </c>
      <c r="AE20" s="269">
        <f t="shared" si="14"/>
        <v>2.6563448694596237</v>
      </c>
      <c r="AF20" s="269">
        <f t="shared" si="15"/>
        <v>2.606439317277204</v>
      </c>
    </row>
    <row r="21" spans="2:32" x14ac:dyDescent="0.25">
      <c r="C21" s="3"/>
      <c r="D21" s="268"/>
      <c r="E21" s="263"/>
      <c r="F21" s="263"/>
      <c r="G21" s="263"/>
      <c r="H21" s="263"/>
      <c r="I21" s="263"/>
      <c r="J21" s="263"/>
      <c r="K21" s="263"/>
      <c r="L21" s="263"/>
      <c r="M21" s="263"/>
      <c r="N21" s="263"/>
      <c r="O21" s="263"/>
      <c r="P21" s="264"/>
      <c r="Q21" s="265"/>
      <c r="R21" s="264"/>
      <c r="T21" s="3">
        <f t="shared" si="3"/>
        <v>0</v>
      </c>
      <c r="U21" s="269" t="str">
        <f t="shared" si="4"/>
        <v/>
      </c>
      <c r="V21" s="269" t="str">
        <f t="shared" si="5"/>
        <v/>
      </c>
      <c r="W21" s="269" t="str">
        <f t="shared" si="6"/>
        <v/>
      </c>
      <c r="X21" s="269" t="str">
        <f t="shared" si="7"/>
        <v/>
      </c>
      <c r="Y21" s="269" t="str">
        <f t="shared" si="8"/>
        <v/>
      </c>
      <c r="Z21" s="269" t="str">
        <f t="shared" si="9"/>
        <v/>
      </c>
      <c r="AA21" s="269" t="str">
        <f t="shared" si="10"/>
        <v/>
      </c>
      <c r="AB21" s="269" t="str">
        <f t="shared" si="11"/>
        <v/>
      </c>
      <c r="AC21" s="269" t="str">
        <f t="shared" si="12"/>
        <v/>
      </c>
      <c r="AD21" s="269" t="str">
        <f t="shared" si="13"/>
        <v/>
      </c>
      <c r="AE21" s="269" t="str">
        <f t="shared" si="14"/>
        <v/>
      </c>
      <c r="AF21" s="269" t="str">
        <f t="shared" si="15"/>
        <v/>
      </c>
    </row>
    <row r="22" spans="2:32" x14ac:dyDescent="0.25">
      <c r="C22" s="3"/>
      <c r="D22" s="268"/>
      <c r="E22" s="263"/>
      <c r="F22" s="263"/>
      <c r="G22" s="263"/>
      <c r="H22" s="263"/>
      <c r="I22" s="263"/>
      <c r="J22" s="263"/>
      <c r="K22" s="263"/>
      <c r="L22" s="263"/>
      <c r="M22" s="263"/>
      <c r="N22" s="263"/>
      <c r="O22" s="263"/>
      <c r="P22" s="264"/>
      <c r="Q22" s="265"/>
      <c r="R22" s="264"/>
      <c r="T22" s="3">
        <f t="shared" si="3"/>
        <v>0</v>
      </c>
      <c r="U22" s="269" t="str">
        <f t="shared" si="4"/>
        <v/>
      </c>
      <c r="V22" s="269" t="str">
        <f t="shared" si="5"/>
        <v/>
      </c>
      <c r="W22" s="269" t="str">
        <f t="shared" si="6"/>
        <v/>
      </c>
      <c r="X22" s="269" t="str">
        <f t="shared" si="7"/>
        <v/>
      </c>
      <c r="Y22" s="269" t="str">
        <f t="shared" si="8"/>
        <v/>
      </c>
      <c r="Z22" s="269" t="str">
        <f t="shared" si="9"/>
        <v/>
      </c>
      <c r="AA22" s="269" t="str">
        <f t="shared" si="10"/>
        <v/>
      </c>
      <c r="AB22" s="269" t="str">
        <f t="shared" si="11"/>
        <v/>
      </c>
      <c r="AC22" s="269" t="str">
        <f t="shared" si="12"/>
        <v/>
      </c>
      <c r="AD22" s="269" t="str">
        <f t="shared" si="13"/>
        <v/>
      </c>
      <c r="AE22" s="269" t="str">
        <f t="shared" si="14"/>
        <v/>
      </c>
      <c r="AF22" s="269" t="str">
        <f t="shared" si="15"/>
        <v/>
      </c>
    </row>
    <row r="23" spans="2:32" x14ac:dyDescent="0.25">
      <c r="C23" s="3"/>
      <c r="D23" s="270"/>
      <c r="E23" s="271"/>
      <c r="F23" s="271"/>
      <c r="G23" s="271"/>
      <c r="H23" s="271"/>
      <c r="I23" s="271"/>
      <c r="J23" s="271"/>
      <c r="K23" s="271"/>
      <c r="L23" s="271"/>
      <c r="M23" s="271"/>
      <c r="N23" s="271"/>
      <c r="O23" s="271"/>
      <c r="P23" s="264"/>
      <c r="Q23" s="265"/>
      <c r="R23" s="264"/>
      <c r="T23" s="3">
        <f t="shared" si="3"/>
        <v>0</v>
      </c>
      <c r="U23" s="269" t="str">
        <f t="shared" si="4"/>
        <v/>
      </c>
      <c r="V23" s="269" t="str">
        <f t="shared" si="5"/>
        <v/>
      </c>
      <c r="W23" s="269" t="str">
        <f t="shared" si="6"/>
        <v/>
      </c>
      <c r="X23" s="269" t="str">
        <f t="shared" si="7"/>
        <v/>
      </c>
      <c r="Y23" s="269" t="str">
        <f t="shared" si="8"/>
        <v/>
      </c>
      <c r="Z23" s="269" t="str">
        <f t="shared" si="9"/>
        <v/>
      </c>
      <c r="AA23" s="269" t="str">
        <f t="shared" si="10"/>
        <v/>
      </c>
      <c r="AB23" s="269" t="str">
        <f t="shared" si="11"/>
        <v/>
      </c>
      <c r="AC23" s="269" t="str">
        <f t="shared" si="12"/>
        <v/>
      </c>
      <c r="AD23" s="269" t="str">
        <f t="shared" si="13"/>
        <v/>
      </c>
      <c r="AE23" s="269" t="str">
        <f t="shared" si="14"/>
        <v/>
      </c>
      <c r="AF23" s="269" t="str">
        <f t="shared" si="15"/>
        <v/>
      </c>
    </row>
    <row r="24" spans="2:32" x14ac:dyDescent="0.25">
      <c r="C24" s="3"/>
      <c r="D24" s="270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64"/>
      <c r="Q24" s="265"/>
      <c r="R24" s="264"/>
      <c r="T24" s="3">
        <f t="shared" si="3"/>
        <v>0</v>
      </c>
      <c r="U24" s="269" t="str">
        <f t="shared" si="4"/>
        <v/>
      </c>
      <c r="V24" s="269" t="str">
        <f t="shared" si="5"/>
        <v/>
      </c>
      <c r="W24" s="269" t="str">
        <f t="shared" si="6"/>
        <v/>
      </c>
      <c r="X24" s="269" t="str">
        <f t="shared" si="7"/>
        <v/>
      </c>
      <c r="Y24" s="269" t="str">
        <f t="shared" si="8"/>
        <v/>
      </c>
      <c r="Z24" s="269" t="str">
        <f t="shared" si="9"/>
        <v/>
      </c>
      <c r="AA24" s="269" t="str">
        <f t="shared" si="10"/>
        <v/>
      </c>
      <c r="AB24" s="269" t="str">
        <f t="shared" si="11"/>
        <v/>
      </c>
      <c r="AC24" s="269" t="str">
        <f t="shared" si="12"/>
        <v/>
      </c>
      <c r="AD24" s="269" t="str">
        <f t="shared" si="13"/>
        <v/>
      </c>
      <c r="AE24" s="269" t="str">
        <f t="shared" si="14"/>
        <v/>
      </c>
      <c r="AF24" s="269" t="str">
        <f t="shared" si="15"/>
        <v/>
      </c>
    </row>
    <row r="25" spans="2:32" x14ac:dyDescent="0.25">
      <c r="C25" s="255"/>
      <c r="D25" s="272"/>
      <c r="E25" s="273"/>
      <c r="F25" s="273"/>
      <c r="G25" s="273"/>
      <c r="H25" s="273"/>
      <c r="I25" s="273"/>
      <c r="J25" s="273"/>
      <c r="K25" s="273"/>
      <c r="L25" s="273"/>
      <c r="M25" s="273"/>
      <c r="N25" s="273"/>
      <c r="O25" s="273"/>
      <c r="P25" s="264"/>
      <c r="Q25" s="265"/>
      <c r="R25" s="264"/>
      <c r="T25" s="255">
        <f t="shared" si="3"/>
        <v>0</v>
      </c>
      <c r="U25" s="274" t="str">
        <f t="shared" si="4"/>
        <v/>
      </c>
      <c r="V25" s="274" t="str">
        <f t="shared" si="5"/>
        <v/>
      </c>
      <c r="W25" s="274" t="str">
        <f t="shared" si="6"/>
        <v/>
      </c>
      <c r="X25" s="274" t="str">
        <f t="shared" si="7"/>
        <v/>
      </c>
      <c r="Y25" s="274" t="str">
        <f t="shared" si="8"/>
        <v/>
      </c>
      <c r="Z25" s="274" t="str">
        <f t="shared" si="9"/>
        <v/>
      </c>
      <c r="AA25" s="274" t="str">
        <f t="shared" si="10"/>
        <v/>
      </c>
      <c r="AB25" s="274" t="str">
        <f t="shared" si="11"/>
        <v/>
      </c>
      <c r="AC25" s="274" t="str">
        <f t="shared" si="12"/>
        <v/>
      </c>
      <c r="AD25" s="274" t="str">
        <f t="shared" si="13"/>
        <v/>
      </c>
      <c r="AE25" s="274" t="str">
        <f t="shared" si="14"/>
        <v/>
      </c>
      <c r="AF25" s="274" t="str">
        <f t="shared" si="15"/>
        <v/>
      </c>
    </row>
    <row r="26" spans="2:32" s="4" customFormat="1" x14ac:dyDescent="0.25">
      <c r="B26" s="182"/>
      <c r="C26" s="275" t="s">
        <v>1</v>
      </c>
      <c r="D26" s="276">
        <f>AVERAGE(D16:D25)</f>
        <v>108.670224</v>
      </c>
      <c r="E26" s="276">
        <f>AVERAGE(E16:E25)</f>
        <v>168.32639200000003</v>
      </c>
      <c r="F26" s="276">
        <f t="shared" ref="F26:O26" si="16">AVERAGE(F16:F25)</f>
        <v>170.23448000000002</v>
      </c>
      <c r="G26" s="276">
        <f t="shared" si="16"/>
        <v>180.72641600000003</v>
      </c>
      <c r="H26" s="276">
        <f t="shared" si="16"/>
        <v>134.21501599999999</v>
      </c>
      <c r="I26" s="276">
        <f t="shared" si="16"/>
        <v>142.80499999999998</v>
      </c>
      <c r="J26" s="276">
        <f t="shared" si="16"/>
        <v>176.53428000000002</v>
      </c>
      <c r="K26" s="276">
        <f t="shared" si="16"/>
        <v>144.299688</v>
      </c>
      <c r="L26" s="276">
        <f t="shared" si="16"/>
        <v>150.65575200000001</v>
      </c>
      <c r="M26" s="276">
        <f t="shared" si="16"/>
        <v>171.76733599999997</v>
      </c>
      <c r="N26" s="276">
        <f t="shared" si="16"/>
        <v>170.82249600000003</v>
      </c>
      <c r="O26" s="276">
        <f t="shared" si="16"/>
        <v>210.61362399999999</v>
      </c>
      <c r="P26" s="277"/>
      <c r="Q26" s="278"/>
      <c r="R26" s="277"/>
      <c r="S26" s="182"/>
      <c r="T26" s="275" t="s">
        <v>1</v>
      </c>
      <c r="U26" s="279">
        <f>AVERAGE(U16:U25)</f>
        <v>1</v>
      </c>
      <c r="V26" s="279">
        <f>AVERAGE(V16:V25)</f>
        <v>1.466793348370609</v>
      </c>
      <c r="W26" s="279">
        <f t="shared" ref="W26:AF26" si="17">AVERAGE(W16:W25)</f>
        <v>1.6158580777863674</v>
      </c>
      <c r="X26" s="279">
        <f t="shared" si="17"/>
        <v>1.7666596104279979</v>
      </c>
      <c r="Y26" s="279">
        <f t="shared" si="17"/>
        <v>1.2828557282241488</v>
      </c>
      <c r="Z26" s="279">
        <f t="shared" si="17"/>
        <v>1.2950115682057608</v>
      </c>
      <c r="AA26" s="279">
        <f t="shared" si="17"/>
        <v>1.5740803716245031</v>
      </c>
      <c r="AB26" s="279">
        <f t="shared" si="17"/>
        <v>1.2986860747848812</v>
      </c>
      <c r="AC26" s="279">
        <f t="shared" si="17"/>
        <v>1.3915614471562392</v>
      </c>
      <c r="AD26" s="279">
        <f t="shared" si="17"/>
        <v>1.5448294698742242</v>
      </c>
      <c r="AE26" s="279">
        <f t="shared" si="17"/>
        <v>1.5899458981397487</v>
      </c>
      <c r="AF26" s="279">
        <f t="shared" si="17"/>
        <v>1.9129363989824681</v>
      </c>
    </row>
    <row r="27" spans="2:32" s="4" customFormat="1" x14ac:dyDescent="0.25">
      <c r="B27" s="280"/>
      <c r="C27" s="281" t="s">
        <v>2</v>
      </c>
      <c r="D27" s="282">
        <f t="shared" ref="D27:O27" si="18">_xlfn.STDEV.P(D16:D25)</f>
        <v>34.555341821856516</v>
      </c>
      <c r="E27" s="282">
        <f t="shared" si="18"/>
        <v>79.286136931445512</v>
      </c>
      <c r="F27" s="282">
        <f t="shared" si="18"/>
        <v>45.987421064446778</v>
      </c>
      <c r="G27" s="282">
        <f t="shared" si="18"/>
        <v>44.57850943438708</v>
      </c>
      <c r="H27" s="282">
        <f t="shared" si="18"/>
        <v>35.396888381669811</v>
      </c>
      <c r="I27" s="282">
        <f t="shared" si="18"/>
        <v>52.055607249552772</v>
      </c>
      <c r="J27" s="282">
        <f t="shared" si="18"/>
        <v>75.217659158909868</v>
      </c>
      <c r="K27" s="282">
        <f t="shared" si="18"/>
        <v>61.853755054028674</v>
      </c>
      <c r="L27" s="282">
        <f t="shared" si="18"/>
        <v>54.305865594780229</v>
      </c>
      <c r="M27" s="282">
        <f t="shared" si="18"/>
        <v>65.396899079912146</v>
      </c>
      <c r="N27" s="282">
        <f t="shared" si="18"/>
        <v>64.543666078152569</v>
      </c>
      <c r="O27" s="282">
        <f t="shared" si="18"/>
        <v>77.308423443822434</v>
      </c>
      <c r="P27" s="277"/>
      <c r="Q27" s="278"/>
      <c r="R27" s="277"/>
      <c r="S27" s="280"/>
      <c r="T27" s="281" t="s">
        <v>2</v>
      </c>
      <c r="U27" s="283">
        <f t="shared" ref="U27:AF27" si="19">_xlfn.STDEV.P(U16:U25)</f>
        <v>0</v>
      </c>
      <c r="V27" s="283">
        <f t="shared" si="19"/>
        <v>0.43794870931705848</v>
      </c>
      <c r="W27" s="283">
        <f t="shared" si="19"/>
        <v>0.30229524818638148</v>
      </c>
      <c r="X27" s="283">
        <f t="shared" si="19"/>
        <v>0.46683907097752425</v>
      </c>
      <c r="Y27" s="283">
        <f t="shared" si="19"/>
        <v>0.28995684943579125</v>
      </c>
      <c r="Z27" s="283">
        <f t="shared" si="19"/>
        <v>0.19833085102812495</v>
      </c>
      <c r="AA27" s="283">
        <f t="shared" si="19"/>
        <v>0.20120468750482579</v>
      </c>
      <c r="AB27" s="283">
        <f t="shared" si="19"/>
        <v>0.28657348546504985</v>
      </c>
      <c r="AC27" s="283">
        <f t="shared" si="19"/>
        <v>0.4788523106462021</v>
      </c>
      <c r="AD27" s="283">
        <f t="shared" si="19"/>
        <v>0.19873369038337085</v>
      </c>
      <c r="AE27" s="283">
        <f t="shared" si="19"/>
        <v>0.53953254446417898</v>
      </c>
      <c r="AF27" s="283">
        <f t="shared" si="19"/>
        <v>0.38907724729946519</v>
      </c>
    </row>
    <row r="28" spans="2:32" x14ac:dyDescent="0.25">
      <c r="B28" s="157"/>
      <c r="C28" s="195" t="s">
        <v>69</v>
      </c>
      <c r="D28" s="284">
        <f t="shared" ref="D28:O28" si="20">COUNT(D16:D25)</f>
        <v>5</v>
      </c>
      <c r="E28" s="285">
        <f t="shared" si="20"/>
        <v>5</v>
      </c>
      <c r="F28" s="285">
        <f t="shared" si="20"/>
        <v>5</v>
      </c>
      <c r="G28" s="285">
        <f t="shared" si="20"/>
        <v>5</v>
      </c>
      <c r="H28" s="285">
        <f t="shared" si="20"/>
        <v>5</v>
      </c>
      <c r="I28" s="285">
        <f t="shared" si="20"/>
        <v>5</v>
      </c>
      <c r="J28" s="285">
        <f t="shared" si="20"/>
        <v>5</v>
      </c>
      <c r="K28" s="285">
        <f t="shared" si="20"/>
        <v>5</v>
      </c>
      <c r="L28" s="285">
        <f t="shared" si="20"/>
        <v>5</v>
      </c>
      <c r="M28" s="285">
        <f t="shared" si="20"/>
        <v>5</v>
      </c>
      <c r="N28" s="285">
        <f t="shared" si="20"/>
        <v>5</v>
      </c>
      <c r="O28" s="285">
        <f t="shared" si="20"/>
        <v>5</v>
      </c>
      <c r="P28" s="286"/>
      <c r="Q28" s="287"/>
      <c r="R28" s="286"/>
      <c r="S28" s="157"/>
      <c r="T28" s="195" t="s">
        <v>69</v>
      </c>
      <c r="U28" s="288">
        <f>COUNT(U16:U25)</f>
        <v>5</v>
      </c>
      <c r="V28" s="289">
        <f t="shared" ref="V28:AF28" si="21">COUNT(V16:V25)</f>
        <v>5</v>
      </c>
      <c r="W28" s="289">
        <f t="shared" si="21"/>
        <v>5</v>
      </c>
      <c r="X28" s="289">
        <f t="shared" si="21"/>
        <v>5</v>
      </c>
      <c r="Y28" s="289">
        <f t="shared" si="21"/>
        <v>5</v>
      </c>
      <c r="Z28" s="289">
        <f t="shared" si="21"/>
        <v>5</v>
      </c>
      <c r="AA28" s="289">
        <f t="shared" si="21"/>
        <v>5</v>
      </c>
      <c r="AB28" s="289">
        <f t="shared" si="21"/>
        <v>5</v>
      </c>
      <c r="AC28" s="289">
        <f t="shared" si="21"/>
        <v>5</v>
      </c>
      <c r="AD28" s="289">
        <f t="shared" si="21"/>
        <v>5</v>
      </c>
      <c r="AE28" s="289">
        <f t="shared" si="21"/>
        <v>5</v>
      </c>
      <c r="AF28" s="289">
        <f t="shared" si="21"/>
        <v>5</v>
      </c>
    </row>
    <row r="29" spans="2:32" s="4" customFormat="1" ht="18" x14ac:dyDescent="0.35">
      <c r="B29" s="182"/>
      <c r="C29" s="275" t="s">
        <v>70</v>
      </c>
      <c r="D29" s="276">
        <f>D45*D120</f>
        <v>114.47629148381526</v>
      </c>
      <c r="E29" s="276">
        <f t="shared" ref="E29:N29" si="22">E45*E120</f>
        <v>154.69296616962305</v>
      </c>
      <c r="F29" s="276">
        <f t="shared" si="22"/>
        <v>206.21352969962408</v>
      </c>
      <c r="G29" s="276">
        <f t="shared" si="22"/>
        <v>200.09532886399839</v>
      </c>
      <c r="H29" s="276">
        <f t="shared" si="22"/>
        <v>203.92900200886754</v>
      </c>
      <c r="I29" s="276">
        <f t="shared" si="22"/>
        <v>241.21258950587733</v>
      </c>
      <c r="J29" s="276">
        <f t="shared" si="22"/>
        <v>278.93344356088534</v>
      </c>
      <c r="K29" s="276">
        <f t="shared" si="22"/>
        <v>354.82915958760117</v>
      </c>
      <c r="L29" s="276">
        <f t="shared" si="22"/>
        <v>409.00922811630363</v>
      </c>
      <c r="M29" s="276">
        <f t="shared" si="22"/>
        <v>557.53379893317697</v>
      </c>
      <c r="N29" s="276">
        <f t="shared" si="22"/>
        <v>659.28122144405063</v>
      </c>
      <c r="O29" s="276">
        <f>O45*O120</f>
        <v>670.9613330769331</v>
      </c>
      <c r="P29" s="277"/>
      <c r="Q29" s="278"/>
      <c r="R29" s="277"/>
      <c r="S29" s="182"/>
      <c r="T29" s="275" t="s">
        <v>70</v>
      </c>
      <c r="U29" s="276">
        <f>U45*U120</f>
        <v>1</v>
      </c>
      <c r="V29" s="276">
        <f t="shared" ref="V29:AE29" si="23">V45*V120</f>
        <v>1.548379346038564</v>
      </c>
      <c r="W29" s="276">
        <f t="shared" si="23"/>
        <v>2.2674547740246318</v>
      </c>
      <c r="X29" s="276">
        <f t="shared" si="23"/>
        <v>2.1357765631966408</v>
      </c>
      <c r="Y29" s="276">
        <f t="shared" si="23"/>
        <v>2.3376907695844711</v>
      </c>
      <c r="Z29" s="276">
        <f t="shared" si="23"/>
        <v>2.4675907883455084</v>
      </c>
      <c r="AA29" s="276">
        <f t="shared" si="23"/>
        <v>2.978832736586289</v>
      </c>
      <c r="AB29" s="276">
        <f t="shared" si="23"/>
        <v>3.4657846693221717</v>
      </c>
      <c r="AC29" s="276">
        <f t="shared" si="23"/>
        <v>4.3056342257422591</v>
      </c>
      <c r="AD29" s="276">
        <f t="shared" si="23"/>
        <v>5.8615697618544793</v>
      </c>
      <c r="AE29" s="276">
        <f t="shared" si="23"/>
        <v>6.6512475237168127</v>
      </c>
      <c r="AF29" s="276">
        <f>AF45*AF120</f>
        <v>6.9266662293644687</v>
      </c>
    </row>
    <row r="30" spans="2:32" s="4" customFormat="1" ht="18" x14ac:dyDescent="0.35">
      <c r="B30" s="280"/>
      <c r="C30" s="281" t="s">
        <v>71</v>
      </c>
      <c r="D30" s="282" t="e">
        <f>D46*D120</f>
        <v>#NUM!</v>
      </c>
      <c r="E30" s="282">
        <f t="shared" ref="E30:O30" si="24">E46*E120</f>
        <v>63.513999180362475</v>
      </c>
      <c r="F30" s="282">
        <f t="shared" si="24"/>
        <v>90.592043662709315</v>
      </c>
      <c r="G30" s="282">
        <f t="shared" si="24"/>
        <v>94.704125820824402</v>
      </c>
      <c r="H30" s="282">
        <f t="shared" si="24"/>
        <v>126.46739497786315</v>
      </c>
      <c r="I30" s="282">
        <f t="shared" si="24"/>
        <v>138.43287390620483</v>
      </c>
      <c r="J30" s="282">
        <f t="shared" si="24"/>
        <v>161.21946226175206</v>
      </c>
      <c r="K30" s="282">
        <f t="shared" si="24"/>
        <v>277.47958658356157</v>
      </c>
      <c r="L30" s="282">
        <f t="shared" si="24"/>
        <v>256.38391116924259</v>
      </c>
      <c r="M30" s="282">
        <f t="shared" si="24"/>
        <v>336.8583772954957</v>
      </c>
      <c r="N30" s="282">
        <f t="shared" si="24"/>
        <v>300.87546885127682</v>
      </c>
      <c r="O30" s="282">
        <f t="shared" si="24"/>
        <v>276.61371063541054</v>
      </c>
      <c r="P30" s="277"/>
      <c r="Q30" s="278"/>
      <c r="R30" s="277"/>
      <c r="S30" s="280"/>
      <c r="T30" s="281" t="s">
        <v>71</v>
      </c>
      <c r="U30" s="282" t="e">
        <f>U46*U120</f>
        <v>#NUM!</v>
      </c>
      <c r="V30" s="282">
        <f t="shared" ref="V30:AF30" si="25">V46*V120</f>
        <v>0.83078004779582149</v>
      </c>
      <c r="W30" s="282">
        <f t="shared" si="25"/>
        <v>1.8318127786749385</v>
      </c>
      <c r="X30" s="282">
        <f t="shared" si="25"/>
        <v>1.517551303160698</v>
      </c>
      <c r="Y30" s="282">
        <f t="shared" si="25"/>
        <v>2.4071399545931378</v>
      </c>
      <c r="Z30" s="282">
        <f t="shared" si="25"/>
        <v>1.713239326980559</v>
      </c>
      <c r="AA30" s="282">
        <f t="shared" si="25"/>
        <v>2.5310274135731601</v>
      </c>
      <c r="AB30" s="282">
        <f t="shared" si="25"/>
        <v>2.6176635754534452</v>
      </c>
      <c r="AC30" s="282">
        <f t="shared" si="25"/>
        <v>3.8042987312186529</v>
      </c>
      <c r="AD30" s="282">
        <f t="shared" si="25"/>
        <v>4.9232322139423639</v>
      </c>
      <c r="AE30" s="282">
        <f t="shared" si="25"/>
        <v>4.7816543335190396</v>
      </c>
      <c r="AF30" s="282">
        <f t="shared" si="25"/>
        <v>4.8889924546030192</v>
      </c>
    </row>
    <row r="31" spans="2:32" ht="18" x14ac:dyDescent="0.35">
      <c r="B31" s="157"/>
      <c r="C31" s="195" t="s">
        <v>72</v>
      </c>
      <c r="D31" s="285">
        <f>COUNT(D52:D56)</f>
        <v>5</v>
      </c>
      <c r="E31" s="285">
        <f t="shared" ref="E31:O31" si="26">COUNT(E52:E56)</f>
        <v>5</v>
      </c>
      <c r="F31" s="285">
        <f t="shared" si="26"/>
        <v>5</v>
      </c>
      <c r="G31" s="285">
        <f t="shared" si="26"/>
        <v>5</v>
      </c>
      <c r="H31" s="285">
        <f t="shared" si="26"/>
        <v>5</v>
      </c>
      <c r="I31" s="285">
        <f t="shared" si="26"/>
        <v>5</v>
      </c>
      <c r="J31" s="285">
        <f t="shared" si="26"/>
        <v>5</v>
      </c>
      <c r="K31" s="285">
        <f t="shared" si="26"/>
        <v>5</v>
      </c>
      <c r="L31" s="285">
        <f t="shared" si="26"/>
        <v>5</v>
      </c>
      <c r="M31" s="285">
        <f t="shared" si="26"/>
        <v>5</v>
      </c>
      <c r="N31" s="285">
        <f t="shared" si="26"/>
        <v>5</v>
      </c>
      <c r="O31" s="285">
        <f t="shared" si="26"/>
        <v>5</v>
      </c>
      <c r="P31" s="286"/>
      <c r="Q31" s="287"/>
      <c r="R31" s="286"/>
      <c r="S31" s="157"/>
      <c r="T31" s="195" t="s">
        <v>72</v>
      </c>
      <c r="U31" s="284">
        <f>COUNT(U110:U119)</f>
        <v>4</v>
      </c>
      <c r="V31" s="285">
        <f t="shared" ref="V31:AF31" si="27">COUNT(V110:V119)</f>
        <v>4</v>
      </c>
      <c r="W31" s="285">
        <f t="shared" si="27"/>
        <v>4</v>
      </c>
      <c r="X31" s="285">
        <f t="shared" si="27"/>
        <v>4</v>
      </c>
      <c r="Y31" s="285">
        <f t="shared" si="27"/>
        <v>4</v>
      </c>
      <c r="Z31" s="285">
        <f t="shared" si="27"/>
        <v>4</v>
      </c>
      <c r="AA31" s="285">
        <f t="shared" si="27"/>
        <v>4</v>
      </c>
      <c r="AB31" s="285">
        <f t="shared" si="27"/>
        <v>4</v>
      </c>
      <c r="AC31" s="285">
        <f t="shared" si="27"/>
        <v>4</v>
      </c>
      <c r="AD31" s="285">
        <f t="shared" si="27"/>
        <v>4</v>
      </c>
      <c r="AE31" s="285">
        <f t="shared" si="27"/>
        <v>3</v>
      </c>
      <c r="AF31" s="285">
        <f t="shared" si="27"/>
        <v>3</v>
      </c>
    </row>
    <row r="32" spans="2:32" ht="18.75" x14ac:dyDescent="0.35">
      <c r="B32" s="290" t="s">
        <v>73</v>
      </c>
      <c r="C32" s="290"/>
      <c r="E32" s="291"/>
      <c r="F32" s="291"/>
      <c r="G32" s="291"/>
      <c r="H32" s="291"/>
      <c r="I32" s="291"/>
      <c r="J32" s="291"/>
      <c r="K32" s="291"/>
      <c r="L32" s="291"/>
      <c r="M32" s="291"/>
      <c r="N32" s="291"/>
      <c r="O32" s="291"/>
      <c r="P32" s="264"/>
      <c r="Q32" s="265"/>
      <c r="R32" s="264"/>
      <c r="T32" s="339" t="s">
        <v>10</v>
      </c>
      <c r="U32" s="339"/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</row>
    <row r="33" spans="2:32" x14ac:dyDescent="0.25">
      <c r="C33" s="281">
        <f t="shared" ref="C33:C42" si="28">C16</f>
        <v>12</v>
      </c>
      <c r="D33" s="292">
        <f t="shared" ref="D33:D42" si="29">IF(ISBLANK(D16)=TRUE,"",D16/$D$120)</f>
        <v>0.54156324923873822</v>
      </c>
      <c r="E33" s="293">
        <f t="shared" ref="E33:E42" si="30">IF(ISBLANK(E16)=TRUE,"",E16/$E$120)</f>
        <v>0.32202417384324644</v>
      </c>
      <c r="F33" s="293">
        <f t="shared" ref="F33:F42" si="31">IF(ISBLANK(F16)=TRUE,"",F16/$F$120)</f>
        <v>0.70676068902529665</v>
      </c>
      <c r="G33" s="293">
        <f t="shared" ref="G33:G42" si="32">IF(ISBLANK(G16)=TRUE,"",G16/$G$120)</f>
        <v>0.68847716205646614</v>
      </c>
      <c r="H33" s="293">
        <f t="shared" ref="H33:H42" si="33">IF(ISBLANK(H16)=TRUE,"",H16/$H$120)</f>
        <v>0.31520685332218973</v>
      </c>
      <c r="I33" s="293">
        <f t="shared" ref="I33:I42" si="34">IF(ISBLANK(I16)=TRUE,"",I16/$I$120)</f>
        <v>0.16708254134540504</v>
      </c>
      <c r="J33" s="293">
        <f t="shared" ref="J33:J42" si="35">IF(ISBLANK(J16)=TRUE,"",J16/$J$120)</f>
        <v>0.15628299035232424</v>
      </c>
      <c r="K33" s="293">
        <f t="shared" ref="K33:K42" si="36">IF(ISBLANK(K16)=TRUE,"",K16/$K$120)</f>
        <v>9.493890717526425E-2</v>
      </c>
      <c r="L33" s="293">
        <f t="shared" ref="L33:L42" si="37">IF(ISBLANK(L16)=TRUE,"",L16/$L$120)</f>
        <v>5.2519755267597959E-2</v>
      </c>
      <c r="M33" s="293">
        <f t="shared" ref="M33:M42" si="38">IF(ISBLANK(M16)=TRUE,"",M16/$M$120)</f>
        <v>5.1700454590204122E-2</v>
      </c>
      <c r="N33" s="293">
        <f t="shared" ref="N33:N42" si="39">IF(ISBLANK(N16)=TRUE,"",N16/$N$120)</f>
        <v>5.4826107252397456E-2</v>
      </c>
      <c r="O33" s="293">
        <f t="shared" ref="O33:O42" si="40">IF(ISBLANK(O16)=TRUE,"",O16/$O$120)</f>
        <v>4.9755193396516254E-2</v>
      </c>
      <c r="P33" s="294"/>
      <c r="Q33" s="295"/>
      <c r="R33" s="294"/>
      <c r="T33" s="281">
        <f>C33</f>
        <v>12</v>
      </c>
      <c r="U33" s="292">
        <f t="shared" ref="U33:AF42" si="41">IF(ISNUMBER(U16)=TRUE,U16/U$120,"")</f>
        <v>1</v>
      </c>
      <c r="V33" s="293">
        <f t="shared" si="41"/>
        <v>0.56759975053419442</v>
      </c>
      <c r="W33" s="293">
        <f t="shared" si="41"/>
        <v>1.2313191383675437</v>
      </c>
      <c r="X33" s="293">
        <f t="shared" si="41"/>
        <v>1.211236695433946</v>
      </c>
      <c r="Y33" s="293">
        <f t="shared" si="41"/>
        <v>0.56183685858280896</v>
      </c>
      <c r="Z33" s="293">
        <f t="shared" si="41"/>
        <v>0.30258760963770182</v>
      </c>
      <c r="AA33" s="293">
        <f t="shared" si="41"/>
        <v>0.27797367279553031</v>
      </c>
      <c r="AB33" s="293">
        <f t="shared" si="41"/>
        <v>0.17120869052265433</v>
      </c>
      <c r="AC33" s="293">
        <f t="shared" si="41"/>
        <v>9.2684789878802909E-2</v>
      </c>
      <c r="AD33" s="293">
        <f t="shared" si="41"/>
        <v>9.1309927064040258E-2</v>
      </c>
      <c r="AE33" s="293">
        <f t="shared" si="41"/>
        <v>8.6052054751935197E-2</v>
      </c>
      <c r="AF33" s="293">
        <f t="shared" si="41"/>
        <v>7.9750987127592876E-2</v>
      </c>
    </row>
    <row r="34" spans="2:32" x14ac:dyDescent="0.25">
      <c r="C34" s="281">
        <f t="shared" si="28"/>
        <v>13</v>
      </c>
      <c r="D34" s="296">
        <f t="shared" si="29"/>
        <v>1.0365921748391851</v>
      </c>
      <c r="E34" s="294">
        <f t="shared" si="30"/>
        <v>1.5687270658348826</v>
      </c>
      <c r="F34" s="294">
        <f t="shared" si="31"/>
        <v>1.5048108578832224</v>
      </c>
      <c r="G34" s="294">
        <f t="shared" si="32"/>
        <v>1.3224897605611297</v>
      </c>
      <c r="H34" s="294">
        <f t="shared" si="33"/>
        <v>0.67974300041788571</v>
      </c>
      <c r="I34" s="294">
        <f t="shared" si="34"/>
        <v>0.48314549369154336</v>
      </c>
      <c r="J34" s="294">
        <f t="shared" si="35"/>
        <v>0.38252942815705593</v>
      </c>
      <c r="K34" s="294">
        <f t="shared" si="36"/>
        <v>0.25665252319748133</v>
      </c>
      <c r="L34" s="294">
        <f t="shared" si="37"/>
        <v>0.19744076260161683</v>
      </c>
      <c r="M34" s="294">
        <f t="shared" si="38"/>
        <v>0.13500753331597926</v>
      </c>
      <c r="N34" s="294">
        <f t="shared" si="39"/>
        <v>0.12111713676137481</v>
      </c>
      <c r="O34" s="294">
        <f t="shared" si="40"/>
        <v>0.12409812438693273</v>
      </c>
      <c r="P34" s="294"/>
      <c r="Q34" s="295"/>
      <c r="R34" s="294"/>
      <c r="T34" s="281">
        <f t="shared" ref="T34:T42" si="42">C34</f>
        <v>13</v>
      </c>
      <c r="U34" s="296">
        <f t="shared" si="41"/>
        <v>1</v>
      </c>
      <c r="V34" s="294">
        <f t="shared" si="41"/>
        <v>1.4445825685509512</v>
      </c>
      <c r="W34" s="294">
        <f t="shared" si="41"/>
        <v>1.3696872707424064</v>
      </c>
      <c r="X34" s="294">
        <f t="shared" si="41"/>
        <v>1.2155506459960599</v>
      </c>
      <c r="Y34" s="294">
        <f t="shared" si="41"/>
        <v>0.63299543644643319</v>
      </c>
      <c r="Z34" s="294">
        <f t="shared" si="41"/>
        <v>0.45712951268719637</v>
      </c>
      <c r="AA34" s="294">
        <f t="shared" si="41"/>
        <v>0.3554659967711552</v>
      </c>
      <c r="AB34" s="294">
        <f t="shared" si="41"/>
        <v>0.24180672480163429</v>
      </c>
      <c r="AC34" s="294">
        <f t="shared" si="41"/>
        <v>0.18203875431205069</v>
      </c>
      <c r="AD34" s="294">
        <f t="shared" si="41"/>
        <v>0.12457270523958598</v>
      </c>
      <c r="AE34" s="294">
        <f t="shared" si="41"/>
        <v>9.9316335789944504E-2</v>
      </c>
      <c r="AF34" s="294">
        <f t="shared" si="41"/>
        <v>0.10392119341045331</v>
      </c>
    </row>
    <row r="35" spans="2:32" x14ac:dyDescent="0.25">
      <c r="C35" s="281">
        <f t="shared" si="28"/>
        <v>91</v>
      </c>
      <c r="D35" s="296">
        <f t="shared" si="29"/>
        <v>1.4990076618824868</v>
      </c>
      <c r="E35" s="294">
        <f t="shared" si="30"/>
        <v>2.068923900956015</v>
      </c>
      <c r="F35" s="294">
        <f t="shared" si="31"/>
        <v>1.4744093512598853</v>
      </c>
      <c r="G35" s="294">
        <f t="shared" si="32"/>
        <v>1.0570969613886951</v>
      </c>
      <c r="H35" s="294">
        <f t="shared" si="33"/>
        <v>0.63855620559966575</v>
      </c>
      <c r="I35" s="294">
        <f t="shared" si="34"/>
        <v>0.5538497122805498</v>
      </c>
      <c r="J35" s="294">
        <f t="shared" si="35"/>
        <v>0.60148773140284906</v>
      </c>
      <c r="K35" s="294">
        <f t="shared" si="36"/>
        <v>0.35864563067366484</v>
      </c>
      <c r="L35" s="294">
        <f t="shared" si="37"/>
        <v>0.19054360361076869</v>
      </c>
      <c r="M35" s="294">
        <f t="shared" si="38"/>
        <v>0.19393902233954591</v>
      </c>
      <c r="N35" s="294">
        <f t="shared" si="39"/>
        <v>0.17865165371204075</v>
      </c>
      <c r="O35" s="294">
        <f t="shared" si="40"/>
        <v>0.18712349088632541</v>
      </c>
      <c r="P35" s="294"/>
      <c r="Q35" s="295"/>
      <c r="R35" s="294"/>
      <c r="T35" s="281">
        <f t="shared" si="42"/>
        <v>91</v>
      </c>
      <c r="U35" s="296">
        <f t="shared" si="41"/>
        <v>1</v>
      </c>
      <c r="V35" s="294">
        <f t="shared" si="41"/>
        <v>1.3174786026962393</v>
      </c>
      <c r="W35" s="294">
        <f t="shared" si="41"/>
        <v>0.92802922612787797</v>
      </c>
      <c r="X35" s="294">
        <f t="shared" si="41"/>
        <v>0.67189225994144586</v>
      </c>
      <c r="Y35" s="294">
        <f t="shared" si="41"/>
        <v>0.41120561661914895</v>
      </c>
      <c r="Z35" s="294">
        <f t="shared" si="41"/>
        <v>0.36237425478016055</v>
      </c>
      <c r="AA35" s="294">
        <f t="shared" si="41"/>
        <v>0.38651295837264221</v>
      </c>
      <c r="AB35" s="294">
        <f t="shared" si="41"/>
        <v>0.23366434820116391</v>
      </c>
      <c r="AC35" s="294">
        <f t="shared" si="41"/>
        <v>0.12148579024069127</v>
      </c>
      <c r="AD35" s="294">
        <f t="shared" si="41"/>
        <v>0.12374685454603516</v>
      </c>
      <c r="AE35" s="294">
        <f t="shared" si="41"/>
        <v>0.10130390970684787</v>
      </c>
      <c r="AF35" s="294">
        <f t="shared" si="41"/>
        <v>0.10836057279774282</v>
      </c>
    </row>
    <row r="36" spans="2:32" x14ac:dyDescent="0.25">
      <c r="C36" s="281">
        <f t="shared" si="28"/>
        <v>94</v>
      </c>
      <c r="D36" s="296">
        <f t="shared" si="29"/>
        <v>0.99086016712569158</v>
      </c>
      <c r="E36" s="294">
        <f t="shared" si="30"/>
        <v>0.97929064645251362</v>
      </c>
      <c r="F36" s="294">
        <f t="shared" si="31"/>
        <v>0.90505016177792863</v>
      </c>
      <c r="G36" s="294">
        <f t="shared" si="32"/>
        <v>0.71672988346243005</v>
      </c>
      <c r="H36" s="294">
        <f t="shared" si="33"/>
        <v>0.42845173422482241</v>
      </c>
      <c r="I36" s="294">
        <f t="shared" si="34"/>
        <v>0.31813652074024901</v>
      </c>
      <c r="J36" s="294">
        <f t="shared" si="35"/>
        <v>0.29140028599266504</v>
      </c>
      <c r="K36" s="294">
        <f t="shared" si="36"/>
        <v>0.14084419879245458</v>
      </c>
      <c r="L36" s="294">
        <f t="shared" si="37"/>
        <v>0.16065307420936323</v>
      </c>
      <c r="M36" s="294">
        <f t="shared" si="38"/>
        <v>0.10802500478787325</v>
      </c>
      <c r="N36" s="294">
        <f t="shared" si="39"/>
        <v>0.10360411164475189</v>
      </c>
      <c r="O36" s="294">
        <f t="shared" si="40"/>
        <v>0.10781377685862582</v>
      </c>
      <c r="P36" s="294"/>
      <c r="Q36" s="295"/>
      <c r="R36" s="294"/>
      <c r="T36" s="281">
        <f t="shared" si="42"/>
        <v>94</v>
      </c>
      <c r="U36" s="296">
        <f t="shared" si="41"/>
        <v>1</v>
      </c>
      <c r="V36" s="294">
        <f t="shared" si="41"/>
        <v>0.94341362221412006</v>
      </c>
      <c r="W36" s="294">
        <f t="shared" si="41"/>
        <v>0.8618024211573887</v>
      </c>
      <c r="X36" s="294">
        <f t="shared" si="41"/>
        <v>0.68917864005574381</v>
      </c>
      <c r="Y36" s="294">
        <f t="shared" si="41"/>
        <v>0.4174008180872355</v>
      </c>
      <c r="Z36" s="294">
        <f t="shared" si="41"/>
        <v>0.314898368561702</v>
      </c>
      <c r="AA36" s="294">
        <f t="shared" si="41"/>
        <v>0.28328184462846617</v>
      </c>
      <c r="AB36" s="294">
        <f t="shared" si="41"/>
        <v>0.13882169926303758</v>
      </c>
      <c r="AC36" s="294">
        <f t="shared" si="41"/>
        <v>0.15495715413327268</v>
      </c>
      <c r="AD36" s="294">
        <f t="shared" si="41"/>
        <v>0.10427609128522222</v>
      </c>
      <c r="AE36" s="294">
        <f t="shared" si="41"/>
        <v>8.8876642527144334E-2</v>
      </c>
      <c r="AF36" s="294">
        <f t="shared" si="41"/>
        <v>9.4451470567024548E-2</v>
      </c>
    </row>
    <row r="37" spans="2:32" x14ac:dyDescent="0.25">
      <c r="C37" s="281">
        <f t="shared" si="28"/>
        <v>105</v>
      </c>
      <c r="D37" s="296">
        <f t="shared" si="29"/>
        <v>0.83457747040580288</v>
      </c>
      <c r="E37" s="294">
        <f t="shared" si="30"/>
        <v>1.262147025778217</v>
      </c>
      <c r="F37" s="294">
        <f t="shared" si="31"/>
        <v>1.2034861904660763</v>
      </c>
      <c r="G37" s="294">
        <f t="shared" si="32"/>
        <v>1.0868354877505191</v>
      </c>
      <c r="H37" s="294">
        <f t="shared" si="33"/>
        <v>0.63450898453823668</v>
      </c>
      <c r="I37" s="294">
        <f t="shared" si="34"/>
        <v>0.33510380184639565</v>
      </c>
      <c r="J37" s="294">
        <f t="shared" si="35"/>
        <v>0.2946751664391879</v>
      </c>
      <c r="K37" s="294">
        <f t="shared" si="36"/>
        <v>0.22224714842133356</v>
      </c>
      <c r="L37" s="294">
        <f t="shared" si="37"/>
        <v>0.22178277442921338</v>
      </c>
      <c r="M37" s="294">
        <f t="shared" si="38"/>
        <v>0.11410603722761928</v>
      </c>
      <c r="N37" s="294">
        <f t="shared" si="39"/>
        <v>0.18503811197684142</v>
      </c>
      <c r="O37" s="294">
        <f t="shared" si="40"/>
        <v>0.13918730972523577</v>
      </c>
      <c r="P37" s="294"/>
      <c r="Q37" s="295"/>
      <c r="R37" s="294"/>
      <c r="T37" s="281">
        <f t="shared" si="42"/>
        <v>105</v>
      </c>
      <c r="U37" s="296">
        <f t="shared" si="41"/>
        <v>1</v>
      </c>
      <c r="V37" s="294">
        <f t="shared" si="41"/>
        <v>1.4435977549489689</v>
      </c>
      <c r="W37" s="294">
        <f t="shared" si="41"/>
        <v>1.360573112204932</v>
      </c>
      <c r="X37" s="294">
        <f t="shared" si="41"/>
        <v>1.2407543897818996</v>
      </c>
      <c r="Y37" s="294">
        <f t="shared" si="41"/>
        <v>0.73389660764128395</v>
      </c>
      <c r="Z37" s="294">
        <f t="shared" si="41"/>
        <v>0.3938056582646744</v>
      </c>
      <c r="AA37" s="294">
        <f t="shared" si="41"/>
        <v>0.34010891734928517</v>
      </c>
      <c r="AB37" s="294">
        <f t="shared" si="41"/>
        <v>0.26007601569293237</v>
      </c>
      <c r="AC37" s="294">
        <f t="shared" si="41"/>
        <v>0.25397801035082607</v>
      </c>
      <c r="AD37" s="294">
        <f t="shared" si="41"/>
        <v>0.13077200601127797</v>
      </c>
      <c r="AE37" s="294">
        <f t="shared" si="41"/>
        <v>0.18845928999207121</v>
      </c>
      <c r="AF37" s="294">
        <f t="shared" si="41"/>
        <v>0.14477041450787997</v>
      </c>
    </row>
    <row r="38" spans="2:32" x14ac:dyDescent="0.25">
      <c r="C38" s="281">
        <f t="shared" si="28"/>
        <v>0</v>
      </c>
      <c r="D38" s="296" t="str">
        <f t="shared" si="29"/>
        <v/>
      </c>
      <c r="E38" s="294" t="str">
        <f t="shared" si="30"/>
        <v/>
      </c>
      <c r="F38" s="294" t="str">
        <f t="shared" si="31"/>
        <v/>
      </c>
      <c r="G38" s="294" t="str">
        <f t="shared" si="32"/>
        <v/>
      </c>
      <c r="H38" s="294" t="str">
        <f t="shared" si="33"/>
        <v/>
      </c>
      <c r="I38" s="294" t="str">
        <f t="shared" si="34"/>
        <v/>
      </c>
      <c r="J38" s="294" t="str">
        <f t="shared" si="35"/>
        <v/>
      </c>
      <c r="K38" s="294" t="str">
        <f t="shared" si="36"/>
        <v/>
      </c>
      <c r="L38" s="294" t="str">
        <f t="shared" si="37"/>
        <v/>
      </c>
      <c r="M38" s="294" t="str">
        <f t="shared" si="38"/>
        <v/>
      </c>
      <c r="N38" s="294" t="str">
        <f t="shared" si="39"/>
        <v/>
      </c>
      <c r="O38" s="294" t="str">
        <f t="shared" si="40"/>
        <v/>
      </c>
      <c r="P38" s="294"/>
      <c r="Q38" s="295"/>
      <c r="R38" s="294"/>
      <c r="T38" s="281">
        <f t="shared" si="42"/>
        <v>0</v>
      </c>
      <c r="U38" s="296" t="str">
        <f t="shared" si="41"/>
        <v/>
      </c>
      <c r="V38" s="294" t="str">
        <f t="shared" si="41"/>
        <v/>
      </c>
      <c r="W38" s="294" t="str">
        <f t="shared" si="41"/>
        <v/>
      </c>
      <c r="X38" s="294" t="str">
        <f t="shared" si="41"/>
        <v/>
      </c>
      <c r="Y38" s="294" t="str">
        <f t="shared" si="41"/>
        <v/>
      </c>
      <c r="Z38" s="294" t="str">
        <f t="shared" si="41"/>
        <v/>
      </c>
      <c r="AA38" s="294" t="str">
        <f t="shared" si="41"/>
        <v/>
      </c>
      <c r="AB38" s="294" t="str">
        <f t="shared" si="41"/>
        <v/>
      </c>
      <c r="AC38" s="294" t="str">
        <f t="shared" si="41"/>
        <v/>
      </c>
      <c r="AD38" s="294" t="str">
        <f t="shared" si="41"/>
        <v/>
      </c>
      <c r="AE38" s="294" t="str">
        <f t="shared" si="41"/>
        <v/>
      </c>
      <c r="AF38" s="294" t="str">
        <f t="shared" si="41"/>
        <v/>
      </c>
    </row>
    <row r="39" spans="2:32" x14ac:dyDescent="0.25">
      <c r="C39" s="281">
        <f t="shared" si="28"/>
        <v>0</v>
      </c>
      <c r="D39" s="296" t="str">
        <f t="shared" si="29"/>
        <v/>
      </c>
      <c r="E39" s="294" t="str">
        <f t="shared" si="30"/>
        <v/>
      </c>
      <c r="F39" s="294" t="str">
        <f t="shared" si="31"/>
        <v/>
      </c>
      <c r="G39" s="294" t="str">
        <f t="shared" si="32"/>
        <v/>
      </c>
      <c r="H39" s="294" t="str">
        <f t="shared" si="33"/>
        <v/>
      </c>
      <c r="I39" s="294" t="str">
        <f t="shared" si="34"/>
        <v/>
      </c>
      <c r="J39" s="294" t="str">
        <f t="shared" si="35"/>
        <v/>
      </c>
      <c r="K39" s="294" t="str">
        <f t="shared" si="36"/>
        <v/>
      </c>
      <c r="L39" s="294" t="str">
        <f t="shared" si="37"/>
        <v/>
      </c>
      <c r="M39" s="294" t="str">
        <f t="shared" si="38"/>
        <v/>
      </c>
      <c r="N39" s="294" t="str">
        <f t="shared" si="39"/>
        <v/>
      </c>
      <c r="O39" s="294" t="str">
        <f t="shared" si="40"/>
        <v/>
      </c>
      <c r="P39" s="294"/>
      <c r="Q39" s="295"/>
      <c r="R39" s="294"/>
      <c r="T39" s="281">
        <f t="shared" si="42"/>
        <v>0</v>
      </c>
      <c r="U39" s="296" t="str">
        <f t="shared" si="41"/>
        <v/>
      </c>
      <c r="V39" s="294" t="str">
        <f t="shared" si="41"/>
        <v/>
      </c>
      <c r="W39" s="294" t="str">
        <f t="shared" si="41"/>
        <v/>
      </c>
      <c r="X39" s="294" t="str">
        <f t="shared" si="41"/>
        <v/>
      </c>
      <c r="Y39" s="294" t="str">
        <f t="shared" si="41"/>
        <v/>
      </c>
      <c r="Z39" s="294" t="str">
        <f t="shared" si="41"/>
        <v/>
      </c>
      <c r="AA39" s="294" t="str">
        <f t="shared" si="41"/>
        <v/>
      </c>
      <c r="AB39" s="294" t="str">
        <f t="shared" si="41"/>
        <v/>
      </c>
      <c r="AC39" s="294" t="str">
        <f t="shared" si="41"/>
        <v/>
      </c>
      <c r="AD39" s="294" t="str">
        <f t="shared" si="41"/>
        <v/>
      </c>
      <c r="AE39" s="294" t="str">
        <f t="shared" si="41"/>
        <v/>
      </c>
      <c r="AF39" s="294" t="str">
        <f t="shared" si="41"/>
        <v/>
      </c>
    </row>
    <row r="40" spans="2:32" x14ac:dyDescent="0.25">
      <c r="C40" s="281">
        <f t="shared" si="28"/>
        <v>0</v>
      </c>
      <c r="D40" s="296" t="str">
        <f t="shared" si="29"/>
        <v/>
      </c>
      <c r="E40" s="294" t="str">
        <f t="shared" si="30"/>
        <v/>
      </c>
      <c r="F40" s="294" t="str">
        <f t="shared" si="31"/>
        <v/>
      </c>
      <c r="G40" s="294" t="str">
        <f t="shared" si="32"/>
        <v/>
      </c>
      <c r="H40" s="294" t="str">
        <f t="shared" si="33"/>
        <v/>
      </c>
      <c r="I40" s="294" t="str">
        <f t="shared" si="34"/>
        <v/>
      </c>
      <c r="J40" s="294" t="str">
        <f t="shared" si="35"/>
        <v/>
      </c>
      <c r="K40" s="294" t="str">
        <f t="shared" si="36"/>
        <v/>
      </c>
      <c r="L40" s="294" t="str">
        <f t="shared" si="37"/>
        <v/>
      </c>
      <c r="M40" s="294" t="str">
        <f t="shared" si="38"/>
        <v/>
      </c>
      <c r="N40" s="294" t="str">
        <f t="shared" si="39"/>
        <v/>
      </c>
      <c r="O40" s="294" t="str">
        <f t="shared" si="40"/>
        <v/>
      </c>
      <c r="P40" s="294"/>
      <c r="Q40" s="295"/>
      <c r="R40" s="294"/>
      <c r="T40" s="281">
        <f t="shared" si="42"/>
        <v>0</v>
      </c>
      <c r="U40" s="296" t="str">
        <f t="shared" si="41"/>
        <v/>
      </c>
      <c r="V40" s="294" t="str">
        <f t="shared" si="41"/>
        <v/>
      </c>
      <c r="W40" s="294" t="str">
        <f t="shared" si="41"/>
        <v/>
      </c>
      <c r="X40" s="294" t="str">
        <f t="shared" si="41"/>
        <v/>
      </c>
      <c r="Y40" s="294" t="str">
        <f t="shared" si="41"/>
        <v/>
      </c>
      <c r="Z40" s="294" t="str">
        <f t="shared" si="41"/>
        <v/>
      </c>
      <c r="AA40" s="294" t="str">
        <f t="shared" si="41"/>
        <v/>
      </c>
      <c r="AB40" s="294" t="str">
        <f t="shared" si="41"/>
        <v/>
      </c>
      <c r="AC40" s="294" t="str">
        <f t="shared" si="41"/>
        <v/>
      </c>
      <c r="AD40" s="294" t="str">
        <f t="shared" si="41"/>
        <v/>
      </c>
      <c r="AE40" s="294" t="str">
        <f t="shared" si="41"/>
        <v/>
      </c>
      <c r="AF40" s="294" t="str">
        <f t="shared" si="41"/>
        <v/>
      </c>
    </row>
    <row r="41" spans="2:32" x14ac:dyDescent="0.25">
      <c r="C41" s="281">
        <f t="shared" si="28"/>
        <v>0</v>
      </c>
      <c r="D41" s="296" t="str">
        <f t="shared" si="29"/>
        <v/>
      </c>
      <c r="E41" s="294" t="str">
        <f t="shared" si="30"/>
        <v/>
      </c>
      <c r="F41" s="294" t="str">
        <f t="shared" si="31"/>
        <v/>
      </c>
      <c r="G41" s="294" t="str">
        <f t="shared" si="32"/>
        <v/>
      </c>
      <c r="H41" s="294" t="str">
        <f t="shared" si="33"/>
        <v/>
      </c>
      <c r="I41" s="294" t="str">
        <f t="shared" si="34"/>
        <v/>
      </c>
      <c r="J41" s="294" t="str">
        <f t="shared" si="35"/>
        <v/>
      </c>
      <c r="K41" s="294" t="str">
        <f t="shared" si="36"/>
        <v/>
      </c>
      <c r="L41" s="294" t="str">
        <f t="shared" si="37"/>
        <v/>
      </c>
      <c r="M41" s="294" t="str">
        <f t="shared" si="38"/>
        <v/>
      </c>
      <c r="N41" s="294" t="str">
        <f t="shared" si="39"/>
        <v/>
      </c>
      <c r="O41" s="294" t="str">
        <f t="shared" si="40"/>
        <v/>
      </c>
      <c r="P41" s="294"/>
      <c r="Q41" s="295"/>
      <c r="R41" s="294"/>
      <c r="T41" s="281">
        <f t="shared" si="42"/>
        <v>0</v>
      </c>
      <c r="U41" s="296" t="str">
        <f t="shared" si="41"/>
        <v/>
      </c>
      <c r="V41" s="294" t="str">
        <f t="shared" si="41"/>
        <v/>
      </c>
      <c r="W41" s="294" t="str">
        <f t="shared" si="41"/>
        <v/>
      </c>
      <c r="X41" s="294" t="str">
        <f t="shared" si="41"/>
        <v/>
      </c>
      <c r="Y41" s="294" t="str">
        <f t="shared" si="41"/>
        <v/>
      </c>
      <c r="Z41" s="294" t="str">
        <f t="shared" si="41"/>
        <v/>
      </c>
      <c r="AA41" s="294" t="str">
        <f t="shared" si="41"/>
        <v/>
      </c>
      <c r="AB41" s="294" t="str">
        <f t="shared" si="41"/>
        <v/>
      </c>
      <c r="AC41" s="294" t="str">
        <f t="shared" si="41"/>
        <v/>
      </c>
      <c r="AD41" s="294" t="str">
        <f t="shared" si="41"/>
        <v/>
      </c>
      <c r="AE41" s="294" t="str">
        <f t="shared" si="41"/>
        <v/>
      </c>
      <c r="AF41" s="294" t="str">
        <f t="shared" si="41"/>
        <v/>
      </c>
    </row>
    <row r="42" spans="2:32" x14ac:dyDescent="0.25">
      <c r="C42" s="281">
        <f t="shared" si="28"/>
        <v>0</v>
      </c>
      <c r="D42" s="296" t="str">
        <f t="shared" si="29"/>
        <v/>
      </c>
      <c r="E42" s="294" t="str">
        <f t="shared" si="30"/>
        <v/>
      </c>
      <c r="F42" s="294" t="str">
        <f t="shared" si="31"/>
        <v/>
      </c>
      <c r="G42" s="294" t="str">
        <f t="shared" si="32"/>
        <v/>
      </c>
      <c r="H42" s="294" t="str">
        <f t="shared" si="33"/>
        <v/>
      </c>
      <c r="I42" s="294" t="str">
        <f t="shared" si="34"/>
        <v/>
      </c>
      <c r="J42" s="294" t="str">
        <f t="shared" si="35"/>
        <v/>
      </c>
      <c r="K42" s="294" t="str">
        <f t="shared" si="36"/>
        <v/>
      </c>
      <c r="L42" s="294" t="str">
        <f t="shared" si="37"/>
        <v/>
      </c>
      <c r="M42" s="294" t="str">
        <f t="shared" si="38"/>
        <v/>
      </c>
      <c r="N42" s="294" t="str">
        <f t="shared" si="39"/>
        <v/>
      </c>
      <c r="O42" s="294" t="str">
        <f t="shared" si="40"/>
        <v/>
      </c>
      <c r="P42" s="294"/>
      <c r="Q42" s="295"/>
      <c r="R42" s="294"/>
      <c r="T42" s="281">
        <f t="shared" si="42"/>
        <v>0</v>
      </c>
      <c r="U42" s="297" t="str">
        <f>IF(ISNUMBER(U25)=TRUE,U25/U$120,"")</f>
        <v/>
      </c>
      <c r="V42" s="298" t="str">
        <f>IF(ISNUMBER(V25)=TRUE,V25/V$120,"")</f>
        <v/>
      </c>
      <c r="W42" s="298" t="str">
        <f t="shared" si="41"/>
        <v/>
      </c>
      <c r="X42" s="298" t="str">
        <f t="shared" si="41"/>
        <v/>
      </c>
      <c r="Y42" s="298" t="str">
        <f t="shared" si="41"/>
        <v/>
      </c>
      <c r="Z42" s="298" t="str">
        <f t="shared" si="41"/>
        <v/>
      </c>
      <c r="AA42" s="298" t="str">
        <f t="shared" si="41"/>
        <v/>
      </c>
      <c r="AB42" s="298" t="str">
        <f t="shared" si="41"/>
        <v/>
      </c>
      <c r="AC42" s="298" t="str">
        <f t="shared" si="41"/>
        <v/>
      </c>
      <c r="AD42" s="298" t="str">
        <f t="shared" si="41"/>
        <v/>
      </c>
      <c r="AE42" s="298" t="str">
        <f t="shared" si="41"/>
        <v/>
      </c>
      <c r="AF42" s="298" t="str">
        <f t="shared" si="41"/>
        <v/>
      </c>
    </row>
    <row r="43" spans="2:32" s="4" customFormat="1" ht="18.75" x14ac:dyDescent="0.35">
      <c r="B43" s="182"/>
      <c r="C43" s="275" t="s">
        <v>74</v>
      </c>
      <c r="D43" s="299">
        <f>AVERAGE(D33:D42)</f>
        <v>0.98052014469838089</v>
      </c>
      <c r="E43" s="299">
        <f>AVERAGE(E33:E42)</f>
        <v>1.2402225625729748</v>
      </c>
      <c r="F43" s="299">
        <f t="shared" ref="F43:O43" si="43">AVERAGE(F33:F42)</f>
        <v>1.158903450082482</v>
      </c>
      <c r="G43" s="299">
        <f t="shared" si="43"/>
        <v>0.97432585104384795</v>
      </c>
      <c r="H43" s="299">
        <f t="shared" si="43"/>
        <v>0.53929335562056013</v>
      </c>
      <c r="I43" s="299">
        <f t="shared" si="43"/>
        <v>0.37146361398082856</v>
      </c>
      <c r="J43" s="299">
        <f t="shared" si="43"/>
        <v>0.34527512046881642</v>
      </c>
      <c r="K43" s="299">
        <f t="shared" si="43"/>
        <v>0.21466568165203972</v>
      </c>
      <c r="L43" s="299">
        <f t="shared" si="43"/>
        <v>0.16458799402371202</v>
      </c>
      <c r="M43" s="299">
        <f t="shared" si="43"/>
        <v>0.12055561045224436</v>
      </c>
      <c r="N43" s="299">
        <f t="shared" si="43"/>
        <v>0.12864742426948125</v>
      </c>
      <c r="O43" s="299">
        <f t="shared" si="43"/>
        <v>0.1215955790507272</v>
      </c>
      <c r="P43" s="277"/>
      <c r="Q43" s="278"/>
      <c r="R43" s="277"/>
      <c r="S43" s="182"/>
      <c r="T43" s="275" t="s">
        <v>1</v>
      </c>
      <c r="U43" s="299">
        <f>AVERAGE(U33:U42)</f>
        <v>1</v>
      </c>
      <c r="V43" s="299">
        <f>AVERAGE(V33:V42)</f>
        <v>1.1433344597888948</v>
      </c>
      <c r="W43" s="299">
        <f t="shared" ref="W43:AE43" si="44">AVERAGE(W33:W42)</f>
        <v>1.1502822337200298</v>
      </c>
      <c r="X43" s="299">
        <f>AVERAGE(X33:X42)</f>
        <v>1.005722526241819</v>
      </c>
      <c r="Y43" s="299">
        <f t="shared" si="44"/>
        <v>0.5514670674753821</v>
      </c>
      <c r="Z43" s="299">
        <f t="shared" si="44"/>
        <v>0.36615908078628701</v>
      </c>
      <c r="AA43" s="299">
        <f t="shared" si="44"/>
        <v>0.32866867798341576</v>
      </c>
      <c r="AB43" s="299">
        <f t="shared" si="44"/>
        <v>0.20911549569628449</v>
      </c>
      <c r="AC43" s="299">
        <f t="shared" si="44"/>
        <v>0.1610288997831287</v>
      </c>
      <c r="AD43" s="299">
        <f t="shared" si="44"/>
        <v>0.11493551682923231</v>
      </c>
      <c r="AE43" s="299">
        <f t="shared" si="44"/>
        <v>0.11280164655358862</v>
      </c>
      <c r="AF43" s="299">
        <f>AVERAGE(AF33:AF42)</f>
        <v>0.1062509276821387</v>
      </c>
    </row>
    <row r="44" spans="2:32" ht="18" x14ac:dyDescent="0.35">
      <c r="B44" s="157"/>
      <c r="C44" s="281" t="s">
        <v>63</v>
      </c>
      <c r="D44" s="300">
        <f>_xlfn.STDEV.P(D33:D42)</f>
        <v>0.31178926035220822</v>
      </c>
      <c r="E44" s="300">
        <f>_xlfn.STDEV.P(E33:E42)</f>
        <v>0.58417729242143557</v>
      </c>
      <c r="F44" s="300">
        <f t="shared" ref="F44:O44" si="45">_xlfn.STDEV.P(F33:F42)</f>
        <v>0.31306807488108807</v>
      </c>
      <c r="G44" s="300">
        <f t="shared" si="45"/>
        <v>0.24033008070566433</v>
      </c>
      <c r="H44" s="300">
        <f t="shared" si="45"/>
        <v>0.14222929209260055</v>
      </c>
      <c r="I44" s="300">
        <f t="shared" si="45"/>
        <v>0.13540677144977739</v>
      </c>
      <c r="J44" s="300">
        <f t="shared" si="45"/>
        <v>0.14711469255418805</v>
      </c>
      <c r="K44" s="300">
        <f t="shared" si="45"/>
        <v>9.2015988914760163E-2</v>
      </c>
      <c r="L44" s="300">
        <f>_xlfn.STDEV.P(L33:L42)</f>
        <v>5.9327927167136592E-2</v>
      </c>
      <c r="M44" s="300">
        <f t="shared" si="45"/>
        <v>4.5899082292704542E-2</v>
      </c>
      <c r="N44" s="300">
        <f t="shared" si="45"/>
        <v>4.8608213720655553E-2</v>
      </c>
      <c r="O44" s="300">
        <f t="shared" si="45"/>
        <v>4.4633211924364383E-2</v>
      </c>
      <c r="P44" s="286"/>
      <c r="Q44" s="287"/>
      <c r="R44" s="286"/>
      <c r="S44" s="157"/>
      <c r="T44" s="195" t="s">
        <v>2</v>
      </c>
      <c r="U44" s="300">
        <f>_xlfn.STDEV.P(U33:U42)</f>
        <v>0</v>
      </c>
      <c r="V44" s="300">
        <f>_xlfn.STDEV.P(V33:V42)</f>
        <v>0.34137177642541844</v>
      </c>
      <c r="W44" s="300">
        <f t="shared" ref="W44:AF44" si="46">_xlfn.STDEV.P(W33:W42)</f>
        <v>0.21519516974110989</v>
      </c>
      <c r="X44" s="300">
        <f>_xlfn.STDEV.P(X33:X42)</f>
        <v>0.26576176137187818</v>
      </c>
      <c r="Y44" s="300">
        <f t="shared" si="46"/>
        <v>0.12464507889293833</v>
      </c>
      <c r="Z44" s="300">
        <f t="shared" si="46"/>
        <v>5.6077214973945091E-2</v>
      </c>
      <c r="AA44" s="300">
        <f t="shared" si="46"/>
        <v>4.201162776588753E-2</v>
      </c>
      <c r="AB44" s="300">
        <f t="shared" si="46"/>
        <v>4.6144297401789248E-2</v>
      </c>
      <c r="AC44" s="300">
        <f t="shared" si="46"/>
        <v>5.5411897835733484E-2</v>
      </c>
      <c r="AD44" s="300">
        <f t="shared" si="46"/>
        <v>1.4785812842794345E-2</v>
      </c>
      <c r="AE44" s="300">
        <f t="shared" si="46"/>
        <v>3.827813226601836E-2</v>
      </c>
      <c r="AF44" s="300">
        <f t="shared" si="46"/>
        <v>2.1610660180636738E-2</v>
      </c>
    </row>
    <row r="45" spans="2:32" s="301" customFormat="1" ht="18.75" x14ac:dyDescent="0.35">
      <c r="B45" s="302"/>
      <c r="C45" s="303" t="s">
        <v>75</v>
      </c>
      <c r="D45" s="304">
        <f>D73*D102</f>
        <v>1.0329076885885922</v>
      </c>
      <c r="E45" s="305">
        <f>E73*E102</f>
        <v>1.139771990805247</v>
      </c>
      <c r="F45" s="305">
        <f t="shared" ref="F45:O45" si="47">F73*F102</f>
        <v>1.4038376421896472</v>
      </c>
      <c r="G45" s="305">
        <f t="shared" si="47"/>
        <v>1.0787468478615427</v>
      </c>
      <c r="H45" s="305">
        <f t="shared" si="47"/>
        <v>0.81941320039565546</v>
      </c>
      <c r="I45" s="305">
        <f t="shared" si="47"/>
        <v>0.62744091758360898</v>
      </c>
      <c r="J45" s="305">
        <f t="shared" si="47"/>
        <v>0.54555284292810713</v>
      </c>
      <c r="K45" s="305">
        <f t="shared" si="47"/>
        <v>0.52785729802058057</v>
      </c>
      <c r="L45" s="305">
        <f t="shared" si="47"/>
        <v>0.44683331037270485</v>
      </c>
      <c r="M45" s="305">
        <f t="shared" si="47"/>
        <v>0.39130738732623777</v>
      </c>
      <c r="N45" s="305">
        <f t="shared" si="47"/>
        <v>0.49650855709317471</v>
      </c>
      <c r="O45" s="305">
        <f t="shared" si="47"/>
        <v>0.38737252731635974</v>
      </c>
      <c r="P45" s="306"/>
      <c r="Q45" s="307"/>
      <c r="R45" s="306"/>
      <c r="S45" s="302"/>
      <c r="T45" s="308" t="s">
        <v>76</v>
      </c>
      <c r="U45" s="305">
        <f t="shared" ref="U45:AF45" si="48">U73*U$102</f>
        <v>1</v>
      </c>
      <c r="V45" s="305">
        <f t="shared" si="48"/>
        <v>1.2069290231768797</v>
      </c>
      <c r="W45" s="305">
        <f t="shared" si="48"/>
        <v>1.614134915794895</v>
      </c>
      <c r="X45" s="305">
        <f t="shared" si="48"/>
        <v>1.2158531207411332</v>
      </c>
      <c r="Y45" s="305">
        <f t="shared" si="48"/>
        <v>1.0049138379353031</v>
      </c>
      <c r="Z45" s="305">
        <f t="shared" si="48"/>
        <v>0.69770092947443174</v>
      </c>
      <c r="AA45" s="305">
        <f t="shared" si="48"/>
        <v>0.6219815932633258</v>
      </c>
      <c r="AB45" s="305">
        <f t="shared" si="48"/>
        <v>0.55806348676060091</v>
      </c>
      <c r="AC45" s="305">
        <f t="shared" si="48"/>
        <v>0.4982399761481856</v>
      </c>
      <c r="AD45" s="305">
        <f t="shared" si="48"/>
        <v>0.43610156534895456</v>
      </c>
      <c r="AE45" s="305">
        <f t="shared" si="48"/>
        <v>0.47188503281058825</v>
      </c>
      <c r="AF45" s="305">
        <f t="shared" si="48"/>
        <v>0.38473036166073893</v>
      </c>
    </row>
    <row r="46" spans="2:32" ht="18.75" x14ac:dyDescent="0.35">
      <c r="B46" s="309"/>
      <c r="C46" s="310" t="s">
        <v>77</v>
      </c>
      <c r="D46" s="311" t="e">
        <f t="shared" ref="D46:O46" si="49">SQRT(D76*D$105-(D$102^2)*(D73^2))</f>
        <v>#NUM!</v>
      </c>
      <c r="E46" s="300">
        <f t="shared" si="49"/>
        <v>0.46796877118786567</v>
      </c>
      <c r="F46" s="300">
        <f t="shared" si="49"/>
        <v>0.61672248742285729</v>
      </c>
      <c r="G46" s="300">
        <f t="shared" si="49"/>
        <v>0.51056552788463638</v>
      </c>
      <c r="H46" s="300">
        <f t="shared" si="49"/>
        <v>0.5081624086995048</v>
      </c>
      <c r="I46" s="300">
        <f t="shared" si="49"/>
        <v>0.36009086260951079</v>
      </c>
      <c r="J46" s="300">
        <f t="shared" si="49"/>
        <v>0.31532158657425763</v>
      </c>
      <c r="K46" s="300">
        <f t="shared" si="49"/>
        <v>0.41278914337282852</v>
      </c>
      <c r="L46" s="300">
        <f t="shared" si="49"/>
        <v>0.28009361129005689</v>
      </c>
      <c r="M46" s="300">
        <f t="shared" si="49"/>
        <v>0.23642543603756502</v>
      </c>
      <c r="N46" s="300">
        <f t="shared" si="49"/>
        <v>0.2265910813853774</v>
      </c>
      <c r="O46" s="300">
        <f t="shared" si="49"/>
        <v>0.15970004066822877</v>
      </c>
      <c r="P46" s="286"/>
      <c r="Q46" s="287"/>
      <c r="R46" s="286"/>
      <c r="S46" s="309"/>
      <c r="T46" s="310" t="s">
        <v>78</v>
      </c>
      <c r="U46" s="300" t="e">
        <f t="shared" ref="U46:AF46" si="50">SQRT(U76*U$105-(U$102^2)*(U73^2))</f>
        <v>#NUM!</v>
      </c>
      <c r="V46" s="300">
        <f t="shared" si="50"/>
        <v>0.64757551444120021</v>
      </c>
      <c r="W46" s="300">
        <f t="shared" si="50"/>
        <v>1.3040140862480392</v>
      </c>
      <c r="X46" s="300">
        <f t="shared" si="50"/>
        <v>0.86391035449471221</v>
      </c>
      <c r="Y46" s="300">
        <f t="shared" si="50"/>
        <v>1.0347682771778994</v>
      </c>
      <c r="Z46" s="300">
        <f t="shared" si="50"/>
        <v>0.48441122267600145</v>
      </c>
      <c r="AA46" s="300">
        <f t="shared" si="50"/>
        <v>0.52847964370482425</v>
      </c>
      <c r="AB46" s="300">
        <f t="shared" si="50"/>
        <v>0.42149833341188925</v>
      </c>
      <c r="AC46" s="300">
        <f t="shared" si="50"/>
        <v>0.44022636613452515</v>
      </c>
      <c r="AD46" s="300">
        <f t="shared" si="50"/>
        <v>0.36628912770926203</v>
      </c>
      <c r="AE46" s="300">
        <f t="shared" si="50"/>
        <v>0.33924329293350663</v>
      </c>
      <c r="AF46" s="300">
        <f t="shared" si="50"/>
        <v>0.271551100187575</v>
      </c>
    </row>
    <row r="47" spans="2:32" x14ac:dyDescent="0.25">
      <c r="B47" s="312"/>
      <c r="C47" s="313" t="s">
        <v>66</v>
      </c>
      <c r="D47" s="314" t="e">
        <f>_xlfn.NORM.DIST(D43,D45,D46,TRUE)</f>
        <v>#NUM!</v>
      </c>
      <c r="E47" s="314">
        <f t="shared" ref="E47:O47" si="51">_xlfn.NORM.DIST(E43,E45,E46,TRUE)</f>
        <v>0.5849807915670503</v>
      </c>
      <c r="F47" s="314">
        <f t="shared" si="51"/>
        <v>0.34562671784306997</v>
      </c>
      <c r="G47" s="314">
        <f t="shared" si="51"/>
        <v>0.41897347892967052</v>
      </c>
      <c r="H47" s="314">
        <f t="shared" si="51"/>
        <v>0.29073431267230199</v>
      </c>
      <c r="I47" s="314">
        <f t="shared" si="51"/>
        <v>0.23858281882486754</v>
      </c>
      <c r="J47" s="314">
        <f t="shared" si="51"/>
        <v>0.26266403660418125</v>
      </c>
      <c r="K47" s="314">
        <f t="shared" si="51"/>
        <v>0.22400986301736267</v>
      </c>
      <c r="L47" s="314">
        <f t="shared" si="51"/>
        <v>0.15680355224511758</v>
      </c>
      <c r="M47" s="314">
        <f t="shared" si="51"/>
        <v>0.12606546486146608</v>
      </c>
      <c r="N47" s="314">
        <f t="shared" si="51"/>
        <v>5.2245753677521989E-2</v>
      </c>
      <c r="O47" s="314">
        <f t="shared" si="51"/>
        <v>4.8033644311763928E-2</v>
      </c>
      <c r="S47" s="312"/>
      <c r="T47" s="313" t="s">
        <v>66</v>
      </c>
      <c r="U47" s="314" t="e">
        <f>_xlfn.NORM.DIST(U43,U45,U46,TRUE)</f>
        <v>#NUM!</v>
      </c>
      <c r="V47" s="314">
        <f t="shared" ref="V47:AF47" si="52">_xlfn.NORM.DIST(V43,V45,V46,TRUE)</f>
        <v>0.46088511784523034</v>
      </c>
      <c r="W47" s="314">
        <f t="shared" si="52"/>
        <v>0.36102835170398595</v>
      </c>
      <c r="X47" s="314">
        <f t="shared" si="52"/>
        <v>0.40391286123186521</v>
      </c>
      <c r="Y47" s="314">
        <f t="shared" si="52"/>
        <v>0.33061669255570325</v>
      </c>
      <c r="Z47" s="314">
        <f t="shared" si="52"/>
        <v>0.24685426560491164</v>
      </c>
      <c r="AA47" s="314">
        <f t="shared" si="52"/>
        <v>0.2894429860037509</v>
      </c>
      <c r="AB47" s="314">
        <f t="shared" si="52"/>
        <v>0.20387060806231685</v>
      </c>
      <c r="AC47" s="314">
        <f t="shared" si="52"/>
        <v>0.22183971902741115</v>
      </c>
      <c r="AD47" s="314">
        <f t="shared" si="52"/>
        <v>0.19029486512566465</v>
      </c>
      <c r="AE47" s="314">
        <f t="shared" si="52"/>
        <v>0.14491756270780498</v>
      </c>
      <c r="AF47" s="314">
        <f t="shared" si="52"/>
        <v>0.15256037972164399</v>
      </c>
    </row>
    <row r="50" spans="2:32" s="7" customFormat="1" ht="15.75" x14ac:dyDescent="0.25">
      <c r="B50" s="219" t="s">
        <v>92</v>
      </c>
      <c r="D50" s="212"/>
      <c r="E50" s="212"/>
      <c r="Q50" s="315"/>
      <c r="S50" s="219" t="str">
        <f>CONCATENATE(B50,", Normalized")</f>
        <v>2x 25 mg/kg CP-PTX only, Normalized</v>
      </c>
      <c r="T50" s="254"/>
      <c r="U50" s="212"/>
      <c r="V50" s="212"/>
      <c r="W50" s="212"/>
    </row>
    <row r="51" spans="2:32" x14ac:dyDescent="0.25">
      <c r="C51" s="255" t="s">
        <v>0</v>
      </c>
      <c r="D51" s="1">
        <f t="shared" ref="D51:O51" si="53">D15</f>
        <v>0</v>
      </c>
      <c r="E51" s="1">
        <f t="shared" si="53"/>
        <v>1</v>
      </c>
      <c r="F51" s="1">
        <f t="shared" si="53"/>
        <v>2</v>
      </c>
      <c r="G51" s="1">
        <f t="shared" si="53"/>
        <v>4</v>
      </c>
      <c r="H51" s="1">
        <f t="shared" si="53"/>
        <v>6</v>
      </c>
      <c r="I51" s="1">
        <f t="shared" si="53"/>
        <v>8</v>
      </c>
      <c r="J51" s="1">
        <f t="shared" si="53"/>
        <v>10</v>
      </c>
      <c r="K51" s="1">
        <f t="shared" si="53"/>
        <v>12</v>
      </c>
      <c r="L51" s="1">
        <f t="shared" si="53"/>
        <v>14</v>
      </c>
      <c r="M51" s="1">
        <f t="shared" si="53"/>
        <v>17</v>
      </c>
      <c r="N51" s="1">
        <f t="shared" si="53"/>
        <v>19</v>
      </c>
      <c r="O51" s="1">
        <f t="shared" si="53"/>
        <v>21</v>
      </c>
      <c r="P51" s="159"/>
      <c r="Q51" s="316"/>
      <c r="R51" s="159"/>
      <c r="T51" s="255" t="s">
        <v>0</v>
      </c>
      <c r="U51" s="1">
        <f>D51</f>
        <v>0</v>
      </c>
      <c r="V51" s="1">
        <f>E51</f>
        <v>1</v>
      </c>
      <c r="W51" s="1">
        <f t="shared" ref="W51:AF51" si="54">F51</f>
        <v>2</v>
      </c>
      <c r="X51" s="1">
        <f t="shared" si="54"/>
        <v>4</v>
      </c>
      <c r="Y51" s="1">
        <f t="shared" si="54"/>
        <v>6</v>
      </c>
      <c r="Z51" s="1">
        <f t="shared" si="54"/>
        <v>8</v>
      </c>
      <c r="AA51" s="1">
        <f t="shared" si="54"/>
        <v>10</v>
      </c>
      <c r="AB51" s="1">
        <f t="shared" si="54"/>
        <v>12</v>
      </c>
      <c r="AC51" s="1">
        <f t="shared" si="54"/>
        <v>14</v>
      </c>
      <c r="AD51" s="1">
        <f t="shared" si="54"/>
        <v>17</v>
      </c>
      <c r="AE51" s="1">
        <f t="shared" si="54"/>
        <v>19</v>
      </c>
      <c r="AF51" s="1">
        <f t="shared" si="54"/>
        <v>21</v>
      </c>
    </row>
    <row r="52" spans="2:32" x14ac:dyDescent="0.25">
      <c r="C52" s="317">
        <v>21</v>
      </c>
      <c r="D52" s="263">
        <v>32.486999999999995</v>
      </c>
      <c r="E52" s="263">
        <v>87.913799999999981</v>
      </c>
      <c r="F52" s="263">
        <v>132.13876000000002</v>
      </c>
      <c r="G52" s="263">
        <v>135.75899999999999</v>
      </c>
      <c r="H52" s="263">
        <v>195.53300000000002</v>
      </c>
      <c r="I52" s="263">
        <v>189.87696</v>
      </c>
      <c r="J52" s="263">
        <v>286.13312000000002</v>
      </c>
      <c r="K52" s="263">
        <v>296.52480000000003</v>
      </c>
      <c r="L52" s="263">
        <v>494.35464000000013</v>
      </c>
      <c r="M52" s="263">
        <v>749.11200000000008</v>
      </c>
      <c r="N52" s="263">
        <v>952.36335999999994</v>
      </c>
      <c r="O52" s="263">
        <v>1101.5409600000003</v>
      </c>
      <c r="P52" s="264"/>
      <c r="Q52" s="265"/>
      <c r="R52" s="264"/>
      <c r="T52" s="3">
        <f>C52</f>
        <v>21</v>
      </c>
      <c r="U52" s="318">
        <f>IF(ISNUMBER(D52)=TRUE,D52/$D52,"")</f>
        <v>1</v>
      </c>
      <c r="V52" s="318">
        <f>IF(ISNUMBER(E52)=TRUE,E52/$D52,"")</f>
        <v>2.7061224489795919</v>
      </c>
      <c r="W52" s="318">
        <f t="shared" ref="W52:AF61" si="55">IF(ISNUMBER(F52)=TRUE,F52/$D52,"")</f>
        <v>4.067434973989597</v>
      </c>
      <c r="X52" s="318">
        <f t="shared" si="55"/>
        <v>4.1788715486194477</v>
      </c>
      <c r="Y52" s="318">
        <f t="shared" si="55"/>
        <v>6.0188075230092055</v>
      </c>
      <c r="Z52" s="318">
        <f t="shared" si="55"/>
        <v>5.8447058823529421</v>
      </c>
      <c r="AA52" s="318">
        <f t="shared" si="55"/>
        <v>8.807619047619049</v>
      </c>
      <c r="AB52" s="318">
        <f t="shared" si="55"/>
        <v>9.1274909963985618</v>
      </c>
      <c r="AC52" s="318">
        <f t="shared" si="55"/>
        <v>15.216998799519814</v>
      </c>
      <c r="AD52" s="318">
        <f t="shared" si="55"/>
        <v>23.058823529411772</v>
      </c>
      <c r="AE52" s="318">
        <f t="shared" si="55"/>
        <v>29.315214085634256</v>
      </c>
      <c r="AF52" s="318">
        <f t="shared" si="55"/>
        <v>33.907130852340948</v>
      </c>
    </row>
    <row r="53" spans="2:32" x14ac:dyDescent="0.25">
      <c r="C53" s="317">
        <v>34</v>
      </c>
      <c r="D53" s="263">
        <v>97.381439999999998</v>
      </c>
      <c r="E53" s="263">
        <v>161.87392000000003</v>
      </c>
      <c r="F53" s="263">
        <v>153.79</v>
      </c>
      <c r="G53" s="263">
        <v>229.32000000000002</v>
      </c>
      <c r="H53" s="263">
        <v>195.89024000000003</v>
      </c>
      <c r="I53" s="263">
        <v>277.65504000000004</v>
      </c>
      <c r="J53" s="263">
        <v>302.04772000000003</v>
      </c>
      <c r="K53" s="263">
        <v>410.94144000000006</v>
      </c>
      <c r="L53" s="263">
        <v>463.09120000000007</v>
      </c>
      <c r="M53" s="263">
        <v>848.48400000000004</v>
      </c>
      <c r="N53" s="263">
        <v>1029.1814000000002</v>
      </c>
      <c r="O53" s="263">
        <v>1194.6792000000003</v>
      </c>
      <c r="P53" s="264"/>
      <c r="Q53" s="265"/>
      <c r="R53" s="264"/>
      <c r="T53" s="3">
        <f>C53</f>
        <v>34</v>
      </c>
      <c r="U53" s="319">
        <f t="shared" ref="U53:V61" si="56">IF(ISNUMBER(D53)=TRUE,D53/$D53,"")</f>
        <v>1</v>
      </c>
      <c r="V53" s="319">
        <f t="shared" si="56"/>
        <v>1.662266649579222</v>
      </c>
      <c r="W53" s="319">
        <f t="shared" si="55"/>
        <v>1.5792537058396343</v>
      </c>
      <c r="X53" s="319">
        <f t="shared" si="55"/>
        <v>2.3548635140330645</v>
      </c>
      <c r="Y53" s="319">
        <f t="shared" si="55"/>
        <v>2.0115767439873555</v>
      </c>
      <c r="Z53" s="319">
        <f t="shared" si="55"/>
        <v>2.8512110726643605</v>
      </c>
      <c r="AA53" s="319">
        <f t="shared" si="55"/>
        <v>3.1016969968815418</v>
      </c>
      <c r="AB53" s="319">
        <f t="shared" si="55"/>
        <v>4.2199154171472522</v>
      </c>
      <c r="AC53" s="319">
        <f t="shared" si="55"/>
        <v>4.755435943440558</v>
      </c>
      <c r="AD53" s="319">
        <f t="shared" si="55"/>
        <v>8.712995001922339</v>
      </c>
      <c r="AE53" s="319">
        <f t="shared" si="55"/>
        <v>10.568558033235082</v>
      </c>
      <c r="AF53" s="319">
        <f t="shared" si="55"/>
        <v>12.268037934127902</v>
      </c>
    </row>
    <row r="54" spans="2:32" x14ac:dyDescent="0.25">
      <c r="C54" s="317">
        <v>81</v>
      </c>
      <c r="D54" s="263">
        <v>145.11899999999997</v>
      </c>
      <c r="E54" s="263">
        <v>132.91199999999998</v>
      </c>
      <c r="F54" s="263">
        <v>126.71100000000001</v>
      </c>
      <c r="G54" s="263">
        <v>136.65599999999998</v>
      </c>
      <c r="H54" s="263">
        <v>174.65344000000002</v>
      </c>
      <c r="I54" s="263">
        <v>315.90000000000003</v>
      </c>
      <c r="J54" s="263">
        <v>292.89260000000007</v>
      </c>
      <c r="K54" s="263">
        <v>347.99543999999992</v>
      </c>
      <c r="L54" s="263">
        <v>661.71299999999997</v>
      </c>
      <c r="M54" s="263">
        <v>967.44491999999991</v>
      </c>
      <c r="N54" s="263">
        <v>1245.3625600000003</v>
      </c>
      <c r="O54" s="263">
        <v>1503.125</v>
      </c>
      <c r="P54" s="264"/>
      <c r="Q54" s="265"/>
      <c r="R54" s="264"/>
      <c r="T54" s="3">
        <f t="shared" ref="T54:T61" si="57">C54</f>
        <v>81</v>
      </c>
      <c r="U54" s="319">
        <f t="shared" si="56"/>
        <v>1</v>
      </c>
      <c r="V54" s="319">
        <f t="shared" si="56"/>
        <v>0.9158828271969901</v>
      </c>
      <c r="W54" s="319">
        <f t="shared" si="55"/>
        <v>0.87315237839290538</v>
      </c>
      <c r="X54" s="319">
        <f t="shared" si="55"/>
        <v>0.94168234345606028</v>
      </c>
      <c r="Y54" s="319">
        <f t="shared" si="55"/>
        <v>1.2035187673564458</v>
      </c>
      <c r="Z54" s="319">
        <f t="shared" si="55"/>
        <v>2.176834184359044</v>
      </c>
      <c r="AA54" s="319">
        <f t="shared" si="55"/>
        <v>2.018292573680911</v>
      </c>
      <c r="AB54" s="319">
        <f t="shared" si="55"/>
        <v>2.398000537489922</v>
      </c>
      <c r="AC54" s="319">
        <f t="shared" si="55"/>
        <v>4.5597957538296168</v>
      </c>
      <c r="AD54" s="319">
        <f t="shared" si="55"/>
        <v>6.6665627519484021</v>
      </c>
      <c r="AE54" s="319">
        <f t="shared" si="55"/>
        <v>8.5816644271253288</v>
      </c>
      <c r="AF54" s="319">
        <f t="shared" si="55"/>
        <v>10.357878706440923</v>
      </c>
    </row>
    <row r="55" spans="2:32" x14ac:dyDescent="0.25">
      <c r="C55" s="317">
        <v>82</v>
      </c>
      <c r="D55" s="320">
        <v>154.79099999999997</v>
      </c>
      <c r="E55" s="263">
        <v>169.90480000000002</v>
      </c>
      <c r="F55" s="263">
        <v>178.91328000000004</v>
      </c>
      <c r="G55" s="263">
        <v>211.59424000000001</v>
      </c>
      <c r="H55" s="263">
        <v>216.4032</v>
      </c>
      <c r="I55" s="263">
        <v>336.05572000000006</v>
      </c>
      <c r="J55" s="263">
        <v>388.93608</v>
      </c>
      <c r="K55" s="263">
        <v>480.74</v>
      </c>
      <c r="L55" s="263">
        <v>641.84691999999995</v>
      </c>
      <c r="M55" s="263">
        <v>993.59104000000002</v>
      </c>
      <c r="N55" s="263">
        <v>1283.22324</v>
      </c>
      <c r="O55" s="263">
        <v>1549.184</v>
      </c>
      <c r="P55" s="264"/>
      <c r="Q55" s="265"/>
      <c r="R55" s="264"/>
      <c r="T55" s="3">
        <f t="shared" si="57"/>
        <v>82</v>
      </c>
      <c r="U55" s="319">
        <f t="shared" si="56"/>
        <v>1</v>
      </c>
      <c r="V55" s="319">
        <f t="shared" si="56"/>
        <v>1.0976400436717901</v>
      </c>
      <c r="W55" s="319">
        <f t="shared" si="55"/>
        <v>1.1558377425044097</v>
      </c>
      <c r="X55" s="319">
        <f t="shared" si="55"/>
        <v>1.3669673301419336</v>
      </c>
      <c r="Y55" s="319">
        <f>IF(ISNUMBER(H55)=TRUE,H55/$D55,"")</f>
        <v>1.3980347694633413</v>
      </c>
      <c r="Z55" s="319">
        <f t="shared" si="55"/>
        <v>2.171028806584363</v>
      </c>
      <c r="AA55" s="319">
        <f t="shared" si="55"/>
        <v>2.5126530612244902</v>
      </c>
      <c r="AB55" s="319">
        <f t="shared" si="55"/>
        <v>3.1057361216091381</v>
      </c>
      <c r="AC55" s="319">
        <f>IF(ISNUMBER(L55)=TRUE,L55/$D55,"")</f>
        <v>4.146539010665995</v>
      </c>
      <c r="AD55" s="319">
        <f t="shared" si="55"/>
        <v>6.4189199630469487</v>
      </c>
      <c r="AE55" s="319">
        <f t="shared" si="55"/>
        <v>8.2900377928949371</v>
      </c>
      <c r="AF55" s="319">
        <f t="shared" si="55"/>
        <v>10.0082304526749</v>
      </c>
    </row>
    <row r="56" spans="2:32" x14ac:dyDescent="0.25">
      <c r="C56" s="317">
        <v>92</v>
      </c>
      <c r="D56" s="263">
        <v>133.50948</v>
      </c>
      <c r="E56" s="263">
        <v>116.06400000000001</v>
      </c>
      <c r="F56" s="263">
        <v>127.29599999999999</v>
      </c>
      <c r="G56" s="263">
        <v>153.35424000000003</v>
      </c>
      <c r="H56" s="263">
        <v>165.35375999999999</v>
      </c>
      <c r="I56" s="263">
        <v>242.06</v>
      </c>
      <c r="J56" s="263">
        <v>366.08000000000004</v>
      </c>
      <c r="K56" s="263">
        <v>829.98500000000001</v>
      </c>
      <c r="L56" s="263">
        <v>594.24767999999995</v>
      </c>
      <c r="M56" s="263">
        <v>939.61295999999982</v>
      </c>
      <c r="N56" s="263">
        <v>1643.76108</v>
      </c>
      <c r="O56" s="263">
        <v>1648.9979999999998</v>
      </c>
      <c r="P56" s="264"/>
      <c r="Q56" s="265"/>
      <c r="R56" s="264"/>
      <c r="T56" s="3">
        <f t="shared" si="57"/>
        <v>92</v>
      </c>
      <c r="U56" s="319">
        <f t="shared" si="56"/>
        <v>1</v>
      </c>
      <c r="V56" s="319">
        <f t="shared" si="56"/>
        <v>0.86933152612084186</v>
      </c>
      <c r="W56" s="319">
        <f t="shared" si="55"/>
        <v>0.95346038348737483</v>
      </c>
      <c r="X56" s="319">
        <f t="shared" si="55"/>
        <v>1.1486393325777318</v>
      </c>
      <c r="Y56" s="319">
        <f t="shared" si="55"/>
        <v>1.2385169951976445</v>
      </c>
      <c r="Z56" s="319">
        <f t="shared" si="55"/>
        <v>1.8130547733389419</v>
      </c>
      <c r="AA56" s="319">
        <f t="shared" si="55"/>
        <v>2.7419775734277452</v>
      </c>
      <c r="AB56" s="319">
        <f t="shared" si="55"/>
        <v>6.2166746511184074</v>
      </c>
      <c r="AC56" s="319">
        <f t="shared" si="55"/>
        <v>4.4509774137387099</v>
      </c>
      <c r="AD56" s="319">
        <f t="shared" si="55"/>
        <v>7.0377995629973231</v>
      </c>
      <c r="AE56" s="319">
        <f t="shared" si="55"/>
        <v>12.311942792376991</v>
      </c>
      <c r="AF56" s="319">
        <f t="shared" si="55"/>
        <v>12.351167872124135</v>
      </c>
    </row>
    <row r="57" spans="2:32" x14ac:dyDescent="0.25">
      <c r="C57" s="317"/>
      <c r="D57" s="263"/>
      <c r="E57" s="263"/>
      <c r="F57" s="263"/>
      <c r="G57" s="263"/>
      <c r="H57" s="263"/>
      <c r="I57" s="263"/>
      <c r="J57" s="263"/>
      <c r="K57" s="263"/>
      <c r="L57" s="263"/>
      <c r="M57" s="263"/>
      <c r="N57" s="263"/>
      <c r="O57" s="263"/>
      <c r="P57" s="264"/>
      <c r="Q57" s="265"/>
      <c r="R57" s="264"/>
      <c r="T57" s="3">
        <f t="shared" si="57"/>
        <v>0</v>
      </c>
      <c r="U57" s="319" t="str">
        <f t="shared" si="56"/>
        <v/>
      </c>
      <c r="V57" s="319" t="str">
        <f t="shared" si="56"/>
        <v/>
      </c>
      <c r="W57" s="319" t="str">
        <f t="shared" si="55"/>
        <v/>
      </c>
      <c r="X57" s="319" t="str">
        <f t="shared" si="55"/>
        <v/>
      </c>
      <c r="Y57" s="319" t="str">
        <f t="shared" si="55"/>
        <v/>
      </c>
      <c r="Z57" s="319" t="str">
        <f t="shared" si="55"/>
        <v/>
      </c>
      <c r="AA57" s="319" t="str">
        <f t="shared" si="55"/>
        <v/>
      </c>
      <c r="AB57" s="319" t="str">
        <f t="shared" si="55"/>
        <v/>
      </c>
      <c r="AC57" s="319" t="str">
        <f t="shared" si="55"/>
        <v/>
      </c>
      <c r="AD57" s="319" t="str">
        <f t="shared" si="55"/>
        <v/>
      </c>
      <c r="AE57" s="319" t="str">
        <f t="shared" si="55"/>
        <v/>
      </c>
      <c r="AF57" s="319" t="str">
        <f t="shared" si="55"/>
        <v/>
      </c>
    </row>
    <row r="58" spans="2:32" x14ac:dyDescent="0.25">
      <c r="C58" s="317"/>
      <c r="D58" s="268"/>
      <c r="E58" s="263"/>
      <c r="F58" s="263"/>
      <c r="G58" s="263"/>
      <c r="H58" s="263"/>
      <c r="I58" s="263"/>
      <c r="J58" s="263"/>
      <c r="K58" s="263"/>
      <c r="L58" s="263"/>
      <c r="M58" s="263"/>
      <c r="N58" s="263"/>
      <c r="O58" s="263"/>
      <c r="P58" s="264"/>
      <c r="Q58" s="265"/>
      <c r="R58" s="264"/>
      <c r="T58" s="3">
        <f t="shared" si="57"/>
        <v>0</v>
      </c>
      <c r="U58" s="319" t="str">
        <f t="shared" si="56"/>
        <v/>
      </c>
      <c r="V58" s="319" t="str">
        <f t="shared" si="56"/>
        <v/>
      </c>
      <c r="W58" s="319" t="str">
        <f t="shared" si="55"/>
        <v/>
      </c>
      <c r="X58" s="319" t="str">
        <f t="shared" si="55"/>
        <v/>
      </c>
      <c r="Y58" s="319" t="str">
        <f t="shared" si="55"/>
        <v/>
      </c>
      <c r="Z58" s="319" t="str">
        <f t="shared" si="55"/>
        <v/>
      </c>
      <c r="AA58" s="319" t="str">
        <f t="shared" si="55"/>
        <v/>
      </c>
      <c r="AB58" s="319" t="str">
        <f t="shared" si="55"/>
        <v/>
      </c>
      <c r="AC58" s="319" t="str">
        <f t="shared" si="55"/>
        <v/>
      </c>
      <c r="AD58" s="319" t="str">
        <f t="shared" si="55"/>
        <v/>
      </c>
      <c r="AE58" s="319" t="str">
        <f t="shared" si="55"/>
        <v/>
      </c>
      <c r="AF58" s="319" t="str">
        <f t="shared" si="55"/>
        <v/>
      </c>
    </row>
    <row r="59" spans="2:32" x14ac:dyDescent="0.25">
      <c r="C59" s="317"/>
      <c r="D59" s="268"/>
      <c r="E59" s="263"/>
      <c r="F59" s="263"/>
      <c r="G59" s="263"/>
      <c r="H59" s="263"/>
      <c r="I59" s="263"/>
      <c r="J59" s="263"/>
      <c r="K59" s="263"/>
      <c r="L59" s="263"/>
      <c r="M59" s="263"/>
      <c r="N59" s="263"/>
      <c r="O59" s="263"/>
      <c r="P59" s="264"/>
      <c r="Q59" s="265"/>
      <c r="R59" s="264"/>
      <c r="T59" s="3">
        <f t="shared" si="57"/>
        <v>0</v>
      </c>
      <c r="U59" s="319" t="str">
        <f t="shared" si="56"/>
        <v/>
      </c>
      <c r="V59" s="319" t="str">
        <f t="shared" si="56"/>
        <v/>
      </c>
      <c r="W59" s="319" t="str">
        <f t="shared" si="55"/>
        <v/>
      </c>
      <c r="X59" s="319" t="str">
        <f t="shared" si="55"/>
        <v/>
      </c>
      <c r="Y59" s="319" t="str">
        <f t="shared" si="55"/>
        <v/>
      </c>
      <c r="Z59" s="319" t="str">
        <f t="shared" si="55"/>
        <v/>
      </c>
      <c r="AA59" s="319" t="str">
        <f t="shared" si="55"/>
        <v/>
      </c>
      <c r="AB59" s="319" t="str">
        <f t="shared" si="55"/>
        <v/>
      </c>
      <c r="AC59" s="319" t="str">
        <f t="shared" si="55"/>
        <v/>
      </c>
      <c r="AD59" s="319" t="str">
        <f t="shared" si="55"/>
        <v/>
      </c>
      <c r="AE59" s="319" t="str">
        <f t="shared" si="55"/>
        <v/>
      </c>
      <c r="AF59" s="319" t="str">
        <f t="shared" si="55"/>
        <v/>
      </c>
    </row>
    <row r="60" spans="2:32" x14ac:dyDescent="0.25">
      <c r="C60" s="317"/>
      <c r="D60" s="268"/>
      <c r="E60" s="263"/>
      <c r="F60" s="263"/>
      <c r="G60" s="263"/>
      <c r="H60" s="263"/>
      <c r="I60" s="263"/>
      <c r="J60" s="263"/>
      <c r="K60" s="263"/>
      <c r="L60" s="263"/>
      <c r="M60" s="263"/>
      <c r="N60" s="263"/>
      <c r="O60" s="263"/>
      <c r="P60" s="264"/>
      <c r="Q60" s="265"/>
      <c r="R60" s="264"/>
      <c r="T60" s="3">
        <f t="shared" si="57"/>
        <v>0</v>
      </c>
      <c r="U60" s="319" t="str">
        <f t="shared" si="56"/>
        <v/>
      </c>
      <c r="V60" s="319" t="str">
        <f t="shared" si="56"/>
        <v/>
      </c>
      <c r="W60" s="319" t="str">
        <f t="shared" si="55"/>
        <v/>
      </c>
      <c r="X60" s="319" t="str">
        <f t="shared" si="55"/>
        <v/>
      </c>
      <c r="Y60" s="319" t="str">
        <f t="shared" si="55"/>
        <v/>
      </c>
      <c r="Z60" s="319" t="str">
        <f t="shared" si="55"/>
        <v/>
      </c>
      <c r="AA60" s="319" t="str">
        <f t="shared" si="55"/>
        <v/>
      </c>
      <c r="AB60" s="319" t="str">
        <f t="shared" si="55"/>
        <v/>
      </c>
      <c r="AC60" s="319" t="str">
        <f t="shared" si="55"/>
        <v/>
      </c>
      <c r="AD60" s="319" t="str">
        <f t="shared" si="55"/>
        <v/>
      </c>
      <c r="AE60" s="319" t="str">
        <f t="shared" si="55"/>
        <v/>
      </c>
      <c r="AF60" s="319" t="str">
        <f t="shared" si="55"/>
        <v/>
      </c>
    </row>
    <row r="61" spans="2:32" x14ac:dyDescent="0.25">
      <c r="C61" s="317"/>
      <c r="D61" s="268"/>
      <c r="E61" s="263"/>
      <c r="F61" s="263"/>
      <c r="G61" s="263"/>
      <c r="H61" s="263"/>
      <c r="I61" s="263"/>
      <c r="J61" s="263"/>
      <c r="K61" s="263"/>
      <c r="L61" s="263"/>
      <c r="M61" s="263"/>
      <c r="N61" s="263"/>
      <c r="O61" s="263"/>
      <c r="P61" s="264"/>
      <c r="Q61" s="265"/>
      <c r="R61" s="264"/>
      <c r="T61" s="3">
        <f t="shared" si="57"/>
        <v>0</v>
      </c>
      <c r="U61" s="319" t="str">
        <f t="shared" si="56"/>
        <v/>
      </c>
      <c r="V61" s="319" t="str">
        <f t="shared" si="56"/>
        <v/>
      </c>
      <c r="W61" s="319" t="str">
        <f t="shared" si="55"/>
        <v/>
      </c>
      <c r="X61" s="319" t="str">
        <f t="shared" si="55"/>
        <v/>
      </c>
      <c r="Y61" s="319" t="str">
        <f t="shared" si="55"/>
        <v/>
      </c>
      <c r="Z61" s="319" t="str">
        <f t="shared" si="55"/>
        <v/>
      </c>
      <c r="AA61" s="319" t="str">
        <f t="shared" si="55"/>
        <v/>
      </c>
      <c r="AB61" s="319" t="str">
        <f t="shared" si="55"/>
        <v/>
      </c>
      <c r="AC61" s="319" t="str">
        <f t="shared" si="55"/>
        <v/>
      </c>
      <c r="AD61" s="319" t="str">
        <f t="shared" si="55"/>
        <v/>
      </c>
      <c r="AE61" s="319" t="str">
        <f t="shared" si="55"/>
        <v/>
      </c>
      <c r="AF61" s="319" t="str">
        <f t="shared" si="55"/>
        <v/>
      </c>
    </row>
    <row r="62" spans="2:32" ht="18.75" x14ac:dyDescent="0.35">
      <c r="C62" s="337" t="s">
        <v>7</v>
      </c>
      <c r="D62" s="337"/>
      <c r="E62" s="291"/>
      <c r="F62" s="291"/>
      <c r="G62" s="291"/>
      <c r="H62" s="291"/>
      <c r="I62" s="291"/>
      <c r="J62" s="291"/>
      <c r="K62" s="291"/>
      <c r="L62" s="291"/>
      <c r="M62" s="291"/>
      <c r="N62" s="291"/>
      <c r="O62" s="291"/>
      <c r="P62" s="264"/>
      <c r="Q62" s="265"/>
      <c r="R62" s="264"/>
      <c r="T62" s="337" t="s">
        <v>7</v>
      </c>
      <c r="U62" s="337"/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</row>
    <row r="63" spans="2:32" x14ac:dyDescent="0.25">
      <c r="C63" s="321">
        <f>C52</f>
        <v>21</v>
      </c>
      <c r="D63" s="292">
        <f t="shared" ref="D63:O63" si="58">IF(ISNUMBER(D52)=TRUE,D52/D120,"")</f>
        <v>0.29312682691089598</v>
      </c>
      <c r="E63" s="293">
        <f t="shared" si="58"/>
        <v>0.6477455913243122</v>
      </c>
      <c r="F63" s="293">
        <f t="shared" si="58"/>
        <v>0.89955962419376534</v>
      </c>
      <c r="G63" s="293">
        <f t="shared" si="58"/>
        <v>0.73189911104009131</v>
      </c>
      <c r="H63" s="293">
        <f t="shared" si="58"/>
        <v>0.78567697450898466</v>
      </c>
      <c r="I63" s="293">
        <f t="shared" si="58"/>
        <v>0.4939069484492366</v>
      </c>
      <c r="J63" s="293">
        <f t="shared" si="58"/>
        <v>0.55963435247884041</v>
      </c>
      <c r="K63" s="293">
        <f t="shared" si="58"/>
        <v>0.44112152424567097</v>
      </c>
      <c r="L63" s="293">
        <f t="shared" si="58"/>
        <v>0.54007123826187753</v>
      </c>
      <c r="M63" s="293">
        <f t="shared" si="58"/>
        <v>0.52576733481563509</v>
      </c>
      <c r="N63" s="293">
        <f t="shared" si="58"/>
        <v>0.71723043569524181</v>
      </c>
      <c r="O63" s="293">
        <f t="shared" si="58"/>
        <v>0.63596318384082295</v>
      </c>
      <c r="P63" s="294"/>
      <c r="Q63" s="295"/>
      <c r="R63" s="294"/>
      <c r="T63" s="281">
        <f>C63</f>
        <v>21</v>
      </c>
      <c r="U63" s="292">
        <f>IF(ISNUMBER(U52)=FALSE,"",U52/$U$120)</f>
        <v>1</v>
      </c>
      <c r="V63" s="293">
        <f>IF(ISNUMBER(V52)=FALSE,"",V52/$V$120)</f>
        <v>2.1093653388622626</v>
      </c>
      <c r="W63" s="293">
        <f>IF(ISNUMBER(W52)=FALSE,"",W52/$W$120)</f>
        <v>2.895488317761961</v>
      </c>
      <c r="X63" s="293">
        <f>IF(ISNUMBER(X52)=FALSE,"",X52/$X$120)</f>
        <v>2.378944549312151</v>
      </c>
      <c r="Y63" s="293">
        <f>IF(ISNUMBER(Y52)=FALSE,"",Y52/$Y$120)</f>
        <v>2.5873323565443886</v>
      </c>
      <c r="Z63" s="293">
        <f>IF(ISNUMBER(Z52)=FALSE,"",Z52/$Z$120)</f>
        <v>1.652566035617471</v>
      </c>
      <c r="AA63" s="293">
        <f>IF(ISNUMBER(AA52)=FALSE,"",AA52/$AA$120)</f>
        <v>1.8390347537178087</v>
      </c>
      <c r="AB63" s="293">
        <f>IF(ISNUMBER(AB52)=FALSE,"",AB52/$AB$120)</f>
        <v>1.4697160778376888</v>
      </c>
      <c r="AC63" s="293">
        <f>IF(ISNUMBER(AC52)=FALSE,"",AC52/$AC$120)</f>
        <v>1.7608827692771998</v>
      </c>
      <c r="AD63" s="293">
        <f>IF(ISNUMBER(AD52)=FALSE,"",AD52/$AD$120)</f>
        <v>1.7155795196234722</v>
      </c>
      <c r="AE63" s="293">
        <f>IF(ISNUMBER(AE52)=FALSE,"",AE52/$AE$120)</f>
        <v>2.0798219749486382</v>
      </c>
      <c r="AF63" s="293">
        <f>IF(ISNUMBER(AF52)=FALSE,"",AF52/$AF$120)</f>
        <v>1.8833161991257139</v>
      </c>
    </row>
    <row r="64" spans="2:32" x14ac:dyDescent="0.25">
      <c r="C64" s="321">
        <f t="shared" ref="C64:C72" si="59">C53</f>
        <v>34</v>
      </c>
      <c r="D64" s="296">
        <f t="shared" ref="D64:O64" si="60">IF(ISNUMBER(D53)=TRUE,D53/D120,"")</f>
        <v>0.87866261911576338</v>
      </c>
      <c r="E64" s="294">
        <f t="shared" si="60"/>
        <v>1.1926809901333404</v>
      </c>
      <c r="F64" s="294">
        <f t="shared" si="60"/>
        <v>1.0469545393400024</v>
      </c>
      <c r="G64" s="294">
        <f t="shared" si="60"/>
        <v>1.2363018594989192</v>
      </c>
      <c r="H64" s="294">
        <f t="shared" si="60"/>
        <v>0.78711241119933162</v>
      </c>
      <c r="I64" s="294">
        <f t="shared" si="60"/>
        <v>0.72223482790092464</v>
      </c>
      <c r="J64" s="294">
        <f t="shared" si="60"/>
        <v>0.5907609723750612</v>
      </c>
      <c r="K64" s="294">
        <f t="shared" si="60"/>
        <v>0.61133205178288952</v>
      </c>
      <c r="L64" s="294">
        <f t="shared" si="60"/>
        <v>0.50591663873566295</v>
      </c>
      <c r="M64" s="294">
        <f t="shared" si="60"/>
        <v>0.59551198127077032</v>
      </c>
      <c r="N64" s="294">
        <f t="shared" si="60"/>
        <v>0.77508255245292002</v>
      </c>
      <c r="O64" s="294">
        <f t="shared" si="60"/>
        <v>0.68973557524398121</v>
      </c>
      <c r="P64" s="294"/>
      <c r="Q64" s="295"/>
      <c r="R64" s="294"/>
      <c r="T64" s="281">
        <f t="shared" ref="T64:T72" si="61">C64</f>
        <v>34</v>
      </c>
      <c r="U64" s="296">
        <f t="shared" ref="U64:U72" si="62">IF(ISNUMBER(U53)=FALSE,"",U53/$U$120)</f>
        <v>1</v>
      </c>
      <c r="V64" s="294">
        <f t="shared" ref="V64:V72" si="63">IF(ISNUMBER(V53)=FALSE,"",V53/$V$120)</f>
        <v>1.2957017728045743</v>
      </c>
      <c r="W64" s="294">
        <f t="shared" ref="W64:W72" si="64">IF(ISNUMBER(W53)=FALSE,"",W53/$W$120)</f>
        <v>1.1242246490189718</v>
      </c>
      <c r="X64" s="294">
        <f t="shared" ref="X64:X72" si="65">IF(ISNUMBER(X53)=FALSE,"",X53/$X$120)</f>
        <v>1.3405747594547983</v>
      </c>
      <c r="Y64" s="294">
        <f t="shared" ref="Y64:Y72" si="66">IF(ISNUMBER(Y53)=FALSE,"",Y53/$Y$120)</f>
        <v>0.86472570812308613</v>
      </c>
      <c r="Z64" s="294">
        <f t="shared" ref="Z64:Z72" si="67">IF(ISNUMBER(Z53)=FALSE,"",Z53/$Z$120)</f>
        <v>0.8061679533418562</v>
      </c>
      <c r="AA64" s="294">
        <f t="shared" ref="AA64:AA72" si="68">IF(ISNUMBER(AA53)=FALSE,"",AA53/$AA$120)</f>
        <v>0.64763570516929903</v>
      </c>
      <c r="AB64" s="294">
        <f t="shared" ref="AB64:AB72" si="69">IF(ISNUMBER(AB53)=FALSE,"",AB53/$AB$120)</f>
        <v>0.67949423758879735</v>
      </c>
      <c r="AC64" s="294">
        <f t="shared" ref="AC64:AC72" si="70">IF(ISNUMBER(AC53)=FALSE,"",AC53/$AC$120)</f>
        <v>0.55029019345589913</v>
      </c>
      <c r="AD64" s="294">
        <f t="shared" ref="AD64:AD72" si="71">IF(ISNUMBER(AD53)=FALSE,"",AD53/$AD$120)</f>
        <v>0.64824798024988217</v>
      </c>
      <c r="AE64" s="294">
        <f t="shared" ref="AE64:AE72" si="72">IF(ISNUMBER(AE53)=FALSE,"",AE53/$AE$120)</f>
        <v>0.74980585769673092</v>
      </c>
      <c r="AF64" s="294">
        <f t="shared" ref="AF64:AF72" si="73">IF(ISNUMBER(AF53)=FALSE,"",AF53/$AF$120)</f>
        <v>0.68140812838007181</v>
      </c>
    </row>
    <row r="65" spans="2:33" x14ac:dyDescent="0.25">
      <c r="C65" s="321">
        <f t="shared" si="59"/>
        <v>81</v>
      </c>
      <c r="D65" s="296">
        <f t="shared" ref="D65:O65" si="74">IF(ISNUMBER(D54)=TRUE,D54/D120,"")</f>
        <v>1.309393664988528</v>
      </c>
      <c r="E65" s="294">
        <f t="shared" si="74"/>
        <v>0.97929064645251362</v>
      </c>
      <c r="F65" s="294">
        <f t="shared" si="74"/>
        <v>0.8626091204519869</v>
      </c>
      <c r="G65" s="294">
        <f t="shared" si="74"/>
        <v>0.73673498566058027</v>
      </c>
      <c r="H65" s="294">
        <f t="shared" si="74"/>
        <v>0.70178019222732979</v>
      </c>
      <c r="I65" s="294">
        <f t="shared" si="74"/>
        <v>0.8217174164528116</v>
      </c>
      <c r="J65" s="294">
        <f t="shared" si="74"/>
        <v>0.57285490245534676</v>
      </c>
      <c r="K65" s="294">
        <f t="shared" si="74"/>
        <v>0.51769119791445062</v>
      </c>
      <c r="L65" s="294">
        <f t="shared" si="74"/>
        <v>0.72290645291400846</v>
      </c>
      <c r="M65" s="294">
        <f t="shared" si="74"/>
        <v>0.67900519170608031</v>
      </c>
      <c r="N65" s="294">
        <f t="shared" si="74"/>
        <v>0.93788985278406978</v>
      </c>
      <c r="O65" s="294">
        <f t="shared" si="74"/>
        <v>0.86781354068825256</v>
      </c>
      <c r="P65" s="294"/>
      <c r="Q65" s="295"/>
      <c r="R65" s="294"/>
      <c r="T65" s="281">
        <f t="shared" si="61"/>
        <v>81</v>
      </c>
      <c r="U65" s="296">
        <f t="shared" si="62"/>
        <v>1</v>
      </c>
      <c r="V65" s="294">
        <f t="shared" si="63"/>
        <v>0.71391133497192161</v>
      </c>
      <c r="W65" s="294">
        <f t="shared" si="64"/>
        <v>0.62157170979500831</v>
      </c>
      <c r="X65" s="294">
        <f t="shared" si="65"/>
        <v>0.53608014797400849</v>
      </c>
      <c r="Y65" s="294">
        <f t="shared" si="66"/>
        <v>0.51736212473744336</v>
      </c>
      <c r="Z65" s="294">
        <f t="shared" si="67"/>
        <v>0.61549072111642378</v>
      </c>
      <c r="AA65" s="294">
        <f t="shared" si="68"/>
        <v>0.4214203822965229</v>
      </c>
      <c r="AB65" s="294">
        <f t="shared" si="69"/>
        <v>0.38612801108245121</v>
      </c>
      <c r="AC65" s="294">
        <f t="shared" si="70"/>
        <v>0.52765107496724539</v>
      </c>
      <c r="AD65" s="294">
        <f t="shared" si="71"/>
        <v>0.4959931502550135</v>
      </c>
      <c r="AE65" s="294">
        <f t="shared" si="72"/>
        <v>0.60884202329317949</v>
      </c>
      <c r="AF65" s="294">
        <f t="shared" si="73"/>
        <v>0.57531145414129636</v>
      </c>
    </row>
    <row r="66" spans="2:33" x14ac:dyDescent="0.25">
      <c r="C66" s="321">
        <f t="shared" si="59"/>
        <v>82</v>
      </c>
      <c r="D66" s="296">
        <f t="shared" ref="D66:O66" si="75">IF(ISNUMBER(D55)=TRUE,D55/D120,"")</f>
        <v>1.3966631164577983</v>
      </c>
      <c r="E66" s="294">
        <f t="shared" si="75"/>
        <v>1.2518522137006822</v>
      </c>
      <c r="F66" s="294">
        <f t="shared" si="75"/>
        <v>1.2179860240861495</v>
      </c>
      <c r="G66" s="294">
        <f t="shared" si="75"/>
        <v>1.1407393701869031</v>
      </c>
      <c r="H66" s="294">
        <f t="shared" si="75"/>
        <v>0.86953614709569582</v>
      </c>
      <c r="I66" s="294">
        <f t="shared" si="75"/>
        <v>0.87414636917565525</v>
      </c>
      <c r="J66" s="294">
        <f t="shared" si="75"/>
        <v>0.76070184145917275</v>
      </c>
      <c r="K66" s="294">
        <f t="shared" si="75"/>
        <v>0.71516703346857946</v>
      </c>
      <c r="L66" s="294">
        <f t="shared" si="75"/>
        <v>0.70120321083457837</v>
      </c>
      <c r="M66" s="294">
        <f t="shared" si="75"/>
        <v>0.69735595344553958</v>
      </c>
      <c r="N66" s="294">
        <f t="shared" si="75"/>
        <v>0.9664029530907825</v>
      </c>
      <c r="O66" s="294">
        <f t="shared" si="75"/>
        <v>0.89440522392854205</v>
      </c>
      <c r="P66" s="294"/>
      <c r="Q66" s="295"/>
      <c r="R66" s="294"/>
      <c r="T66" s="281">
        <f t="shared" si="61"/>
        <v>82</v>
      </c>
      <c r="U66" s="296">
        <f t="shared" si="62"/>
        <v>1</v>
      </c>
      <c r="V66" s="294">
        <f t="shared" si="63"/>
        <v>0.85558724940239961</v>
      </c>
      <c r="W66" s="294">
        <f t="shared" si="64"/>
        <v>0.8228071750504734</v>
      </c>
      <c r="X66" s="294">
        <f t="shared" si="65"/>
        <v>0.77818603450571788</v>
      </c>
      <c r="Y66" s="294">
        <f t="shared" si="66"/>
        <v>0.60097960946225892</v>
      </c>
      <c r="Z66" s="294">
        <f t="shared" si="67"/>
        <v>0.61384927493803987</v>
      </c>
      <c r="AA66" s="294">
        <f t="shared" si="68"/>
        <v>0.52464307080543271</v>
      </c>
      <c r="AB66" s="294">
        <f t="shared" si="69"/>
        <v>0.50008817464199684</v>
      </c>
      <c r="AC66" s="294">
        <f t="shared" si="70"/>
        <v>0.4798297740713422</v>
      </c>
      <c r="AD66" s="294">
        <f t="shared" si="71"/>
        <v>0.47756849401529378</v>
      </c>
      <c r="AE66" s="294">
        <f t="shared" si="72"/>
        <v>0.58815203342713562</v>
      </c>
      <c r="AF66" s="294">
        <f t="shared" si="73"/>
        <v>0.5558908130029705</v>
      </c>
    </row>
    <row r="67" spans="2:33" x14ac:dyDescent="0.25">
      <c r="C67" s="321">
        <f t="shared" si="59"/>
        <v>92</v>
      </c>
      <c r="D67" s="296">
        <f t="shared" ref="D67:O67" si="76">IF(ISNUMBER(D56)=TRUE,D56/D120,"")</f>
        <v>1.204642171789446</v>
      </c>
      <c r="E67" s="294">
        <f t="shared" si="76"/>
        <v>0.85515521239515291</v>
      </c>
      <c r="F67" s="294">
        <f t="shared" si="76"/>
        <v>0.86659161869968759</v>
      </c>
      <c r="G67" s="294">
        <f t="shared" si="76"/>
        <v>0.82675794555225701</v>
      </c>
      <c r="H67" s="294">
        <f t="shared" si="76"/>
        <v>0.66441287087338075</v>
      </c>
      <c r="I67" s="294">
        <f t="shared" si="76"/>
        <v>0.62964519729840951</v>
      </c>
      <c r="J67" s="294">
        <f t="shared" si="76"/>
        <v>0.71599870632051921</v>
      </c>
      <c r="K67" s="294">
        <f t="shared" si="76"/>
        <v>1.2347171241698609</v>
      </c>
      <c r="L67" s="294">
        <f t="shared" si="76"/>
        <v>0.64920212010520995</v>
      </c>
      <c r="M67" s="294">
        <f t="shared" si="76"/>
        <v>0.65947121623659721</v>
      </c>
      <c r="N67" s="294">
        <f t="shared" si="76"/>
        <v>1.2379261163378665</v>
      </c>
      <c r="O67" s="294">
        <f t="shared" si="76"/>
        <v>0.95203179573744501</v>
      </c>
      <c r="P67" s="294"/>
      <c r="Q67" s="295"/>
      <c r="R67" s="294"/>
      <c r="T67" s="281">
        <f t="shared" si="61"/>
        <v>92</v>
      </c>
      <c r="U67" s="296">
        <f t="shared" si="62"/>
        <v>1</v>
      </c>
      <c r="V67" s="294">
        <f t="shared" si="63"/>
        <v>0.67762557820359981</v>
      </c>
      <c r="W67" s="294">
        <f t="shared" si="64"/>
        <v>0.67874063617263725</v>
      </c>
      <c r="X67" s="294">
        <f t="shared" si="65"/>
        <v>0.65389645208503244</v>
      </c>
      <c r="Y67" s="294">
        <f t="shared" si="66"/>
        <v>0.532406973234272</v>
      </c>
      <c r="Z67" s="294">
        <f t="shared" si="67"/>
        <v>0.51263362082607833</v>
      </c>
      <c r="AA67" s="294">
        <f t="shared" si="68"/>
        <v>0.57252613040883105</v>
      </c>
      <c r="AB67" s="294">
        <f t="shared" si="69"/>
        <v>1.0010140452660887</v>
      </c>
      <c r="AC67" s="294">
        <f t="shared" si="70"/>
        <v>0.51505881925559538</v>
      </c>
      <c r="AD67" s="294">
        <f t="shared" si="71"/>
        <v>0.52361321808516548</v>
      </c>
      <c r="AE67" s="294">
        <f t="shared" si="72"/>
        <v>0.87349350747005283</v>
      </c>
      <c r="AF67" s="294">
        <f t="shared" si="73"/>
        <v>0.68602544500123952</v>
      </c>
    </row>
    <row r="68" spans="2:33" x14ac:dyDescent="0.25">
      <c r="C68" s="321">
        <f t="shared" si="59"/>
        <v>0</v>
      </c>
      <c r="D68" s="296" t="str">
        <f t="shared" ref="D68:O68" si="77">IF(ISNUMBER(D57)=TRUE,D57/D120,"")</f>
        <v/>
      </c>
      <c r="E68" s="294" t="str">
        <f t="shared" si="77"/>
        <v/>
      </c>
      <c r="F68" s="294" t="str">
        <f t="shared" si="77"/>
        <v/>
      </c>
      <c r="G68" s="294" t="str">
        <f t="shared" si="77"/>
        <v/>
      </c>
      <c r="H68" s="294" t="str">
        <f t="shared" si="77"/>
        <v/>
      </c>
      <c r="I68" s="294" t="str">
        <f t="shared" si="77"/>
        <v/>
      </c>
      <c r="J68" s="294" t="str">
        <f t="shared" si="77"/>
        <v/>
      </c>
      <c r="K68" s="294" t="str">
        <f t="shared" si="77"/>
        <v/>
      </c>
      <c r="L68" s="294" t="str">
        <f t="shared" si="77"/>
        <v/>
      </c>
      <c r="M68" s="294" t="str">
        <f t="shared" si="77"/>
        <v/>
      </c>
      <c r="N68" s="294" t="str">
        <f t="shared" si="77"/>
        <v/>
      </c>
      <c r="O68" s="294" t="str">
        <f t="shared" si="77"/>
        <v/>
      </c>
      <c r="P68" s="294"/>
      <c r="Q68" s="295"/>
      <c r="R68" s="294"/>
      <c r="T68" s="281">
        <f t="shared" si="61"/>
        <v>0</v>
      </c>
      <c r="U68" s="296" t="str">
        <f t="shared" si="62"/>
        <v/>
      </c>
      <c r="V68" s="294" t="str">
        <f t="shared" si="63"/>
        <v/>
      </c>
      <c r="W68" s="294" t="str">
        <f t="shared" si="64"/>
        <v/>
      </c>
      <c r="X68" s="294" t="str">
        <f t="shared" si="65"/>
        <v/>
      </c>
      <c r="Y68" s="294" t="str">
        <f t="shared" si="66"/>
        <v/>
      </c>
      <c r="Z68" s="294" t="str">
        <f t="shared" si="67"/>
        <v/>
      </c>
      <c r="AA68" s="294" t="str">
        <f t="shared" si="68"/>
        <v/>
      </c>
      <c r="AB68" s="294" t="str">
        <f t="shared" si="69"/>
        <v/>
      </c>
      <c r="AC68" s="294" t="str">
        <f t="shared" si="70"/>
        <v/>
      </c>
      <c r="AD68" s="294" t="str">
        <f t="shared" si="71"/>
        <v/>
      </c>
      <c r="AE68" s="294" t="str">
        <f t="shared" si="72"/>
        <v/>
      </c>
      <c r="AF68" s="294" t="str">
        <f t="shared" si="73"/>
        <v/>
      </c>
    </row>
    <row r="69" spans="2:33" x14ac:dyDescent="0.25">
      <c r="C69" s="321">
        <f t="shared" si="59"/>
        <v>0</v>
      </c>
      <c r="D69" s="296" t="str">
        <f t="shared" ref="D69:O69" si="78">IF(ISNUMBER(D58)=TRUE,D58/D120,"")</f>
        <v/>
      </c>
      <c r="E69" s="294" t="str">
        <f t="shared" si="78"/>
        <v/>
      </c>
      <c r="F69" s="294" t="str">
        <f t="shared" si="78"/>
        <v/>
      </c>
      <c r="G69" s="294" t="str">
        <f t="shared" si="78"/>
        <v/>
      </c>
      <c r="H69" s="294" t="str">
        <f t="shared" si="78"/>
        <v/>
      </c>
      <c r="I69" s="294" t="str">
        <f t="shared" si="78"/>
        <v/>
      </c>
      <c r="J69" s="294" t="str">
        <f t="shared" si="78"/>
        <v/>
      </c>
      <c r="K69" s="294" t="str">
        <f t="shared" si="78"/>
        <v/>
      </c>
      <c r="L69" s="294" t="str">
        <f t="shared" si="78"/>
        <v/>
      </c>
      <c r="M69" s="294" t="str">
        <f t="shared" si="78"/>
        <v/>
      </c>
      <c r="N69" s="294" t="str">
        <f t="shared" si="78"/>
        <v/>
      </c>
      <c r="O69" s="294" t="str">
        <f t="shared" si="78"/>
        <v/>
      </c>
      <c r="P69" s="294"/>
      <c r="Q69" s="295"/>
      <c r="R69" s="294"/>
      <c r="T69" s="281">
        <f t="shared" si="61"/>
        <v>0</v>
      </c>
      <c r="U69" s="296" t="str">
        <f t="shared" si="62"/>
        <v/>
      </c>
      <c r="V69" s="294" t="str">
        <f t="shared" si="63"/>
        <v/>
      </c>
      <c r="W69" s="294" t="str">
        <f t="shared" si="64"/>
        <v/>
      </c>
      <c r="X69" s="294" t="str">
        <f t="shared" si="65"/>
        <v/>
      </c>
      <c r="Y69" s="294" t="str">
        <f t="shared" si="66"/>
        <v/>
      </c>
      <c r="Z69" s="294" t="str">
        <f t="shared" si="67"/>
        <v/>
      </c>
      <c r="AA69" s="294" t="str">
        <f t="shared" si="68"/>
        <v/>
      </c>
      <c r="AB69" s="294" t="str">
        <f t="shared" si="69"/>
        <v/>
      </c>
      <c r="AC69" s="294" t="str">
        <f t="shared" si="70"/>
        <v/>
      </c>
      <c r="AD69" s="294" t="str">
        <f t="shared" si="71"/>
        <v/>
      </c>
      <c r="AE69" s="294" t="str">
        <f t="shared" si="72"/>
        <v/>
      </c>
      <c r="AF69" s="294" t="str">
        <f t="shared" si="73"/>
        <v/>
      </c>
    </row>
    <row r="70" spans="2:33" x14ac:dyDescent="0.25">
      <c r="C70" s="321">
        <f t="shared" si="59"/>
        <v>0</v>
      </c>
      <c r="D70" s="296" t="str">
        <f t="shared" ref="D70:O70" si="79">IF(ISNUMBER(D59)=TRUE,D59/D120,"")</f>
        <v/>
      </c>
      <c r="E70" s="294" t="str">
        <f t="shared" si="79"/>
        <v/>
      </c>
      <c r="F70" s="294" t="str">
        <f t="shared" si="79"/>
        <v/>
      </c>
      <c r="G70" s="294" t="str">
        <f t="shared" si="79"/>
        <v/>
      </c>
      <c r="H70" s="294" t="str">
        <f t="shared" si="79"/>
        <v/>
      </c>
      <c r="I70" s="294" t="str">
        <f t="shared" si="79"/>
        <v/>
      </c>
      <c r="J70" s="294" t="str">
        <f t="shared" si="79"/>
        <v/>
      </c>
      <c r="K70" s="294" t="str">
        <f t="shared" si="79"/>
        <v/>
      </c>
      <c r="L70" s="294" t="str">
        <f t="shared" si="79"/>
        <v/>
      </c>
      <c r="M70" s="294" t="str">
        <f t="shared" si="79"/>
        <v/>
      </c>
      <c r="N70" s="294" t="str">
        <f t="shared" si="79"/>
        <v/>
      </c>
      <c r="O70" s="294" t="str">
        <f t="shared" si="79"/>
        <v/>
      </c>
      <c r="P70" s="294"/>
      <c r="Q70" s="295"/>
      <c r="R70" s="294"/>
      <c r="T70" s="281">
        <f t="shared" si="61"/>
        <v>0</v>
      </c>
      <c r="U70" s="296" t="str">
        <f t="shared" si="62"/>
        <v/>
      </c>
      <c r="V70" s="294" t="str">
        <f t="shared" si="63"/>
        <v/>
      </c>
      <c r="W70" s="294" t="str">
        <f t="shared" si="64"/>
        <v/>
      </c>
      <c r="X70" s="294" t="str">
        <f t="shared" si="65"/>
        <v/>
      </c>
      <c r="Y70" s="294" t="str">
        <f t="shared" si="66"/>
        <v/>
      </c>
      <c r="Z70" s="294" t="str">
        <f t="shared" si="67"/>
        <v/>
      </c>
      <c r="AA70" s="294" t="str">
        <f t="shared" si="68"/>
        <v/>
      </c>
      <c r="AB70" s="294" t="str">
        <f t="shared" si="69"/>
        <v/>
      </c>
      <c r="AC70" s="294" t="str">
        <f t="shared" si="70"/>
        <v/>
      </c>
      <c r="AD70" s="294" t="str">
        <f t="shared" si="71"/>
        <v/>
      </c>
      <c r="AE70" s="294" t="str">
        <f t="shared" si="72"/>
        <v/>
      </c>
      <c r="AF70" s="294" t="str">
        <f t="shared" si="73"/>
        <v/>
      </c>
    </row>
    <row r="71" spans="2:33" x14ac:dyDescent="0.25">
      <c r="C71" s="321">
        <f t="shared" si="59"/>
        <v>0</v>
      </c>
      <c r="D71" s="296" t="str">
        <f t="shared" ref="D71:O71" si="80">IF(ISNUMBER(D60)=TRUE,D60/D120,"")</f>
        <v/>
      </c>
      <c r="E71" s="294" t="str">
        <f t="shared" si="80"/>
        <v/>
      </c>
      <c r="F71" s="294" t="str">
        <f t="shared" si="80"/>
        <v/>
      </c>
      <c r="G71" s="294" t="str">
        <f t="shared" si="80"/>
        <v/>
      </c>
      <c r="H71" s="294" t="str">
        <f t="shared" si="80"/>
        <v/>
      </c>
      <c r="I71" s="294" t="str">
        <f t="shared" si="80"/>
        <v/>
      </c>
      <c r="J71" s="294" t="str">
        <f t="shared" si="80"/>
        <v/>
      </c>
      <c r="K71" s="294" t="str">
        <f t="shared" si="80"/>
        <v/>
      </c>
      <c r="L71" s="294" t="str">
        <f t="shared" si="80"/>
        <v/>
      </c>
      <c r="M71" s="294" t="str">
        <f t="shared" si="80"/>
        <v/>
      </c>
      <c r="N71" s="294" t="str">
        <f t="shared" si="80"/>
        <v/>
      </c>
      <c r="O71" s="294" t="str">
        <f t="shared" si="80"/>
        <v/>
      </c>
      <c r="P71" s="294"/>
      <c r="Q71" s="295"/>
      <c r="R71" s="294"/>
      <c r="T71" s="281">
        <f t="shared" si="61"/>
        <v>0</v>
      </c>
      <c r="U71" s="296" t="str">
        <f t="shared" si="62"/>
        <v/>
      </c>
      <c r="V71" s="294" t="str">
        <f t="shared" si="63"/>
        <v/>
      </c>
      <c r="W71" s="294" t="str">
        <f t="shared" si="64"/>
        <v/>
      </c>
      <c r="X71" s="294" t="str">
        <f t="shared" si="65"/>
        <v/>
      </c>
      <c r="Y71" s="294" t="str">
        <f t="shared" si="66"/>
        <v/>
      </c>
      <c r="Z71" s="294" t="str">
        <f t="shared" si="67"/>
        <v/>
      </c>
      <c r="AA71" s="294" t="str">
        <f t="shared" si="68"/>
        <v/>
      </c>
      <c r="AB71" s="294" t="str">
        <f t="shared" si="69"/>
        <v/>
      </c>
      <c r="AC71" s="294" t="str">
        <f t="shared" si="70"/>
        <v/>
      </c>
      <c r="AD71" s="294" t="str">
        <f t="shared" si="71"/>
        <v/>
      </c>
      <c r="AE71" s="294" t="str">
        <f t="shared" si="72"/>
        <v/>
      </c>
      <c r="AF71" s="294" t="str">
        <f t="shared" si="73"/>
        <v/>
      </c>
    </row>
    <row r="72" spans="2:33" x14ac:dyDescent="0.25">
      <c r="C72" s="321">
        <f t="shared" si="59"/>
        <v>0</v>
      </c>
      <c r="D72" s="297" t="str">
        <f t="shared" ref="D72:O72" si="81">IF(ISNUMBER(D61)=TRUE,D61/D120,"")</f>
        <v/>
      </c>
      <c r="E72" s="298" t="str">
        <f t="shared" si="81"/>
        <v/>
      </c>
      <c r="F72" s="298" t="str">
        <f t="shared" si="81"/>
        <v/>
      </c>
      <c r="G72" s="298" t="str">
        <f t="shared" si="81"/>
        <v/>
      </c>
      <c r="H72" s="298" t="str">
        <f t="shared" si="81"/>
        <v/>
      </c>
      <c r="I72" s="298" t="str">
        <f t="shared" si="81"/>
        <v/>
      </c>
      <c r="J72" s="298" t="str">
        <f t="shared" si="81"/>
        <v/>
      </c>
      <c r="K72" s="298" t="str">
        <f t="shared" si="81"/>
        <v/>
      </c>
      <c r="L72" s="298" t="str">
        <f t="shared" si="81"/>
        <v/>
      </c>
      <c r="M72" s="298" t="str">
        <f t="shared" si="81"/>
        <v/>
      </c>
      <c r="N72" s="298" t="str">
        <f t="shared" si="81"/>
        <v/>
      </c>
      <c r="O72" s="298" t="str">
        <f t="shared" si="81"/>
        <v/>
      </c>
      <c r="P72" s="294"/>
      <c r="Q72" s="295"/>
      <c r="R72" s="294"/>
      <c r="T72" s="281">
        <f t="shared" si="61"/>
        <v>0</v>
      </c>
      <c r="U72" s="297" t="str">
        <f t="shared" si="62"/>
        <v/>
      </c>
      <c r="V72" s="298" t="str">
        <f t="shared" si="63"/>
        <v/>
      </c>
      <c r="W72" s="298" t="str">
        <f t="shared" si="64"/>
        <v/>
      </c>
      <c r="X72" s="298" t="str">
        <f t="shared" si="65"/>
        <v/>
      </c>
      <c r="Y72" s="298" t="str">
        <f t="shared" si="66"/>
        <v/>
      </c>
      <c r="Z72" s="298" t="str">
        <f t="shared" si="67"/>
        <v/>
      </c>
      <c r="AA72" s="298" t="str">
        <f t="shared" si="68"/>
        <v/>
      </c>
      <c r="AB72" s="298" t="str">
        <f t="shared" si="69"/>
        <v/>
      </c>
      <c r="AC72" s="298" t="str">
        <f t="shared" si="70"/>
        <v/>
      </c>
      <c r="AD72" s="298" t="str">
        <f t="shared" si="71"/>
        <v/>
      </c>
      <c r="AE72" s="298" t="str">
        <f t="shared" si="72"/>
        <v/>
      </c>
      <c r="AF72" s="298" t="str">
        <f t="shared" si="73"/>
        <v/>
      </c>
    </row>
    <row r="73" spans="2:33" x14ac:dyDescent="0.25">
      <c r="C73" s="275" t="s">
        <v>3</v>
      </c>
      <c r="D73" s="322">
        <f>AVERAGE(D63:D72)</f>
        <v>1.0164976798524863</v>
      </c>
      <c r="E73" s="322">
        <f>AVERAGE(E63:E72)</f>
        <v>0.98534493080120034</v>
      </c>
      <c r="F73" s="322">
        <f t="shared" ref="F73" si="82">AVERAGE(F63:F72)</f>
        <v>0.97874018535431839</v>
      </c>
      <c r="G73" s="322">
        <f>AVERAGE(G63:G72)</f>
        <v>0.93448665438775014</v>
      </c>
      <c r="H73" s="322">
        <f t="shared" ref="H73:O73" si="83">AVERAGE(H63:H72)</f>
        <v>0.76170371918094448</v>
      </c>
      <c r="I73" s="322">
        <f t="shared" si="83"/>
        <v>0.70833015185540749</v>
      </c>
      <c r="J73" s="322">
        <f t="shared" si="83"/>
        <v>0.63999015501778811</v>
      </c>
      <c r="K73" s="322">
        <f t="shared" si="83"/>
        <v>0.70400578631629029</v>
      </c>
      <c r="L73" s="322">
        <f>AVERAGE(L63:L72)</f>
        <v>0.62385993217026747</v>
      </c>
      <c r="M73" s="322">
        <f t="shared" si="83"/>
        <v>0.63142233549492455</v>
      </c>
      <c r="N73" s="322">
        <f t="shared" si="83"/>
        <v>0.92690638207217613</v>
      </c>
      <c r="O73" s="322">
        <f t="shared" si="83"/>
        <v>0.80798986388780869</v>
      </c>
      <c r="P73" s="323"/>
      <c r="Q73" s="287"/>
      <c r="R73" s="323"/>
      <c r="T73" s="275" t="s">
        <v>3</v>
      </c>
      <c r="U73" s="324">
        <f>AVERAGE(U63:U72)</f>
        <v>1</v>
      </c>
      <c r="V73" s="322">
        <f>AVERAGE(V63:V72)</f>
        <v>1.1304382548489516</v>
      </c>
      <c r="W73" s="322">
        <f>AVERAGE(W63:W72)</f>
        <v>1.2285664975598105</v>
      </c>
      <c r="X73" s="322">
        <f t="shared" ref="X73:AF73" si="84">AVERAGE(X63:X72)</f>
        <v>1.1375363886663417</v>
      </c>
      <c r="Y73" s="322">
        <f t="shared" si="84"/>
        <v>1.0205613544202898</v>
      </c>
      <c r="Z73" s="322">
        <f t="shared" si="84"/>
        <v>0.84014152116797391</v>
      </c>
      <c r="AA73" s="322">
        <f t="shared" si="84"/>
        <v>0.8010520084795788</v>
      </c>
      <c r="AB73" s="322">
        <f t="shared" si="84"/>
        <v>0.80728810928340455</v>
      </c>
      <c r="AC73" s="322">
        <f t="shared" si="84"/>
        <v>0.76674252620545646</v>
      </c>
      <c r="AD73" s="322">
        <f t="shared" si="84"/>
        <v>0.77220047244576551</v>
      </c>
      <c r="AE73" s="322">
        <f t="shared" si="84"/>
        <v>0.98002307936714728</v>
      </c>
      <c r="AF73" s="322">
        <f t="shared" si="84"/>
        <v>0.87639040793025846</v>
      </c>
    </row>
    <row r="74" spans="2:33" x14ac:dyDescent="0.25">
      <c r="C74" s="281" t="s">
        <v>4</v>
      </c>
      <c r="D74" s="323">
        <f>_xlfn.VAR.P(D63:D72)</f>
        <v>0.16159521239961536</v>
      </c>
      <c r="E74" s="323">
        <f>_xlfn.VAR.P(E63:E72)</f>
        <v>4.8994740898139356E-2</v>
      </c>
      <c r="F74" s="323">
        <f t="shared" ref="F74:N74" si="85">_xlfn.VAR.P(F63:F72)</f>
        <v>1.8845011188784042E-2</v>
      </c>
      <c r="G74" s="323">
        <f t="shared" si="85"/>
        <v>4.5077102144441453E-2</v>
      </c>
      <c r="H74" s="323">
        <f t="shared" si="85"/>
        <v>5.1808978716129332E-3</v>
      </c>
      <c r="I74" s="323">
        <f t="shared" si="85"/>
        <v>1.8542732389561892E-2</v>
      </c>
      <c r="J74" s="323">
        <f t="shared" si="85"/>
        <v>6.7472641353270293E-3</v>
      </c>
      <c r="K74" s="323">
        <f t="shared" si="85"/>
        <v>7.8837755946489813E-2</v>
      </c>
      <c r="L74" s="323">
        <f>_xlfn.VAR.P(L63:L72)</f>
        <v>7.4731176416781156E-3</v>
      </c>
      <c r="M74" s="323">
        <f t="shared" si="85"/>
        <v>3.9701285202349305E-3</v>
      </c>
      <c r="N74" s="323">
        <f t="shared" si="85"/>
        <v>3.3085673716625338E-2</v>
      </c>
      <c r="O74" s="323">
        <f>_xlfn.VAR.P(O63:O72)</f>
        <v>1.5074364063703029E-2</v>
      </c>
      <c r="P74" s="323"/>
      <c r="Q74" s="287"/>
      <c r="R74" s="323"/>
      <c r="T74" s="281" t="s">
        <v>4</v>
      </c>
      <c r="U74" s="323">
        <f>_xlfn.VAR.P(U63:U72)</f>
        <v>0</v>
      </c>
      <c r="V74" s="323">
        <f>_xlfn.VAR.P(V63:V72)</f>
        <v>0.28793746729796538</v>
      </c>
      <c r="W74" s="323">
        <f>_xlfn.VAR.P(W63:W72)</f>
        <v>0.7249814708099982</v>
      </c>
      <c r="X74" s="323">
        <f t="shared" ref="X74:AF74" si="86">_xlfn.VAR.P(X63:X72)</f>
        <v>0.46142173521798724</v>
      </c>
      <c r="Y74" s="323">
        <f t="shared" si="86"/>
        <v>0.62932182541607207</v>
      </c>
      <c r="Z74" s="323">
        <f t="shared" si="86"/>
        <v>0.17402507648865678</v>
      </c>
      <c r="AA74" s="323">
        <f t="shared" si="86"/>
        <v>0.27473817818124646</v>
      </c>
      <c r="AB74" s="323">
        <f t="shared" si="86"/>
        <v>0.15288389071966876</v>
      </c>
      <c r="AC74" s="323">
        <f t="shared" si="86"/>
        <v>0.24759895459677181</v>
      </c>
      <c r="AD74" s="323">
        <f t="shared" si="86"/>
        <v>0.22604447151033377</v>
      </c>
      <c r="AE74" s="323">
        <f t="shared" si="86"/>
        <v>0.31304888451975943</v>
      </c>
      <c r="AF74" s="323">
        <f t="shared" si="86"/>
        <v>0.25630499683747204</v>
      </c>
    </row>
    <row r="75" spans="2:33" x14ac:dyDescent="0.25">
      <c r="C75" s="281" t="s">
        <v>5</v>
      </c>
      <c r="D75" s="323">
        <f>_xlfn.STDEV.P(D63:D72)</f>
        <v>0.40198907000018713</v>
      </c>
      <c r="E75" s="323">
        <f>_xlfn.STDEV.P(E63:E72)</f>
        <v>0.22134755679279444</v>
      </c>
      <c r="F75" s="323">
        <f t="shared" ref="F75:N75" si="87">_xlfn.STDEV.P(F63:F72)</f>
        <v>0.13727713279634027</v>
      </c>
      <c r="G75" s="323">
        <f t="shared" si="87"/>
        <v>0.21231368807601986</v>
      </c>
      <c r="H75" s="323">
        <f t="shared" si="87"/>
        <v>7.1978454218001461E-2</v>
      </c>
      <c r="I75" s="323">
        <f t="shared" si="87"/>
        <v>0.1361717018677592</v>
      </c>
      <c r="J75" s="323">
        <f t="shared" si="87"/>
        <v>8.214173199614816E-2</v>
      </c>
      <c r="K75" s="323">
        <f t="shared" si="87"/>
        <v>0.28078061889398603</v>
      </c>
      <c r="L75" s="323">
        <f>_xlfn.STDEV.P(L63:L72)</f>
        <v>8.6447195684291087E-2</v>
      </c>
      <c r="M75" s="323">
        <f t="shared" si="87"/>
        <v>6.300895587323227E-2</v>
      </c>
      <c r="N75" s="323">
        <f t="shared" si="87"/>
        <v>0.18189467753792396</v>
      </c>
      <c r="O75" s="323">
        <f>_xlfn.STDEV.P(O63:O72)</f>
        <v>0.12277770181797275</v>
      </c>
      <c r="P75" s="323"/>
      <c r="Q75" s="287"/>
      <c r="R75" s="323"/>
      <c r="T75" s="281" t="s">
        <v>5</v>
      </c>
      <c r="U75" s="323">
        <f>_xlfn.STDEV.P(U63:U72)</f>
        <v>0</v>
      </c>
      <c r="V75" s="323">
        <f>_xlfn.STDEV.P(V63:V72)</f>
        <v>0.53659805003183281</v>
      </c>
      <c r="W75" s="323">
        <f>_xlfn.STDEV.P(W63:W72)</f>
        <v>0.85145843751177785</v>
      </c>
      <c r="X75" s="323">
        <f t="shared" ref="X75:AE75" si="88">_xlfn.STDEV.P(X63:X72)</f>
        <v>0.67928030680860108</v>
      </c>
      <c r="Y75" s="323">
        <f t="shared" si="88"/>
        <v>0.79329806845603257</v>
      </c>
      <c r="Z75" s="323">
        <f t="shared" si="88"/>
        <v>0.41716312934948696</v>
      </c>
      <c r="AA75" s="323">
        <f t="shared" si="88"/>
        <v>0.52415472732891233</v>
      </c>
      <c r="AB75" s="323">
        <f t="shared" si="88"/>
        <v>0.39100369655499262</v>
      </c>
      <c r="AC75" s="323">
        <f t="shared" si="88"/>
        <v>0.49759316172629603</v>
      </c>
      <c r="AD75" s="323">
        <f t="shared" si="88"/>
        <v>0.47544134392197507</v>
      </c>
      <c r="AE75" s="323">
        <f t="shared" si="88"/>
        <v>0.55950771622897166</v>
      </c>
      <c r="AF75" s="323">
        <f>_xlfn.STDEV.P(AF63:AF72)</f>
        <v>0.50626573737264902</v>
      </c>
      <c r="AG75" s="323"/>
    </row>
    <row r="76" spans="2:33" ht="17.25" x14ac:dyDescent="0.25">
      <c r="C76" s="281" t="s">
        <v>81</v>
      </c>
      <c r="D76" s="286">
        <f t="shared" ref="D76:O76" si="89">SUMPRODUCT(D63:D72,D63:D72)/COUNTA(D52:D61)</f>
        <v>1.1948627455451031</v>
      </c>
      <c r="E76" s="286">
        <f t="shared" si="89"/>
        <v>1.0198993735537616</v>
      </c>
      <c r="F76" s="286">
        <f t="shared" si="89"/>
        <v>0.97677736161618944</v>
      </c>
      <c r="G76" s="286">
        <f t="shared" si="89"/>
        <v>0.91834240937325173</v>
      </c>
      <c r="H76" s="286">
        <f t="shared" si="89"/>
        <v>0.58537345368569615</v>
      </c>
      <c r="I76" s="286">
        <f t="shared" si="89"/>
        <v>0.52027433641706655</v>
      </c>
      <c r="J76" s="286">
        <f t="shared" si="89"/>
        <v>0.41633466265501945</v>
      </c>
      <c r="K76" s="286">
        <f t="shared" si="89"/>
        <v>0.57446190311330803</v>
      </c>
      <c r="L76" s="286">
        <f t="shared" si="89"/>
        <v>0.39667433260916884</v>
      </c>
      <c r="M76" s="286">
        <f t="shared" si="89"/>
        <v>0.40266429428209988</v>
      </c>
      <c r="N76" s="286">
        <f t="shared" si="89"/>
        <v>0.89224111484275637</v>
      </c>
      <c r="O76" s="286">
        <f t="shared" si="89"/>
        <v>0.66792198420914262</v>
      </c>
      <c r="P76" s="286"/>
      <c r="Q76" s="287"/>
      <c r="R76" s="286"/>
      <c r="T76" s="281" t="s">
        <v>81</v>
      </c>
      <c r="U76" s="286">
        <f t="shared" ref="U76:AF76" si="90">SUMPRODUCT(U63:U72,U63:U72)/COUNTA(D52:D61)</f>
        <v>1</v>
      </c>
      <c r="V76" s="286">
        <f t="shared" si="90"/>
        <v>1.5658281153239086</v>
      </c>
      <c r="W76" s="286">
        <f t="shared" si="90"/>
        <v>2.2343571097363779</v>
      </c>
      <c r="X76" s="286">
        <f t="shared" si="90"/>
        <v>1.7554107707580495</v>
      </c>
      <c r="Y76" s="286">
        <f t="shared" si="90"/>
        <v>1.6708673035522483</v>
      </c>
      <c r="Z76" s="286">
        <f t="shared" si="90"/>
        <v>0.87986285207909387</v>
      </c>
      <c r="AA76" s="286">
        <f t="shared" si="90"/>
        <v>0.91642249847041357</v>
      </c>
      <c r="AB76" s="286">
        <f t="shared" si="90"/>
        <v>0.80459798211004274</v>
      </c>
      <c r="AC76" s="286">
        <f t="shared" si="90"/>
        <v>0.83549305608869684</v>
      </c>
      <c r="AD76" s="286">
        <f t="shared" si="90"/>
        <v>0.82233804115579723</v>
      </c>
      <c r="AE76" s="286">
        <f t="shared" si="90"/>
        <v>1.2734941206120252</v>
      </c>
      <c r="AF76" s="286">
        <f t="shared" si="90"/>
        <v>1.0243651439496368</v>
      </c>
    </row>
    <row r="77" spans="2:33" x14ac:dyDescent="0.25">
      <c r="O77" s="286"/>
      <c r="AF77" s="286"/>
      <c r="AG77" s="286"/>
    </row>
    <row r="78" spans="2:33" x14ac:dyDescent="0.25">
      <c r="O78" s="286"/>
      <c r="AF78" s="286"/>
      <c r="AG78" s="286"/>
    </row>
    <row r="79" spans="2:33" s="7" customFormat="1" ht="15.75" x14ac:dyDescent="0.25">
      <c r="B79" s="219" t="s">
        <v>82</v>
      </c>
      <c r="C79" s="212"/>
      <c r="D79" s="212"/>
      <c r="E79" s="212"/>
      <c r="Q79" s="315"/>
      <c r="S79" s="219" t="str">
        <f>CONCATENATE(B79,", Normalized")</f>
        <v>Radiation Only, Normalized</v>
      </c>
      <c r="U79" s="212"/>
      <c r="V79" s="212"/>
      <c r="W79" s="212"/>
    </row>
    <row r="80" spans="2:33" x14ac:dyDescent="0.25">
      <c r="C80" s="255" t="s">
        <v>0</v>
      </c>
      <c r="D80" s="1">
        <f t="shared" ref="D80:O80" si="91">D15</f>
        <v>0</v>
      </c>
      <c r="E80" s="1">
        <f t="shared" si="91"/>
        <v>1</v>
      </c>
      <c r="F80" s="1">
        <f t="shared" si="91"/>
        <v>2</v>
      </c>
      <c r="G80" s="1">
        <f t="shared" si="91"/>
        <v>4</v>
      </c>
      <c r="H80" s="1">
        <f t="shared" si="91"/>
        <v>6</v>
      </c>
      <c r="I80" s="1">
        <f t="shared" si="91"/>
        <v>8</v>
      </c>
      <c r="J80" s="1">
        <f t="shared" si="91"/>
        <v>10</v>
      </c>
      <c r="K80" s="1">
        <f t="shared" si="91"/>
        <v>12</v>
      </c>
      <c r="L80" s="1">
        <f t="shared" si="91"/>
        <v>14</v>
      </c>
      <c r="M80" s="1">
        <f t="shared" si="91"/>
        <v>17</v>
      </c>
      <c r="N80" s="1">
        <f t="shared" si="91"/>
        <v>19</v>
      </c>
      <c r="O80" s="1">
        <f t="shared" si="91"/>
        <v>21</v>
      </c>
      <c r="P80" s="159"/>
      <c r="Q80" s="316"/>
      <c r="R80" s="159"/>
      <c r="T80" s="255" t="s">
        <v>0</v>
      </c>
      <c r="U80" s="1">
        <f>D80</f>
        <v>0</v>
      </c>
      <c r="V80" s="1">
        <f>E80</f>
        <v>1</v>
      </c>
      <c r="W80" s="1">
        <f t="shared" ref="W80:AF80" si="92">F80</f>
        <v>2</v>
      </c>
      <c r="X80" s="1">
        <f t="shared" si="92"/>
        <v>4</v>
      </c>
      <c r="Y80" s="1">
        <f t="shared" si="92"/>
        <v>6</v>
      </c>
      <c r="Z80" s="1">
        <f t="shared" si="92"/>
        <v>8</v>
      </c>
      <c r="AA80" s="1">
        <f t="shared" si="92"/>
        <v>10</v>
      </c>
      <c r="AB80" s="1">
        <f t="shared" si="92"/>
        <v>12</v>
      </c>
      <c r="AC80" s="1">
        <f t="shared" si="92"/>
        <v>14</v>
      </c>
      <c r="AD80" s="1">
        <f t="shared" si="92"/>
        <v>17</v>
      </c>
      <c r="AE80" s="1">
        <f t="shared" si="92"/>
        <v>19</v>
      </c>
      <c r="AF80" s="1">
        <f t="shared" si="92"/>
        <v>21</v>
      </c>
    </row>
    <row r="81" spans="3:32" x14ac:dyDescent="0.25">
      <c r="C81" s="3">
        <v>52</v>
      </c>
      <c r="D81" s="263">
        <v>119.95308</v>
      </c>
      <c r="E81" s="263">
        <v>189.89360000000002</v>
      </c>
      <c r="F81" s="263">
        <v>338.51375999999999</v>
      </c>
      <c r="G81" s="263">
        <v>325.85904000000005</v>
      </c>
      <c r="H81" s="263">
        <v>452.62619999999998</v>
      </c>
      <c r="I81" s="263">
        <v>457.20012000000008</v>
      </c>
      <c r="J81" s="263">
        <v>541.35744</v>
      </c>
      <c r="K81" s="263">
        <v>626.26303999999993</v>
      </c>
      <c r="L81" s="263">
        <v>812.13808000000006</v>
      </c>
      <c r="M81" s="263">
        <v>995.90400000000022</v>
      </c>
      <c r="N81" s="263">
        <v>1072.8119999999999</v>
      </c>
      <c r="O81" s="263">
        <v>1235</v>
      </c>
      <c r="P81" s="264"/>
      <c r="Q81" s="265"/>
      <c r="R81" s="264"/>
      <c r="T81" s="3">
        <f>C81</f>
        <v>52</v>
      </c>
      <c r="U81" s="318">
        <f t="shared" ref="U81:U90" si="93">IF(ISNUMBER(D81)=TRUE,D81/D81,"")</f>
        <v>1</v>
      </c>
      <c r="V81" s="318">
        <f t="shared" ref="V81:V90" si="94">IF(ISNUMBER(E81)=TRUE,E81/D81,"")</f>
        <v>1.5830656453339924</v>
      </c>
      <c r="W81" s="318">
        <f t="shared" ref="W81:W90" si="95">IF(ISNUMBER(F81)=TRUE,F81/D81,"")</f>
        <v>2.8220514221060435</v>
      </c>
      <c r="X81" s="318">
        <f t="shared" ref="X81:X90" si="96">IF(ISNUMBER(G81)=TRUE,G81/D81,"")</f>
        <v>2.7165541726815188</v>
      </c>
      <c r="Y81" s="318">
        <f t="shared" ref="Y81:Y90" si="97">IF(ISNUMBER(H81)=TRUE,H81/D81,"")</f>
        <v>3.7733603839101089</v>
      </c>
      <c r="Z81" s="318">
        <f t="shared" ref="Z81:Z90" si="98">IF(ISNUMBER(I81)=TRUE,I81/D81,"")</f>
        <v>3.8114912930956009</v>
      </c>
      <c r="AA81" s="318">
        <f t="shared" ref="AA81:AA90" si="99">IF(ISNUMBER(J81)=TRUE,J81/D81,"")</f>
        <v>4.5130766129556656</v>
      </c>
      <c r="AB81" s="318">
        <f t="shared" ref="AB81:AB90" si="100">IF(ISNUMBER(K81)=TRUE,K81/D81,"")</f>
        <v>5.2209000385817514</v>
      </c>
      <c r="AC81" s="318">
        <f t="shared" ref="AC81:AC90" si="101">IF(ISNUMBER(L81)=TRUE,L81/D81,"")</f>
        <v>6.7704645849860636</v>
      </c>
      <c r="AD81" s="318">
        <f t="shared" ref="AD81:AD90" si="102">IF(ISNUMBER(M81)=TRUE,M81/D81,"")</f>
        <v>8.302446256486288</v>
      </c>
      <c r="AE81" s="318">
        <f t="shared" ref="AE81:AE90" si="103">IF(ISNUMBER(N81)=TRUE,N81/D81,"")</f>
        <v>8.9435969464060445</v>
      </c>
      <c r="AF81" s="318">
        <f t="shared" ref="AF81:AF90" si="104">IF(ISNUMBER(O81)=TRUE,O81/D81,"")</f>
        <v>10.295692282349066</v>
      </c>
    </row>
    <row r="82" spans="3:32" x14ac:dyDescent="0.25">
      <c r="C82" s="3">
        <v>63</v>
      </c>
      <c r="D82" s="268">
        <v>83.85624</v>
      </c>
      <c r="E82" s="263">
        <v>101.36880000000002</v>
      </c>
      <c r="F82" s="263">
        <v>134.78400000000002</v>
      </c>
      <c r="G82" s="263">
        <v>144.14400000000003</v>
      </c>
      <c r="H82" s="263">
        <v>133.46892</v>
      </c>
      <c r="I82" s="263">
        <v>204.38079999999999</v>
      </c>
      <c r="J82" s="263">
        <v>224.22400000000002</v>
      </c>
      <c r="K82" s="263">
        <v>264.75331999999997</v>
      </c>
      <c r="L82" s="263">
        <v>375.28919999999999</v>
      </c>
      <c r="M82" s="263">
        <v>539.69760000000008</v>
      </c>
      <c r="N82" s="263">
        <v>691.79136000000005</v>
      </c>
      <c r="O82" s="263">
        <v>788.48640000000012</v>
      </c>
      <c r="P82" s="264"/>
      <c r="Q82" s="265"/>
      <c r="R82" s="264"/>
      <c r="T82" s="3">
        <f t="shared" ref="T82:T90" si="105">C82</f>
        <v>63</v>
      </c>
      <c r="U82" s="319">
        <f t="shared" si="93"/>
        <v>1</v>
      </c>
      <c r="V82" s="319">
        <f t="shared" si="94"/>
        <v>1.2088402723518252</v>
      </c>
      <c r="W82" s="319">
        <f t="shared" si="95"/>
        <v>1.6073222457863603</v>
      </c>
      <c r="X82" s="319">
        <f t="shared" si="96"/>
        <v>1.7189418461881911</v>
      </c>
      <c r="Y82" s="319">
        <f t="shared" si="97"/>
        <v>1.591639691929903</v>
      </c>
      <c r="Z82" s="319">
        <f t="shared" si="98"/>
        <v>2.4372759856630823</v>
      </c>
      <c r="AA82" s="319">
        <f t="shared" si="99"/>
        <v>2.6739095385149634</v>
      </c>
      <c r="AB82" s="319">
        <f t="shared" si="100"/>
        <v>3.1572286093438007</v>
      </c>
      <c r="AC82" s="319">
        <f t="shared" si="101"/>
        <v>4.4753878781113965</v>
      </c>
      <c r="AD82" s="319">
        <f t="shared" si="102"/>
        <v>6.4359861591695511</v>
      </c>
      <c r="AE82" s="319">
        <f t="shared" si="103"/>
        <v>8.2497302526323626</v>
      </c>
      <c r="AF82" s="319">
        <f t="shared" si="104"/>
        <v>9.4028351378502073</v>
      </c>
    </row>
    <row r="83" spans="3:32" x14ac:dyDescent="0.25">
      <c r="C83" s="3">
        <v>72</v>
      </c>
      <c r="D83" s="263">
        <v>116.57412000000001</v>
      </c>
      <c r="E83" s="263">
        <v>110.69136000000002</v>
      </c>
      <c r="F83" s="263">
        <v>126.70840000000003</v>
      </c>
      <c r="G83" s="263">
        <v>116.40200000000002</v>
      </c>
      <c r="H83" s="263">
        <v>79.223039999999983</v>
      </c>
      <c r="I83" s="263">
        <v>128.40048000000002</v>
      </c>
      <c r="J83" s="263">
        <v>192.35839999999999</v>
      </c>
      <c r="K83" s="263">
        <v>164.00384000000003</v>
      </c>
      <c r="L83" s="263">
        <v>207.75092000000001</v>
      </c>
      <c r="M83" s="263">
        <v>312.83200000000005</v>
      </c>
      <c r="N83" s="263">
        <v>369.20831999999996</v>
      </c>
      <c r="O83" s="263">
        <v>467.73792000000014</v>
      </c>
      <c r="P83" s="264"/>
      <c r="Q83" s="265"/>
      <c r="R83" s="264"/>
      <c r="T83" s="3">
        <f t="shared" si="105"/>
        <v>72</v>
      </c>
      <c r="U83" s="319">
        <f t="shared" si="93"/>
        <v>1</v>
      </c>
      <c r="V83" s="319">
        <f t="shared" si="94"/>
        <v>0.94953631217632195</v>
      </c>
      <c r="W83" s="319">
        <f t="shared" si="95"/>
        <v>1.0869342183325084</v>
      </c>
      <c r="X83" s="319">
        <f t="shared" si="96"/>
        <v>0.99852351448160204</v>
      </c>
      <c r="Y83" s="319">
        <f t="shared" si="97"/>
        <v>0.67959372114496752</v>
      </c>
      <c r="Z83" s="319">
        <f t="shared" si="98"/>
        <v>1.1014492753623188</v>
      </c>
      <c r="AA83" s="319">
        <f t="shared" si="99"/>
        <v>1.6500952355462772</v>
      </c>
      <c r="AB83" s="319">
        <f t="shared" si="100"/>
        <v>1.4068632042858227</v>
      </c>
      <c r="AC83" s="319">
        <f t="shared" si="101"/>
        <v>1.7821358634317805</v>
      </c>
      <c r="AD83" s="319">
        <f t="shared" si="102"/>
        <v>2.6835458847984444</v>
      </c>
      <c r="AE83" s="319">
        <f t="shared" si="103"/>
        <v>3.1671551112716951</v>
      </c>
      <c r="AF83" s="319">
        <f t="shared" si="104"/>
        <v>4.0123650086314191</v>
      </c>
    </row>
    <row r="84" spans="3:32" x14ac:dyDescent="0.25">
      <c r="C84" s="325">
        <v>83</v>
      </c>
      <c r="D84" s="320" t="s">
        <v>83</v>
      </c>
      <c r="E84" s="263"/>
      <c r="F84" s="263"/>
      <c r="G84" s="263"/>
      <c r="H84" s="263"/>
      <c r="I84" s="263"/>
      <c r="J84" s="263"/>
      <c r="K84" s="263"/>
      <c r="L84" s="263"/>
      <c r="M84" s="263"/>
      <c r="N84" s="263"/>
      <c r="O84" s="263"/>
      <c r="P84" s="264"/>
      <c r="Q84" s="265"/>
      <c r="R84" s="264"/>
      <c r="T84" s="3">
        <f t="shared" si="105"/>
        <v>83</v>
      </c>
      <c r="U84" s="319" t="str">
        <f t="shared" si="93"/>
        <v/>
      </c>
      <c r="V84" s="319" t="str">
        <f t="shared" si="94"/>
        <v/>
      </c>
      <c r="W84" s="319" t="str">
        <f t="shared" si="95"/>
        <v/>
      </c>
      <c r="X84" s="319" t="str">
        <f t="shared" si="96"/>
        <v/>
      </c>
      <c r="Y84" s="319" t="str">
        <f t="shared" si="97"/>
        <v/>
      </c>
      <c r="Z84" s="319" t="str">
        <f t="shared" si="98"/>
        <v/>
      </c>
      <c r="AA84" s="319" t="str">
        <f t="shared" si="99"/>
        <v/>
      </c>
      <c r="AB84" s="319" t="str">
        <f t="shared" si="100"/>
        <v/>
      </c>
      <c r="AC84" s="319" t="str">
        <f t="shared" si="101"/>
        <v/>
      </c>
      <c r="AD84" s="319" t="str">
        <f t="shared" si="102"/>
        <v/>
      </c>
      <c r="AE84" s="319" t="str">
        <f t="shared" si="103"/>
        <v/>
      </c>
      <c r="AF84" s="319" t="str">
        <f t="shared" si="104"/>
        <v/>
      </c>
    </row>
    <row r="85" spans="3:32" x14ac:dyDescent="0.25">
      <c r="C85" s="3">
        <v>102</v>
      </c>
      <c r="D85" s="263">
        <v>130.08996000000002</v>
      </c>
      <c r="E85" s="263">
        <v>226.02112000000002</v>
      </c>
      <c r="F85" s="263">
        <v>242.76512000000002</v>
      </c>
      <c r="G85" s="263">
        <v>270.08800000000002</v>
      </c>
      <c r="H85" s="263">
        <v>405.59167999999994</v>
      </c>
      <c r="I85" s="263">
        <v>572.16639999999995</v>
      </c>
      <c r="J85" s="263">
        <v>785.42100000000005</v>
      </c>
      <c r="K85" s="263">
        <v>961.03800000000001</v>
      </c>
      <c r="L85" s="263">
        <v>1227.2644800000003</v>
      </c>
      <c r="M85" s="263">
        <v>1683.4896000000003</v>
      </c>
      <c r="N85" s="263"/>
      <c r="O85" s="263"/>
      <c r="P85" s="264"/>
      <c r="Q85" s="265"/>
      <c r="R85" s="264"/>
      <c r="T85" s="3">
        <f t="shared" si="105"/>
        <v>102</v>
      </c>
      <c r="U85" s="319">
        <f t="shared" si="93"/>
        <v>1</v>
      </c>
      <c r="V85" s="319">
        <f t="shared" si="94"/>
        <v>1.737421704180707</v>
      </c>
      <c r="W85" s="319">
        <f t="shared" si="95"/>
        <v>1.8661326362157387</v>
      </c>
      <c r="X85" s="319">
        <f t="shared" si="96"/>
        <v>2.0761632949998599</v>
      </c>
      <c r="Y85" s="319">
        <f t="shared" si="97"/>
        <v>3.1177784972798812</v>
      </c>
      <c r="Z85" s="319">
        <f t="shared" si="98"/>
        <v>4.3982364203970841</v>
      </c>
      <c r="AA85" s="319">
        <f t="shared" si="99"/>
        <v>6.0375220347519507</v>
      </c>
      <c r="AB85" s="319">
        <f t="shared" si="100"/>
        <v>7.3874878584019852</v>
      </c>
      <c r="AC85" s="319">
        <f t="shared" si="101"/>
        <v>9.4339676943555073</v>
      </c>
      <c r="AD85" s="319">
        <f t="shared" si="102"/>
        <v>12.940964852322194</v>
      </c>
      <c r="AE85" s="319" t="str">
        <f t="shared" si="103"/>
        <v/>
      </c>
      <c r="AF85" s="319" t="str">
        <f t="shared" si="104"/>
        <v/>
      </c>
    </row>
    <row r="86" spans="3:32" x14ac:dyDescent="0.25">
      <c r="C86" s="3"/>
      <c r="D86" s="263"/>
      <c r="E86" s="263"/>
      <c r="F86" s="263"/>
      <c r="G86" s="263"/>
      <c r="H86" s="263"/>
      <c r="I86" s="263"/>
      <c r="J86" s="263"/>
      <c r="K86" s="263"/>
      <c r="L86" s="263"/>
      <c r="M86" s="263"/>
      <c r="N86" s="263"/>
      <c r="O86" s="263"/>
      <c r="P86" s="264"/>
      <c r="Q86" s="265"/>
      <c r="R86" s="264"/>
      <c r="T86" s="3">
        <f t="shared" si="105"/>
        <v>0</v>
      </c>
      <c r="U86" s="319" t="str">
        <f t="shared" si="93"/>
        <v/>
      </c>
      <c r="V86" s="319" t="str">
        <f t="shared" si="94"/>
        <v/>
      </c>
      <c r="W86" s="319" t="str">
        <f t="shared" si="95"/>
        <v/>
      </c>
      <c r="X86" s="319" t="str">
        <f t="shared" si="96"/>
        <v/>
      </c>
      <c r="Y86" s="319" t="str">
        <f t="shared" si="97"/>
        <v/>
      </c>
      <c r="Z86" s="319" t="str">
        <f t="shared" si="98"/>
        <v/>
      </c>
      <c r="AA86" s="319" t="str">
        <f t="shared" si="99"/>
        <v/>
      </c>
      <c r="AB86" s="319" t="str">
        <f t="shared" si="100"/>
        <v/>
      </c>
      <c r="AC86" s="319" t="str">
        <f t="shared" si="101"/>
        <v/>
      </c>
      <c r="AD86" s="319" t="str">
        <f t="shared" si="102"/>
        <v/>
      </c>
      <c r="AE86" s="319" t="str">
        <f t="shared" si="103"/>
        <v/>
      </c>
      <c r="AF86" s="319" t="str">
        <f t="shared" si="104"/>
        <v/>
      </c>
    </row>
    <row r="87" spans="3:32" x14ac:dyDescent="0.25">
      <c r="C87" s="3"/>
      <c r="D87" s="268"/>
      <c r="E87" s="263"/>
      <c r="F87" s="263"/>
      <c r="G87" s="263"/>
      <c r="H87" s="263"/>
      <c r="I87" s="263"/>
      <c r="J87" s="263"/>
      <c r="K87" s="263"/>
      <c r="L87" s="263"/>
      <c r="M87" s="263"/>
      <c r="N87" s="263"/>
      <c r="O87" s="263"/>
      <c r="P87" s="264"/>
      <c r="Q87" s="265"/>
      <c r="R87" s="264"/>
      <c r="T87" s="3">
        <f t="shared" si="105"/>
        <v>0</v>
      </c>
      <c r="U87" s="319" t="str">
        <f t="shared" si="93"/>
        <v/>
      </c>
      <c r="V87" s="319" t="str">
        <f t="shared" si="94"/>
        <v/>
      </c>
      <c r="W87" s="319" t="str">
        <f t="shared" si="95"/>
        <v/>
      </c>
      <c r="X87" s="319" t="str">
        <f t="shared" si="96"/>
        <v/>
      </c>
      <c r="Y87" s="319" t="str">
        <f t="shared" si="97"/>
        <v/>
      </c>
      <c r="Z87" s="319" t="str">
        <f t="shared" si="98"/>
        <v/>
      </c>
      <c r="AA87" s="319" t="str">
        <f t="shared" si="99"/>
        <v/>
      </c>
      <c r="AB87" s="319" t="str">
        <f t="shared" si="100"/>
        <v/>
      </c>
      <c r="AC87" s="319" t="str">
        <f t="shared" si="101"/>
        <v/>
      </c>
      <c r="AD87" s="319" t="str">
        <f t="shared" si="102"/>
        <v/>
      </c>
      <c r="AE87" s="319" t="str">
        <f t="shared" si="103"/>
        <v/>
      </c>
      <c r="AF87" s="319" t="str">
        <f t="shared" si="104"/>
        <v/>
      </c>
    </row>
    <row r="88" spans="3:32" x14ac:dyDescent="0.25">
      <c r="C88" s="3"/>
      <c r="D88" s="268"/>
      <c r="E88" s="263"/>
      <c r="F88" s="263"/>
      <c r="G88" s="263"/>
      <c r="H88" s="263"/>
      <c r="I88" s="263"/>
      <c r="J88" s="263"/>
      <c r="K88" s="263"/>
      <c r="L88" s="263"/>
      <c r="M88" s="263"/>
      <c r="N88" s="263"/>
      <c r="O88" s="263"/>
      <c r="P88" s="264"/>
      <c r="Q88" s="265"/>
      <c r="R88" s="264"/>
      <c r="T88" s="3">
        <f t="shared" si="105"/>
        <v>0</v>
      </c>
      <c r="U88" s="319" t="str">
        <f t="shared" si="93"/>
        <v/>
      </c>
      <c r="V88" s="319" t="str">
        <f t="shared" si="94"/>
        <v/>
      </c>
      <c r="W88" s="319" t="str">
        <f t="shared" si="95"/>
        <v/>
      </c>
      <c r="X88" s="319" t="str">
        <f t="shared" si="96"/>
        <v/>
      </c>
      <c r="Y88" s="319" t="str">
        <f t="shared" si="97"/>
        <v/>
      </c>
      <c r="Z88" s="319" t="str">
        <f t="shared" si="98"/>
        <v/>
      </c>
      <c r="AA88" s="319" t="str">
        <f t="shared" si="99"/>
        <v/>
      </c>
      <c r="AB88" s="319" t="str">
        <f t="shared" si="100"/>
        <v/>
      </c>
      <c r="AC88" s="319" t="str">
        <f t="shared" si="101"/>
        <v/>
      </c>
      <c r="AD88" s="319" t="str">
        <f t="shared" si="102"/>
        <v/>
      </c>
      <c r="AE88" s="319" t="str">
        <f t="shared" si="103"/>
        <v/>
      </c>
      <c r="AF88" s="319" t="str">
        <f t="shared" si="104"/>
        <v/>
      </c>
    </row>
    <row r="89" spans="3:32" x14ac:dyDescent="0.25">
      <c r="C89" s="3"/>
      <c r="D89" s="268"/>
      <c r="E89" s="263"/>
      <c r="F89" s="263"/>
      <c r="G89" s="263"/>
      <c r="H89" s="263"/>
      <c r="I89" s="263"/>
      <c r="J89" s="263"/>
      <c r="K89" s="263"/>
      <c r="L89" s="263"/>
      <c r="M89" s="263"/>
      <c r="N89" s="263"/>
      <c r="O89" s="263"/>
      <c r="P89" s="264"/>
      <c r="Q89" s="265"/>
      <c r="R89" s="264"/>
      <c r="T89" s="3">
        <f t="shared" si="105"/>
        <v>0</v>
      </c>
      <c r="U89" s="319" t="str">
        <f t="shared" si="93"/>
        <v/>
      </c>
      <c r="V89" s="319" t="str">
        <f t="shared" si="94"/>
        <v/>
      </c>
      <c r="W89" s="319" t="str">
        <f t="shared" si="95"/>
        <v/>
      </c>
      <c r="X89" s="319" t="str">
        <f t="shared" si="96"/>
        <v/>
      </c>
      <c r="Y89" s="319" t="str">
        <f t="shared" si="97"/>
        <v/>
      </c>
      <c r="Z89" s="319" t="str">
        <f t="shared" si="98"/>
        <v/>
      </c>
      <c r="AA89" s="319" t="str">
        <f t="shared" si="99"/>
        <v/>
      </c>
      <c r="AB89" s="319" t="str">
        <f t="shared" si="100"/>
        <v/>
      </c>
      <c r="AC89" s="319" t="str">
        <f t="shared" si="101"/>
        <v/>
      </c>
      <c r="AD89" s="319" t="str">
        <f t="shared" si="102"/>
        <v/>
      </c>
      <c r="AE89" s="319" t="str">
        <f t="shared" si="103"/>
        <v/>
      </c>
      <c r="AF89" s="319" t="str">
        <f t="shared" si="104"/>
        <v/>
      </c>
    </row>
    <row r="90" spans="3:32" x14ac:dyDescent="0.25">
      <c r="C90" s="255"/>
      <c r="D90" s="272"/>
      <c r="E90" s="273"/>
      <c r="F90" s="273"/>
      <c r="G90" s="273"/>
      <c r="H90" s="273"/>
      <c r="I90" s="273"/>
      <c r="J90" s="273"/>
      <c r="K90" s="273"/>
      <c r="L90" s="273"/>
      <c r="M90" s="273"/>
      <c r="N90" s="273"/>
      <c r="O90" s="273"/>
      <c r="P90" s="264"/>
      <c r="Q90" s="265"/>
      <c r="R90" s="264"/>
      <c r="T90" s="3">
        <f t="shared" si="105"/>
        <v>0</v>
      </c>
      <c r="U90" s="326" t="str">
        <f t="shared" si="93"/>
        <v/>
      </c>
      <c r="V90" s="326" t="str">
        <f t="shared" si="94"/>
        <v/>
      </c>
      <c r="W90" s="326" t="str">
        <f t="shared" si="95"/>
        <v/>
      </c>
      <c r="X90" s="326" t="str">
        <f t="shared" si="96"/>
        <v/>
      </c>
      <c r="Y90" s="326" t="str">
        <f t="shared" si="97"/>
        <v/>
      </c>
      <c r="Z90" s="326" t="str">
        <f t="shared" si="98"/>
        <v/>
      </c>
      <c r="AA90" s="326" t="str">
        <f t="shared" si="99"/>
        <v/>
      </c>
      <c r="AB90" s="326" t="str">
        <f t="shared" si="100"/>
        <v/>
      </c>
      <c r="AC90" s="326" t="str">
        <f t="shared" si="101"/>
        <v/>
      </c>
      <c r="AD90" s="326" t="str">
        <f t="shared" si="102"/>
        <v/>
      </c>
      <c r="AE90" s="326" t="str">
        <f t="shared" si="103"/>
        <v/>
      </c>
      <c r="AF90" s="326" t="str">
        <f t="shared" si="104"/>
        <v/>
      </c>
    </row>
    <row r="91" spans="3:32" ht="18.75" x14ac:dyDescent="0.35">
      <c r="C91" s="340" t="s">
        <v>8</v>
      </c>
      <c r="D91" s="340"/>
      <c r="E91" s="291"/>
      <c r="F91" s="291"/>
      <c r="G91" s="291"/>
      <c r="H91" s="291"/>
      <c r="I91" s="291"/>
      <c r="J91" s="291"/>
      <c r="K91" s="291"/>
      <c r="L91" s="291"/>
      <c r="M91" s="291"/>
      <c r="N91" s="291"/>
      <c r="O91" s="291"/>
      <c r="P91" s="264"/>
      <c r="Q91" s="265"/>
      <c r="R91" s="264"/>
      <c r="T91" s="340" t="s">
        <v>8</v>
      </c>
      <c r="U91" s="340"/>
      <c r="V91" s="291"/>
      <c r="W91" s="291"/>
      <c r="X91" s="291"/>
      <c r="Y91" s="291"/>
      <c r="Z91" s="291"/>
      <c r="AA91" s="291"/>
      <c r="AB91" s="291"/>
      <c r="AC91" s="291"/>
      <c r="AD91" s="291"/>
      <c r="AE91" s="291"/>
      <c r="AF91" s="291"/>
    </row>
    <row r="92" spans="3:32" x14ac:dyDescent="0.25">
      <c r="C92" s="281">
        <f>C81</f>
        <v>52</v>
      </c>
      <c r="D92" s="294">
        <f>IF(ISNUMBER(D81)=TRUE,D81/D120,"")</f>
        <v>1.0823241825526784</v>
      </c>
      <c r="E92" s="294">
        <f>IF(ISNUMBER(E81)=TRUE,E81/E120,"")</f>
        <v>1.3991289447242921</v>
      </c>
      <c r="F92" s="294">
        <f t="shared" ref="F92:O92" si="106">IF(ISNUMBER(F81)=TRUE,F81/F120,"")</f>
        <v>2.304496506021537</v>
      </c>
      <c r="G92" s="294">
        <f t="shared" si="106"/>
        <v>1.7567597116977707</v>
      </c>
      <c r="H92" s="294">
        <f t="shared" si="106"/>
        <v>1.8187108232344338</v>
      </c>
      <c r="I92" s="294">
        <f t="shared" si="106"/>
        <v>1.1892665445024233</v>
      </c>
      <c r="J92" s="294">
        <f t="shared" si="106"/>
        <v>1.0588156323672095</v>
      </c>
      <c r="K92" s="294">
        <f t="shared" si="106"/>
        <v>0.93165261989394321</v>
      </c>
      <c r="L92" s="294">
        <f t="shared" si="106"/>
        <v>0.8872424430065502</v>
      </c>
      <c r="M92" s="294">
        <f t="shared" si="106"/>
        <v>0.69897931392399315</v>
      </c>
      <c r="N92" s="294">
        <f t="shared" si="106"/>
        <v>0.80794101337443702</v>
      </c>
      <c r="O92" s="294">
        <f t="shared" si="106"/>
        <v>0.71301436856548317</v>
      </c>
      <c r="P92" s="294"/>
      <c r="Q92" s="295"/>
      <c r="R92" s="294"/>
      <c r="T92" s="281">
        <f>C92</f>
        <v>52</v>
      </c>
      <c r="U92" s="292">
        <f t="shared" ref="U92:U101" si="107">IF(ISNUMBER(U81)=FALSE,"",U81/$U$120)</f>
        <v>1</v>
      </c>
      <c r="V92" s="293">
        <f t="shared" ref="V92:V101" si="108">IF(ISNUMBER(V81)=FALSE,"",V81/$V$120)</f>
        <v>1.2339662614566065</v>
      </c>
      <c r="W92" s="293">
        <f>IF(ISNUMBER(W81)=FALSE,"",W81/$W$120)</f>
        <v>2.008936092914777</v>
      </c>
      <c r="X92" s="293">
        <f>IF(ISNUMBER(X81)=FALSE,"",X81/$X$120)</f>
        <v>1.546477719361073</v>
      </c>
      <c r="Y92" s="293">
        <f>IF(ISNUMBER(Y81)=FALSE,"",Y81/$Y$120)</f>
        <v>1.6220717105291704</v>
      </c>
      <c r="Z92" s="293">
        <f>IF(ISNUMBER(Z81)=FALSE,"",Z81/$Z$120)</f>
        <v>1.0776831516945005</v>
      </c>
      <c r="AA92" s="293">
        <f>IF(ISNUMBER(AA81)=FALSE,"",AA81/$AA$120)</f>
        <v>0.94233239341342445</v>
      </c>
      <c r="AB92" s="293">
        <f>IF(ISNUMBER(AB81)=FALSE,"",AB81/$AB$120)</f>
        <v>0.84067360137793001</v>
      </c>
      <c r="AC92" s="293">
        <f>IF(ISNUMBER(AC81)=FALSE,"",AC81/$AC$120)</f>
        <v>0.78346555616996416</v>
      </c>
      <c r="AD92" s="293">
        <f>IF(ISNUMBER(AD81)=FALSE,"",AD81/$AD$120)</f>
        <v>0.61770309930316691</v>
      </c>
      <c r="AE92" s="293">
        <f>IF(ISNUMBER(AE81)=FALSE,"",AE81/$AE$120)</f>
        <v>0.63451999394860914</v>
      </c>
      <c r="AF92" s="293">
        <f>IF(ISNUMBER(AF81)=FALSE,"",AF81/$AF$120)</f>
        <v>0.57185741079071273</v>
      </c>
    </row>
    <row r="93" spans="3:32" x14ac:dyDescent="0.25">
      <c r="C93" s="281">
        <f t="shared" ref="C93:C101" si="109">C82</f>
        <v>63</v>
      </c>
      <c r="D93" s="294">
        <f>IF(ISNUMBER(D82)=TRUE,D82/D120,"")</f>
        <v>0.75662614423857399</v>
      </c>
      <c r="E93" s="294">
        <f>IF(ISNUMBER(E82)=TRUE,E82/E120,"")</f>
        <v>0.74688152824512155</v>
      </c>
      <c r="F93" s="294">
        <f t="shared" ref="F93:N93" si="110">IF(ISNUMBER(F82)=TRUE,F82/F120,"")</f>
        <v>0.91756759627025763</v>
      </c>
      <c r="G93" s="294">
        <f t="shared" si="110"/>
        <v>0.77710402597074935</v>
      </c>
      <c r="H93" s="294">
        <f t="shared" si="110"/>
        <v>0.53629544504805682</v>
      </c>
      <c r="I93" s="294">
        <f t="shared" si="110"/>
        <v>0.53163426067919839</v>
      </c>
      <c r="J93" s="294">
        <f t="shared" si="110"/>
        <v>0.43854920762131805</v>
      </c>
      <c r="K93" s="294">
        <f t="shared" si="110"/>
        <v>0.39385706715762681</v>
      </c>
      <c r="L93" s="294">
        <f t="shared" si="110"/>
        <v>0.40999494401490666</v>
      </c>
      <c r="M93" s="294">
        <f t="shared" si="110"/>
        <v>0.37878897782760751</v>
      </c>
      <c r="N93" s="294">
        <f t="shared" si="110"/>
        <v>0.52099213323683935</v>
      </c>
      <c r="O93" s="294">
        <f>IF(ISNUMBER(O82)=TRUE,O82/O120,"")</f>
        <v>0.45522439888135313</v>
      </c>
      <c r="P93" s="294"/>
      <c r="Q93" s="295"/>
      <c r="R93" s="294"/>
      <c r="T93" s="281">
        <f t="shared" ref="T93:T101" si="111">C93</f>
        <v>63</v>
      </c>
      <c r="U93" s="296">
        <f t="shared" si="107"/>
        <v>1</v>
      </c>
      <c r="V93" s="294">
        <f t="shared" si="108"/>
        <v>0.94226548088437501</v>
      </c>
      <c r="W93" s="294">
        <f t="shared" ref="W93:W101" si="112">IF(ISNUMBER(W82)=FALSE,"",W82/$W$120)</f>
        <v>1.1442058238950543</v>
      </c>
      <c r="X93" s="294">
        <f t="shared" ref="X93:X101" si="113">IF(ISNUMBER(X82)=FALSE,"",X82/$X$120)</f>
        <v>0.97855779676331833</v>
      </c>
      <c r="Y93" s="294">
        <f t="shared" ref="Y93:Y101" si="114">IF(ISNUMBER(Y82)=FALSE,"",Y82/$Y$120)</f>
        <v>0.68420544420926521</v>
      </c>
      <c r="Z93" s="294">
        <f t="shared" ref="Z93:Z101" si="115">IF(ISNUMBER(Z82)=FALSE,"",Z82/$Z$120)</f>
        <v>0.6891295463633188</v>
      </c>
      <c r="AA93" s="294">
        <f t="shared" ref="AA93:AA101" si="116">IF(ISNUMBER(AA82)=FALSE,"",AA82/$AA$120)</f>
        <v>0.55831349460509216</v>
      </c>
      <c r="AB93" s="294">
        <f t="shared" ref="AB93:AB101" si="117">IF(ISNUMBER(AB82)=FALSE,"",AB82/$AB$120)</f>
        <v>0.50837953720169193</v>
      </c>
      <c r="AC93" s="294">
        <f t="shared" ref="AC93:AC101" si="118">IF(ISNUMBER(AC82)=FALSE,"",AC82/$AC$120)</f>
        <v>0.51788355274412501</v>
      </c>
      <c r="AD93" s="294">
        <f t="shared" ref="AD93:AD101" si="119">IF(ISNUMBER(AD82)=FALSE,"",AD82/$AD$120)</f>
        <v>0.4788382212634541</v>
      </c>
      <c r="AE93" s="294">
        <f t="shared" ref="AE93:AE101" si="120">IF(ISNUMBER(AE82)=FALSE,"",AE82/$AE$120)</f>
        <v>0.5852923405813204</v>
      </c>
      <c r="AF93" s="294">
        <f t="shared" ref="AF93:AF101" si="121">IF(ISNUMBER(AF82)=FALSE,"",AF82/$AF$120)</f>
        <v>0.52226511909659745</v>
      </c>
    </row>
    <row r="94" spans="3:32" x14ac:dyDescent="0.25">
      <c r="C94" s="281">
        <f t="shared" si="109"/>
        <v>72</v>
      </c>
      <c r="D94" s="294">
        <f>IF(ISNUMBER(D83)=TRUE,D83/D120,"")</f>
        <v>1.0518361774103495</v>
      </c>
      <c r="E94" s="294">
        <f>IF(ISNUMBER(E83)=TRUE,E83/E120,"")</f>
        <v>0.81556980175686122</v>
      </c>
      <c r="F94" s="294">
        <f t="shared" ref="F94:O94" si="122">IF(ISNUMBER(F83)=TRUE,F83/F120,"")</f>
        <v>0.86259142045977499</v>
      </c>
      <c r="G94" s="294">
        <f t="shared" si="122"/>
        <v>0.62754233843272811</v>
      </c>
      <c r="H94" s="294">
        <f t="shared" si="122"/>
        <v>0.31832845800250725</v>
      </c>
      <c r="I94" s="294">
        <f t="shared" si="122"/>
        <v>0.33399465241184206</v>
      </c>
      <c r="J94" s="294">
        <f t="shared" si="122"/>
        <v>0.37622477477569094</v>
      </c>
      <c r="K94" s="294">
        <f t="shared" si="122"/>
        <v>0.24397832452106247</v>
      </c>
      <c r="L94" s="294">
        <f t="shared" si="122"/>
        <v>0.22696317084116824</v>
      </c>
      <c r="M94" s="294">
        <f t="shared" si="122"/>
        <v>0.21956242442391094</v>
      </c>
      <c r="N94" s="294">
        <f t="shared" si="122"/>
        <v>0.27805295262084451</v>
      </c>
      <c r="O94" s="294">
        <f t="shared" si="122"/>
        <v>0.27004360945986444</v>
      </c>
      <c r="P94" s="294"/>
      <c r="Q94" s="295"/>
      <c r="R94" s="294"/>
      <c r="T94" s="281">
        <f t="shared" si="111"/>
        <v>72</v>
      </c>
      <c r="U94" s="296">
        <f t="shared" si="107"/>
        <v>1</v>
      </c>
      <c r="V94" s="294">
        <f t="shared" si="108"/>
        <v>0.74014351628880615</v>
      </c>
      <c r="W94" s="294">
        <f t="shared" si="112"/>
        <v>0.77375676599213805</v>
      </c>
      <c r="X94" s="294">
        <f t="shared" si="113"/>
        <v>0.56843864294435631</v>
      </c>
      <c r="Y94" s="294">
        <f t="shared" si="114"/>
        <v>0.29214006550315297</v>
      </c>
      <c r="Z94" s="294">
        <f t="shared" si="115"/>
        <v>0.31143015560715714</v>
      </c>
      <c r="AA94" s="294">
        <f t="shared" si="116"/>
        <v>0.34454061519998547</v>
      </c>
      <c r="AB94" s="294">
        <f t="shared" si="117"/>
        <v>0.22653426571146129</v>
      </c>
      <c r="AC94" s="294">
        <f t="shared" si="118"/>
        <v>0.20622544404268428</v>
      </c>
      <c r="AD94" s="294">
        <f t="shared" si="119"/>
        <v>0.19965616867043626</v>
      </c>
      <c r="AE94" s="294">
        <f t="shared" si="120"/>
        <v>0.22469966547922118</v>
      </c>
      <c r="AF94" s="294">
        <f t="shared" si="121"/>
        <v>0.22286026058849009</v>
      </c>
    </row>
    <row r="95" spans="3:32" x14ac:dyDescent="0.25">
      <c r="C95" s="281">
        <f t="shared" si="109"/>
        <v>83</v>
      </c>
      <c r="D95" s="294" t="str">
        <f>IF(ISNUMBER(D84)=TRUE,D84/D120,"")</f>
        <v/>
      </c>
      <c r="E95" s="294" t="str">
        <f>IF(ISNUMBER(E84)=TRUE,E84/E120,"")</f>
        <v/>
      </c>
      <c r="F95" s="294" t="str">
        <f t="shared" ref="F95:O95" si="123">IF(ISNUMBER(F84)=TRUE,F84/F120,"")</f>
        <v/>
      </c>
      <c r="G95" s="294" t="str">
        <f t="shared" si="123"/>
        <v/>
      </c>
      <c r="H95" s="294" t="str">
        <f t="shared" si="123"/>
        <v/>
      </c>
      <c r="I95" s="294" t="str">
        <f t="shared" si="123"/>
        <v/>
      </c>
      <c r="J95" s="294" t="str">
        <f t="shared" si="123"/>
        <v/>
      </c>
      <c r="K95" s="294" t="str">
        <f t="shared" si="123"/>
        <v/>
      </c>
      <c r="L95" s="294" t="str">
        <f t="shared" si="123"/>
        <v/>
      </c>
      <c r="M95" s="294" t="str">
        <f t="shared" si="123"/>
        <v/>
      </c>
      <c r="N95" s="294" t="str">
        <f t="shared" si="123"/>
        <v/>
      </c>
      <c r="O95" s="294" t="str">
        <f t="shared" si="123"/>
        <v/>
      </c>
      <c r="P95" s="294"/>
      <c r="Q95" s="295"/>
      <c r="R95" s="294"/>
      <c r="T95" s="281">
        <f t="shared" si="111"/>
        <v>83</v>
      </c>
      <c r="U95" s="296" t="str">
        <f t="shared" si="107"/>
        <v/>
      </c>
      <c r="V95" s="294" t="str">
        <f t="shared" si="108"/>
        <v/>
      </c>
      <c r="W95" s="294" t="str">
        <f t="shared" si="112"/>
        <v/>
      </c>
      <c r="X95" s="294" t="str">
        <f t="shared" si="113"/>
        <v/>
      </c>
      <c r="Y95" s="294" t="str">
        <f t="shared" si="114"/>
        <v/>
      </c>
      <c r="Z95" s="294" t="str">
        <f t="shared" si="115"/>
        <v/>
      </c>
      <c r="AA95" s="294" t="str">
        <f t="shared" si="116"/>
        <v/>
      </c>
      <c r="AB95" s="294" t="str">
        <f t="shared" si="117"/>
        <v/>
      </c>
      <c r="AC95" s="294" t="str">
        <f t="shared" si="118"/>
        <v/>
      </c>
      <c r="AD95" s="294" t="str">
        <f t="shared" si="119"/>
        <v/>
      </c>
      <c r="AE95" s="294" t="str">
        <f t="shared" si="120"/>
        <v/>
      </c>
      <c r="AF95" s="294" t="str">
        <f t="shared" si="121"/>
        <v/>
      </c>
    </row>
    <row r="96" spans="3:32" x14ac:dyDescent="0.25">
      <c r="C96" s="281">
        <f t="shared" si="109"/>
        <v>102</v>
      </c>
      <c r="D96" s="294">
        <f>IF(ISNUMBER(D85)=TRUE,D85/D120,"")</f>
        <v>1.1737881979796654</v>
      </c>
      <c r="E96" s="294">
        <f>IF(ISNUMBER(E85)=TRUE,E85/E120,"")</f>
        <v>1.6653151612850701</v>
      </c>
      <c r="F96" s="294">
        <f t="shared" ref="F96:O96" si="124">IF(ISNUMBER(F85)=TRUE,F85/F120,"")</f>
        <v>1.6526695128254143</v>
      </c>
      <c r="G96" s="294">
        <f t="shared" si="124"/>
        <v>1.4560888567431716</v>
      </c>
      <c r="H96" s="294">
        <f t="shared" si="124"/>
        <v>1.6297200167154198</v>
      </c>
      <c r="I96" s="294">
        <f t="shared" si="124"/>
        <v>1.4883162266195187</v>
      </c>
      <c r="J96" s="294">
        <f t="shared" si="124"/>
        <v>1.5361681051053555</v>
      </c>
      <c r="K96" s="294">
        <f t="shared" si="124"/>
        <v>1.4296765309950841</v>
      </c>
      <c r="L96" s="294">
        <f t="shared" si="124"/>
        <v>1.3407586249992902</v>
      </c>
      <c r="M96" s="294">
        <f t="shared" si="124"/>
        <v>1.1815640921275319</v>
      </c>
      <c r="N96" s="294" t="str">
        <f t="shared" si="124"/>
        <v/>
      </c>
      <c r="O96" s="294" t="str">
        <f t="shared" si="124"/>
        <v/>
      </c>
      <c r="P96" s="294"/>
      <c r="Q96" s="295"/>
      <c r="R96" s="294"/>
      <c r="T96" s="281">
        <f t="shared" si="111"/>
        <v>102</v>
      </c>
      <c r="U96" s="296">
        <f t="shared" si="107"/>
        <v>1</v>
      </c>
      <c r="V96" s="294">
        <f t="shared" si="108"/>
        <v>1.3542835517911278</v>
      </c>
      <c r="W96" s="294">
        <f t="shared" si="112"/>
        <v>1.3284453917789474</v>
      </c>
      <c r="X96" s="294">
        <f t="shared" si="113"/>
        <v>1.1819165285790059</v>
      </c>
      <c r="Y96" s="294">
        <f t="shared" si="114"/>
        <v>1.3402537223050255</v>
      </c>
      <c r="Z96" s="294">
        <f t="shared" si="115"/>
        <v>1.2435828716222599</v>
      </c>
      <c r="AA96" s="294">
        <f t="shared" si="116"/>
        <v>1.2606372719137315</v>
      </c>
      <c r="AB96" s="294">
        <f t="shared" si="117"/>
        <v>1.1895393470788593</v>
      </c>
      <c r="AC96" s="294">
        <f t="shared" si="118"/>
        <v>1.0916811769369776</v>
      </c>
      <c r="AD96" s="294">
        <f t="shared" si="119"/>
        <v>0.96280949617803424</v>
      </c>
      <c r="AE96" s="294" t="str">
        <f t="shared" si="120"/>
        <v/>
      </c>
      <c r="AF96" s="294" t="str">
        <f t="shared" si="121"/>
        <v/>
      </c>
    </row>
    <row r="97" spans="2:32" x14ac:dyDescent="0.25">
      <c r="C97" s="281">
        <f t="shared" si="109"/>
        <v>0</v>
      </c>
      <c r="D97" s="294" t="str">
        <f>IF(ISNUMBER(D86)=TRUE,D86/D120,"")</f>
        <v/>
      </c>
      <c r="E97" s="294" t="str">
        <f>IF(ISNUMBER(E86)=TRUE,E86/E120,"")</f>
        <v/>
      </c>
      <c r="F97" s="294" t="str">
        <f t="shared" ref="F97:O97" si="125">IF(ISNUMBER(F86)=TRUE,F86/F120,"")</f>
        <v/>
      </c>
      <c r="G97" s="294" t="str">
        <f t="shared" si="125"/>
        <v/>
      </c>
      <c r="H97" s="294" t="str">
        <f t="shared" si="125"/>
        <v/>
      </c>
      <c r="I97" s="294" t="str">
        <f t="shared" si="125"/>
        <v/>
      </c>
      <c r="J97" s="294" t="str">
        <f t="shared" si="125"/>
        <v/>
      </c>
      <c r="K97" s="294" t="str">
        <f t="shared" si="125"/>
        <v/>
      </c>
      <c r="L97" s="294" t="str">
        <f t="shared" si="125"/>
        <v/>
      </c>
      <c r="M97" s="294" t="str">
        <f t="shared" si="125"/>
        <v/>
      </c>
      <c r="N97" s="294" t="str">
        <f t="shared" si="125"/>
        <v/>
      </c>
      <c r="O97" s="294" t="str">
        <f t="shared" si="125"/>
        <v/>
      </c>
      <c r="P97" s="294"/>
      <c r="Q97" s="295"/>
      <c r="R97" s="294"/>
      <c r="T97" s="281">
        <f t="shared" si="111"/>
        <v>0</v>
      </c>
      <c r="U97" s="296" t="str">
        <f t="shared" si="107"/>
        <v/>
      </c>
      <c r="V97" s="294" t="str">
        <f t="shared" si="108"/>
        <v/>
      </c>
      <c r="W97" s="294" t="str">
        <f t="shared" si="112"/>
        <v/>
      </c>
      <c r="X97" s="294" t="str">
        <f t="shared" si="113"/>
        <v/>
      </c>
      <c r="Y97" s="294" t="str">
        <f t="shared" si="114"/>
        <v/>
      </c>
      <c r="Z97" s="294" t="str">
        <f t="shared" si="115"/>
        <v/>
      </c>
      <c r="AA97" s="294" t="str">
        <f t="shared" si="116"/>
        <v/>
      </c>
      <c r="AB97" s="294" t="str">
        <f t="shared" si="117"/>
        <v/>
      </c>
      <c r="AC97" s="294" t="str">
        <f t="shared" si="118"/>
        <v/>
      </c>
      <c r="AD97" s="294" t="str">
        <f t="shared" si="119"/>
        <v/>
      </c>
      <c r="AE97" s="294" t="str">
        <f t="shared" si="120"/>
        <v/>
      </c>
      <c r="AF97" s="294" t="str">
        <f t="shared" si="121"/>
        <v/>
      </c>
    </row>
    <row r="98" spans="2:32" x14ac:dyDescent="0.25">
      <c r="C98" s="281">
        <f t="shared" si="109"/>
        <v>0</v>
      </c>
      <c r="D98" s="294" t="str">
        <f>IF(ISNUMBER(D87)=TRUE,D87/D120,"")</f>
        <v/>
      </c>
      <c r="E98" s="294" t="str">
        <f>IF(ISNUMBER(E87)=TRUE,E87/E120,"")</f>
        <v/>
      </c>
      <c r="F98" s="294" t="str">
        <f t="shared" ref="F98:O98" si="126">IF(ISNUMBER(F87)=TRUE,F87/F120,"")</f>
        <v/>
      </c>
      <c r="G98" s="294" t="str">
        <f t="shared" si="126"/>
        <v/>
      </c>
      <c r="H98" s="294" t="str">
        <f t="shared" si="126"/>
        <v/>
      </c>
      <c r="I98" s="294" t="str">
        <f t="shared" si="126"/>
        <v/>
      </c>
      <c r="J98" s="294" t="str">
        <f t="shared" si="126"/>
        <v/>
      </c>
      <c r="K98" s="294" t="str">
        <f t="shared" si="126"/>
        <v/>
      </c>
      <c r="L98" s="294" t="str">
        <f t="shared" si="126"/>
        <v/>
      </c>
      <c r="M98" s="294" t="str">
        <f t="shared" si="126"/>
        <v/>
      </c>
      <c r="N98" s="294" t="str">
        <f t="shared" si="126"/>
        <v/>
      </c>
      <c r="O98" s="294" t="str">
        <f t="shared" si="126"/>
        <v/>
      </c>
      <c r="P98" s="294"/>
      <c r="Q98" s="295"/>
      <c r="R98" s="294"/>
      <c r="T98" s="281">
        <f t="shared" si="111"/>
        <v>0</v>
      </c>
      <c r="U98" s="296" t="str">
        <f t="shared" si="107"/>
        <v/>
      </c>
      <c r="V98" s="294" t="str">
        <f t="shared" si="108"/>
        <v/>
      </c>
      <c r="W98" s="294" t="str">
        <f t="shared" si="112"/>
        <v/>
      </c>
      <c r="X98" s="294" t="str">
        <f t="shared" si="113"/>
        <v/>
      </c>
      <c r="Y98" s="294" t="str">
        <f t="shared" si="114"/>
        <v/>
      </c>
      <c r="Z98" s="294" t="str">
        <f t="shared" si="115"/>
        <v/>
      </c>
      <c r="AA98" s="294" t="str">
        <f t="shared" si="116"/>
        <v/>
      </c>
      <c r="AB98" s="294" t="str">
        <f t="shared" si="117"/>
        <v/>
      </c>
      <c r="AC98" s="294" t="str">
        <f t="shared" si="118"/>
        <v/>
      </c>
      <c r="AD98" s="294" t="str">
        <f t="shared" si="119"/>
        <v/>
      </c>
      <c r="AE98" s="294" t="str">
        <f t="shared" si="120"/>
        <v/>
      </c>
      <c r="AF98" s="294" t="str">
        <f t="shared" si="121"/>
        <v/>
      </c>
    </row>
    <row r="99" spans="2:32" x14ac:dyDescent="0.25">
      <c r="C99" s="281">
        <f t="shared" si="109"/>
        <v>0</v>
      </c>
      <c r="D99" s="294" t="str">
        <f>IF(ISNUMBER(D88)=TRUE,D88/D120,"")</f>
        <v/>
      </c>
      <c r="E99" s="294" t="str">
        <f>IF(ISNUMBER(E88)=TRUE,E88/E120,"")</f>
        <v/>
      </c>
      <c r="F99" s="294" t="str">
        <f t="shared" ref="F99:O99" si="127">IF(ISNUMBER(F88)=TRUE,F88/F120,"")</f>
        <v/>
      </c>
      <c r="G99" s="294" t="str">
        <f t="shared" si="127"/>
        <v/>
      </c>
      <c r="H99" s="294" t="str">
        <f t="shared" si="127"/>
        <v/>
      </c>
      <c r="I99" s="294" t="str">
        <f t="shared" si="127"/>
        <v/>
      </c>
      <c r="J99" s="294" t="str">
        <f t="shared" si="127"/>
        <v/>
      </c>
      <c r="K99" s="294" t="str">
        <f t="shared" si="127"/>
        <v/>
      </c>
      <c r="L99" s="294" t="str">
        <f t="shared" si="127"/>
        <v/>
      </c>
      <c r="M99" s="294" t="str">
        <f t="shared" si="127"/>
        <v/>
      </c>
      <c r="N99" s="294" t="str">
        <f t="shared" si="127"/>
        <v/>
      </c>
      <c r="O99" s="294" t="str">
        <f t="shared" si="127"/>
        <v/>
      </c>
      <c r="P99" s="294"/>
      <c r="Q99" s="295"/>
      <c r="R99" s="294"/>
      <c r="T99" s="281">
        <f t="shared" si="111"/>
        <v>0</v>
      </c>
      <c r="U99" s="296" t="str">
        <f t="shared" si="107"/>
        <v/>
      </c>
      <c r="V99" s="294" t="str">
        <f t="shared" si="108"/>
        <v/>
      </c>
      <c r="W99" s="294" t="str">
        <f t="shared" si="112"/>
        <v/>
      </c>
      <c r="X99" s="294" t="str">
        <f t="shared" si="113"/>
        <v/>
      </c>
      <c r="Y99" s="294" t="str">
        <f t="shared" si="114"/>
        <v/>
      </c>
      <c r="Z99" s="294" t="str">
        <f t="shared" si="115"/>
        <v/>
      </c>
      <c r="AA99" s="294" t="str">
        <f t="shared" si="116"/>
        <v/>
      </c>
      <c r="AB99" s="294" t="str">
        <f t="shared" si="117"/>
        <v/>
      </c>
      <c r="AC99" s="294" t="str">
        <f t="shared" si="118"/>
        <v/>
      </c>
      <c r="AD99" s="294" t="str">
        <f t="shared" si="119"/>
        <v/>
      </c>
      <c r="AE99" s="294" t="str">
        <f t="shared" si="120"/>
        <v/>
      </c>
      <c r="AF99" s="294" t="str">
        <f t="shared" si="121"/>
        <v/>
      </c>
    </row>
    <row r="100" spans="2:32" x14ac:dyDescent="0.25">
      <c r="C100" s="281">
        <f t="shared" si="109"/>
        <v>0</v>
      </c>
      <c r="D100" s="294" t="str">
        <f>IF(ISNUMBER(D89)=TRUE,D89/D120,"")</f>
        <v/>
      </c>
      <c r="E100" s="294" t="str">
        <f>IF(ISNUMBER(E89)=TRUE,E89/E120,"")</f>
        <v/>
      </c>
      <c r="F100" s="294" t="str">
        <f t="shared" ref="F100:O100" si="128">IF(ISNUMBER(F89)=TRUE,F89/F120,"")</f>
        <v/>
      </c>
      <c r="G100" s="294" t="str">
        <f t="shared" si="128"/>
        <v/>
      </c>
      <c r="H100" s="294" t="str">
        <f t="shared" si="128"/>
        <v/>
      </c>
      <c r="I100" s="294" t="str">
        <f t="shared" si="128"/>
        <v/>
      </c>
      <c r="J100" s="294" t="str">
        <f t="shared" si="128"/>
        <v/>
      </c>
      <c r="K100" s="294" t="str">
        <f t="shared" si="128"/>
        <v/>
      </c>
      <c r="L100" s="294" t="str">
        <f t="shared" si="128"/>
        <v/>
      </c>
      <c r="M100" s="294" t="str">
        <f t="shared" si="128"/>
        <v/>
      </c>
      <c r="N100" s="294" t="str">
        <f t="shared" si="128"/>
        <v/>
      </c>
      <c r="O100" s="294" t="str">
        <f t="shared" si="128"/>
        <v/>
      </c>
      <c r="P100" s="294"/>
      <c r="Q100" s="295"/>
      <c r="R100" s="294"/>
      <c r="T100" s="281">
        <f t="shared" si="111"/>
        <v>0</v>
      </c>
      <c r="U100" s="296" t="str">
        <f t="shared" si="107"/>
        <v/>
      </c>
      <c r="V100" s="294" t="str">
        <f t="shared" si="108"/>
        <v/>
      </c>
      <c r="W100" s="294" t="str">
        <f t="shared" si="112"/>
        <v/>
      </c>
      <c r="X100" s="294" t="str">
        <f t="shared" si="113"/>
        <v/>
      </c>
      <c r="Y100" s="294" t="str">
        <f t="shared" si="114"/>
        <v/>
      </c>
      <c r="Z100" s="294" t="str">
        <f t="shared" si="115"/>
        <v/>
      </c>
      <c r="AA100" s="294" t="str">
        <f t="shared" si="116"/>
        <v/>
      </c>
      <c r="AB100" s="294" t="str">
        <f t="shared" si="117"/>
        <v/>
      </c>
      <c r="AC100" s="294" t="str">
        <f t="shared" si="118"/>
        <v/>
      </c>
      <c r="AD100" s="294" t="str">
        <f t="shared" si="119"/>
        <v/>
      </c>
      <c r="AE100" s="294" t="str">
        <f t="shared" si="120"/>
        <v/>
      </c>
      <c r="AF100" s="294" t="str">
        <f t="shared" si="121"/>
        <v/>
      </c>
    </row>
    <row r="101" spans="2:32" x14ac:dyDescent="0.25">
      <c r="C101" s="281">
        <f t="shared" si="109"/>
        <v>0</v>
      </c>
      <c r="D101" s="294" t="str">
        <f>IF(ISNUMBER(D90)=TRUE,D90/D120,"")</f>
        <v/>
      </c>
      <c r="E101" s="294" t="str">
        <f>IF(ISNUMBER(E90)=TRUE,E90/E120,"")</f>
        <v/>
      </c>
      <c r="F101" s="294" t="str">
        <f t="shared" ref="F101:O101" si="129">IF(ISNUMBER(F90)=TRUE,F90/F120,"")</f>
        <v/>
      </c>
      <c r="G101" s="294" t="str">
        <f t="shared" si="129"/>
        <v/>
      </c>
      <c r="H101" s="294" t="str">
        <f t="shared" si="129"/>
        <v/>
      </c>
      <c r="I101" s="294" t="str">
        <f t="shared" si="129"/>
        <v/>
      </c>
      <c r="J101" s="294" t="str">
        <f t="shared" si="129"/>
        <v/>
      </c>
      <c r="K101" s="294" t="str">
        <f t="shared" si="129"/>
        <v/>
      </c>
      <c r="L101" s="294" t="str">
        <f t="shared" si="129"/>
        <v/>
      </c>
      <c r="M101" s="294" t="str">
        <f t="shared" si="129"/>
        <v/>
      </c>
      <c r="N101" s="294" t="str">
        <f t="shared" si="129"/>
        <v/>
      </c>
      <c r="O101" s="294" t="str">
        <f t="shared" si="129"/>
        <v/>
      </c>
      <c r="P101" s="294"/>
      <c r="Q101" s="295"/>
      <c r="R101" s="294"/>
      <c r="T101" s="281">
        <f t="shared" si="111"/>
        <v>0</v>
      </c>
      <c r="U101" s="297" t="str">
        <f t="shared" si="107"/>
        <v/>
      </c>
      <c r="V101" s="298" t="str">
        <f t="shared" si="108"/>
        <v/>
      </c>
      <c r="W101" s="298" t="str">
        <f t="shared" si="112"/>
        <v/>
      </c>
      <c r="X101" s="298" t="str">
        <f t="shared" si="113"/>
        <v/>
      </c>
      <c r="Y101" s="298" t="str">
        <f t="shared" si="114"/>
        <v/>
      </c>
      <c r="Z101" s="298" t="str">
        <f t="shared" si="115"/>
        <v/>
      </c>
      <c r="AA101" s="298" t="str">
        <f t="shared" si="116"/>
        <v/>
      </c>
      <c r="AB101" s="298" t="str">
        <f t="shared" si="117"/>
        <v/>
      </c>
      <c r="AC101" s="298" t="str">
        <f t="shared" si="118"/>
        <v/>
      </c>
      <c r="AD101" s="298" t="str">
        <f t="shared" si="119"/>
        <v/>
      </c>
      <c r="AE101" s="298" t="str">
        <f t="shared" si="120"/>
        <v/>
      </c>
      <c r="AF101" s="298" t="str">
        <f t="shared" si="121"/>
        <v/>
      </c>
    </row>
    <row r="102" spans="2:32" x14ac:dyDescent="0.25">
      <c r="C102" s="275" t="s">
        <v>3</v>
      </c>
      <c r="D102" s="324">
        <f>AVERAGE(D92:D101)</f>
        <v>1.0161436755453168</v>
      </c>
      <c r="E102" s="322">
        <f>AVERAGE(E92:E101)</f>
        <v>1.1567238590028361</v>
      </c>
      <c r="F102" s="322">
        <f t="shared" ref="F102:O102" si="130">AVERAGE(F92:F101)</f>
        <v>1.4343312588942461</v>
      </c>
      <c r="G102" s="322">
        <f t="shared" si="130"/>
        <v>1.154373733211105</v>
      </c>
      <c r="H102" s="322">
        <f t="shared" si="130"/>
        <v>1.0757636857501045</v>
      </c>
      <c r="I102" s="322">
        <f t="shared" si="130"/>
        <v>0.88580292105324565</v>
      </c>
      <c r="J102" s="322">
        <f t="shared" si="130"/>
        <v>0.85243942996739352</v>
      </c>
      <c r="K102" s="322">
        <f t="shared" si="130"/>
        <v>0.74979113564192912</v>
      </c>
      <c r="L102" s="322">
        <f t="shared" si="130"/>
        <v>0.7162397957154788</v>
      </c>
      <c r="M102" s="322">
        <f t="shared" si="130"/>
        <v>0.61972370207576088</v>
      </c>
      <c r="N102" s="322">
        <f t="shared" si="130"/>
        <v>0.53566203307737359</v>
      </c>
      <c r="O102" s="322">
        <f t="shared" si="130"/>
        <v>0.47942745896890027</v>
      </c>
      <c r="P102" s="323"/>
      <c r="Q102" s="287"/>
      <c r="R102" s="323"/>
      <c r="T102" s="275" t="s">
        <v>3</v>
      </c>
      <c r="U102" s="324">
        <f>AVERAGE(U92:U101)</f>
        <v>1</v>
      </c>
      <c r="V102" s="322">
        <f>AVERAGE(V92:V101)</f>
        <v>1.0676647026052288</v>
      </c>
      <c r="W102" s="322">
        <f t="shared" ref="W102:AF102" si="131">AVERAGE(W92:W101)</f>
        <v>1.3138360186452291</v>
      </c>
      <c r="X102" s="322">
        <f t="shared" si="131"/>
        <v>1.0688476719119384</v>
      </c>
      <c r="Y102" s="322">
        <f t="shared" si="131"/>
        <v>0.98466773563665355</v>
      </c>
      <c r="Z102" s="322">
        <f t="shared" si="131"/>
        <v>0.83045643132180902</v>
      </c>
      <c r="AA102" s="322">
        <f t="shared" si="131"/>
        <v>0.77645594378305838</v>
      </c>
      <c r="AB102" s="322">
        <f t="shared" si="131"/>
        <v>0.69128168784248567</v>
      </c>
      <c r="AC102" s="322">
        <f t="shared" si="131"/>
        <v>0.64981393247343777</v>
      </c>
      <c r="AD102" s="322">
        <f t="shared" si="131"/>
        <v>0.5647517463537729</v>
      </c>
      <c r="AE102" s="322">
        <f t="shared" si="131"/>
        <v>0.48150400000305033</v>
      </c>
      <c r="AF102" s="322">
        <f t="shared" si="131"/>
        <v>0.43899426349193343</v>
      </c>
    </row>
    <row r="103" spans="2:32" x14ac:dyDescent="0.25">
      <c r="C103" s="281" t="s">
        <v>4</v>
      </c>
      <c r="D103" s="323">
        <f>_xlfn.VAR.P(D92:D101)</f>
        <v>2.4463739676559237E-2</v>
      </c>
      <c r="E103" s="323">
        <f>_xlfn.VAR.P(E92:E101)</f>
        <v>0.15044554129926779</v>
      </c>
      <c r="F103" s="323">
        <f t="shared" ref="F103:O103" si="132">_xlfn.VAR.P(F92:F101)</f>
        <v>0.34969756907486094</v>
      </c>
      <c r="G103" s="323">
        <f t="shared" si="132"/>
        <v>0.21844615834266512</v>
      </c>
      <c r="H103" s="323">
        <f t="shared" si="132"/>
        <v>0.43089304316798205</v>
      </c>
      <c r="I103" s="323">
        <f t="shared" si="132"/>
        <v>0.22126006486836791</v>
      </c>
      <c r="J103" s="323">
        <f t="shared" si="132"/>
        <v>0.22704038802397952</v>
      </c>
      <c r="K103" s="323">
        <f t="shared" si="132"/>
        <v>0.21946335281766083</v>
      </c>
      <c r="L103" s="323">
        <f t="shared" si="132"/>
        <v>0.18811079958801979</v>
      </c>
      <c r="M103" s="323">
        <f t="shared" si="132"/>
        <v>0.13503116634586459</v>
      </c>
      <c r="N103" s="323">
        <f t="shared" si="132"/>
        <v>4.6904495802199547E-2</v>
      </c>
      <c r="O103" s="323">
        <f t="shared" si="132"/>
        <v>3.2996742962568701E-2</v>
      </c>
      <c r="P103" s="323"/>
      <c r="Q103" s="287"/>
      <c r="R103" s="323"/>
      <c r="T103" s="281" t="s">
        <v>4</v>
      </c>
      <c r="U103" s="323">
        <f>_xlfn.VAR.P(U92:U101)</f>
        <v>0</v>
      </c>
      <c r="V103" s="323">
        <f>_xlfn.VAR.P(V92:V101)</f>
        <v>5.8200416369839969E-2</v>
      </c>
      <c r="W103" s="323">
        <f t="shared" ref="W103:AF103" si="133">_xlfn.VAR.P(W92:W101)</f>
        <v>0.20095938728754881</v>
      </c>
      <c r="X103" s="323">
        <f t="shared" si="133"/>
        <v>0.12486912160022312</v>
      </c>
      <c r="Y103" s="323">
        <f t="shared" si="133"/>
        <v>0.27564934589850798</v>
      </c>
      <c r="Z103" s="323">
        <f t="shared" si="133"/>
        <v>0.13028901755896272</v>
      </c>
      <c r="AA103" s="323">
        <f t="shared" si="133"/>
        <v>0.12402088356268592</v>
      </c>
      <c r="AB103" s="323">
        <f t="shared" si="133"/>
        <v>0.13000550047598797</v>
      </c>
      <c r="AC103" s="323">
        <f t="shared" si="133"/>
        <v>0.10682144760258022</v>
      </c>
      <c r="AD103" s="323">
        <f t="shared" si="133"/>
        <v>7.548243315292491E-2</v>
      </c>
      <c r="AE103" s="323">
        <f t="shared" si="133"/>
        <v>3.3378126757788222E-2</v>
      </c>
      <c r="AF103" s="323">
        <f t="shared" si="133"/>
        <v>2.3766852838111863E-2</v>
      </c>
    </row>
    <row r="104" spans="2:32" x14ac:dyDescent="0.25">
      <c r="C104" s="281" t="s">
        <v>5</v>
      </c>
      <c r="D104" s="323">
        <f>_xlfn.STDEV.P(D92:D101)</f>
        <v>0.15640888618156973</v>
      </c>
      <c r="E104" s="323">
        <f>_xlfn.STDEV.P(E92:E101)</f>
        <v>0.38787309947876997</v>
      </c>
      <c r="F104" s="323">
        <f t="shared" ref="F104:O104" si="134">_xlfn.STDEV.P(F92:F101)</f>
        <v>0.5913523222875352</v>
      </c>
      <c r="G104" s="323">
        <f t="shared" si="134"/>
        <v>0.46738224008049889</v>
      </c>
      <c r="H104" s="323">
        <f t="shared" si="134"/>
        <v>0.6564244382775386</v>
      </c>
      <c r="I104" s="323">
        <f t="shared" si="134"/>
        <v>0.47038289176836345</v>
      </c>
      <c r="J104" s="323">
        <f t="shared" si="134"/>
        <v>0.47648755285314592</v>
      </c>
      <c r="K104" s="323">
        <f t="shared" si="134"/>
        <v>0.46846915887565194</v>
      </c>
      <c r="L104" s="323">
        <f t="shared" si="134"/>
        <v>0.43371741905072225</v>
      </c>
      <c r="M104" s="323">
        <f t="shared" si="134"/>
        <v>0.36746587099466066</v>
      </c>
      <c r="N104" s="323">
        <f t="shared" si="134"/>
        <v>0.21657445787118929</v>
      </c>
      <c r="O104" s="323">
        <f t="shared" si="134"/>
        <v>0.18165005632415504</v>
      </c>
      <c r="P104" s="323"/>
      <c r="Q104" s="287"/>
      <c r="R104" s="323"/>
      <c r="T104" s="281" t="s">
        <v>5</v>
      </c>
      <c r="U104" s="323">
        <f>_xlfn.STDEV.P(U92:U101)</f>
        <v>0</v>
      </c>
      <c r="V104" s="323">
        <f>_xlfn.STDEV.P(V92:V101)</f>
        <v>0.24124762458901014</v>
      </c>
      <c r="W104" s="323">
        <f t="shared" ref="W104:AF104" si="135">_xlfn.STDEV.P(W92:W101)</f>
        <v>0.44828493984021905</v>
      </c>
      <c r="X104" s="323">
        <f t="shared" si="135"/>
        <v>0.35336825211133938</v>
      </c>
      <c r="Y104" s="323">
        <f t="shared" si="135"/>
        <v>0.52502318605801401</v>
      </c>
      <c r="Z104" s="323">
        <f t="shared" si="135"/>
        <v>0.36095570027215629</v>
      </c>
      <c r="AA104" s="323">
        <f t="shared" si="135"/>
        <v>0.35216598865121251</v>
      </c>
      <c r="AB104" s="323">
        <f t="shared" si="135"/>
        <v>0.3605627552534898</v>
      </c>
      <c r="AC104" s="323">
        <f t="shared" si="135"/>
        <v>0.32683550541913314</v>
      </c>
      <c r="AD104" s="323">
        <f t="shared" si="135"/>
        <v>0.27474066526985935</v>
      </c>
      <c r="AE104" s="323">
        <f t="shared" si="135"/>
        <v>0.18269681649604139</v>
      </c>
      <c r="AF104" s="323">
        <f t="shared" si="135"/>
        <v>0.15416501820488285</v>
      </c>
    </row>
    <row r="105" spans="2:32" ht="17.25" x14ac:dyDescent="0.25">
      <c r="C105" s="195" t="s">
        <v>81</v>
      </c>
      <c r="D105" s="300">
        <f>SUMPRODUCT(D92:D101,D92:D101)/COUNTA(D81:D90)</f>
        <v>0.84560936722184421</v>
      </c>
      <c r="E105" s="300">
        <f t="shared" ref="E105:O105" si="136">SUMPRODUCT(E92:E101,E92:E101)/COUNTA(E81:E90)</f>
        <v>1.488455627285681</v>
      </c>
      <c r="F105" s="300">
        <f>SUMPRODUCT(F92:F101,F92:F101)/COUNTA(F81:F90)</f>
        <v>2.4070037293160138</v>
      </c>
      <c r="G105" s="300">
        <f t="shared" si="136"/>
        <v>1.5510248742704087</v>
      </c>
      <c r="H105" s="300">
        <f t="shared" si="136"/>
        <v>1.5881605507466316</v>
      </c>
      <c r="I105" s="300">
        <f t="shared" si="136"/>
        <v>1.0059068798148305</v>
      </c>
      <c r="J105" s="300">
        <f t="shared" si="136"/>
        <v>0.95369336978711439</v>
      </c>
      <c r="K105" s="300">
        <f t="shared" si="136"/>
        <v>0.78165009990487455</v>
      </c>
      <c r="L105" s="300">
        <f t="shared" si="136"/>
        <v>0.70111024455457061</v>
      </c>
      <c r="M105" s="300">
        <f t="shared" si="136"/>
        <v>0.51908863326035104</v>
      </c>
      <c r="N105" s="300">
        <f t="shared" si="136"/>
        <v>0.33383830948278481</v>
      </c>
      <c r="O105" s="300">
        <f t="shared" si="136"/>
        <v>0.26284743137594524</v>
      </c>
      <c r="P105" s="286"/>
      <c r="Q105" s="287"/>
      <c r="R105" s="286"/>
      <c r="T105" s="195" t="s">
        <v>81</v>
      </c>
      <c r="U105" s="300">
        <f t="shared" ref="U105:AF105" si="137">SUMPRODUCT(U92:U101,U92:U101)/COUNTA(D81:D90)</f>
        <v>0.8</v>
      </c>
      <c r="V105" s="300">
        <f t="shared" si="137"/>
        <v>1.1981083335589517</v>
      </c>
      <c r="W105" s="300">
        <f t="shared" si="137"/>
        <v>1.9271244711770956</v>
      </c>
      <c r="X105" s="300">
        <f t="shared" si="137"/>
        <v>1.2673044673517939</v>
      </c>
      <c r="Y105" s="300">
        <f t="shared" si="137"/>
        <v>1.2452198955023226</v>
      </c>
      <c r="Z105" s="300">
        <f t="shared" si="137"/>
        <v>0.81994690188271724</v>
      </c>
      <c r="AA105" s="300">
        <f t="shared" si="137"/>
        <v>0.72690471619872588</v>
      </c>
      <c r="AB105" s="300">
        <f t="shared" si="137"/>
        <v>0.60787587242234375</v>
      </c>
      <c r="AC105" s="300">
        <f t="shared" si="137"/>
        <v>0.52907959443917374</v>
      </c>
      <c r="AD105" s="300">
        <f t="shared" si="137"/>
        <v>0.39442696816256118</v>
      </c>
      <c r="AE105" s="300">
        <f t="shared" si="137"/>
        <v>0.26522422877672575</v>
      </c>
      <c r="AF105" s="300">
        <f t="shared" si="137"/>
        <v>0.21648281621693691</v>
      </c>
    </row>
    <row r="108" spans="2:32" s="7" customFormat="1" ht="15.75" x14ac:dyDescent="0.25">
      <c r="B108" s="219" t="s">
        <v>6</v>
      </c>
      <c r="Q108" s="315"/>
      <c r="S108" s="219" t="str">
        <f>CONCATENATE(B108,", Normalized")</f>
        <v>Untreated Control, Normalized</v>
      </c>
      <c r="T108" s="212"/>
      <c r="U108" s="212"/>
      <c r="V108" s="212"/>
      <c r="W108" s="212"/>
    </row>
    <row r="109" spans="2:32" x14ac:dyDescent="0.25">
      <c r="C109" s="255" t="s">
        <v>0</v>
      </c>
      <c r="D109" s="1">
        <f t="shared" ref="D109:O109" si="138">D15</f>
        <v>0</v>
      </c>
      <c r="E109" s="1">
        <f t="shared" si="138"/>
        <v>1</v>
      </c>
      <c r="F109" s="1">
        <f t="shared" si="138"/>
        <v>2</v>
      </c>
      <c r="G109" s="1">
        <f t="shared" si="138"/>
        <v>4</v>
      </c>
      <c r="H109" s="1">
        <f t="shared" si="138"/>
        <v>6</v>
      </c>
      <c r="I109" s="1">
        <f t="shared" si="138"/>
        <v>8</v>
      </c>
      <c r="J109" s="1">
        <f t="shared" si="138"/>
        <v>10</v>
      </c>
      <c r="K109" s="1">
        <f t="shared" si="138"/>
        <v>12</v>
      </c>
      <c r="L109" s="1">
        <f t="shared" si="138"/>
        <v>14</v>
      </c>
      <c r="M109" s="1">
        <f t="shared" si="138"/>
        <v>17</v>
      </c>
      <c r="N109" s="1">
        <f t="shared" si="138"/>
        <v>19</v>
      </c>
      <c r="O109" s="1">
        <f t="shared" si="138"/>
        <v>21</v>
      </c>
      <c r="P109" s="159"/>
      <c r="Q109" s="316"/>
      <c r="R109" s="159"/>
      <c r="T109" s="255" t="s">
        <v>0</v>
      </c>
      <c r="U109" s="1">
        <f>D109</f>
        <v>0</v>
      </c>
      <c r="V109" s="1">
        <f>E109</f>
        <v>1</v>
      </c>
      <c r="W109" s="1">
        <f t="shared" ref="W109:AF109" si="139">F109</f>
        <v>2</v>
      </c>
      <c r="X109" s="1">
        <f t="shared" si="139"/>
        <v>4</v>
      </c>
      <c r="Y109" s="1">
        <f t="shared" si="139"/>
        <v>6</v>
      </c>
      <c r="Z109" s="1">
        <f t="shared" si="139"/>
        <v>8</v>
      </c>
      <c r="AA109" s="1">
        <f t="shared" si="139"/>
        <v>10</v>
      </c>
      <c r="AB109" s="1">
        <f t="shared" si="139"/>
        <v>12</v>
      </c>
      <c r="AC109" s="1">
        <f t="shared" si="139"/>
        <v>14</v>
      </c>
      <c r="AD109" s="1">
        <f t="shared" si="139"/>
        <v>17</v>
      </c>
      <c r="AE109" s="1">
        <f t="shared" si="139"/>
        <v>19</v>
      </c>
      <c r="AF109" s="1">
        <f t="shared" si="139"/>
        <v>21</v>
      </c>
    </row>
    <row r="110" spans="2:32" x14ac:dyDescent="0.25">
      <c r="C110" s="3">
        <v>14</v>
      </c>
      <c r="D110" s="263">
        <v>66.338999999999999</v>
      </c>
      <c r="E110" s="263">
        <v>114.88464</v>
      </c>
      <c r="F110" s="263">
        <v>133.50948</v>
      </c>
      <c r="G110" s="263">
        <v>158.73104000000001</v>
      </c>
      <c r="H110" s="263">
        <v>196.19600000000003</v>
      </c>
      <c r="I110" s="263">
        <v>272.61727999999999</v>
      </c>
      <c r="J110" s="263">
        <v>413.27000000000004</v>
      </c>
      <c r="K110" s="263">
        <v>488.59199999999998</v>
      </c>
      <c r="L110" s="263">
        <v>767.99891999999988</v>
      </c>
      <c r="M110" s="263">
        <v>1190.5920000000003</v>
      </c>
      <c r="N110" s="263">
        <v>1456.8652800000004</v>
      </c>
      <c r="O110" s="263">
        <v>1733.0040000000001</v>
      </c>
      <c r="P110" s="264"/>
      <c r="Q110" s="265"/>
      <c r="R110" s="264"/>
      <c r="T110" s="3">
        <f>C110</f>
        <v>14</v>
      </c>
      <c r="U110" s="319">
        <f t="shared" ref="U110:U119" si="140">IF(ISNUMBER(D110)=TRUE,D110/D110,"")</f>
        <v>1</v>
      </c>
      <c r="V110" s="319">
        <f t="shared" ref="V110:V119" si="141">IF(ISNUMBER(E110)=TRUE,E110/D110,"")</f>
        <v>1.7317813051146385</v>
      </c>
      <c r="W110" s="319">
        <f t="shared" ref="W110:W119" si="142">IF(ISNUMBER(F110)=TRUE,F110/D110,"")</f>
        <v>2.0125338036449145</v>
      </c>
      <c r="X110" s="319">
        <f t="shared" ref="X110:X119" si="143">IF(ISNUMBER(G110)=TRUE,G110/D110,"")</f>
        <v>2.3927258475406625</v>
      </c>
      <c r="Y110" s="319">
        <f t="shared" ref="Y110:Y119" si="144">IF(ISNUMBER(H110)=TRUE,H110/D110,"")</f>
        <v>2.957475994513032</v>
      </c>
      <c r="Z110" s="319">
        <f t="shared" ref="Z110:Z119" si="145">IF(ISNUMBER(I110)=TRUE,I110/D110,"")</f>
        <v>4.1094571820497743</v>
      </c>
      <c r="AA110" s="319">
        <f t="shared" ref="AA110:AA119" si="146">IF(ISNUMBER(J110)=TRUE,J110/D110,"")</f>
        <v>6.2296688222614156</v>
      </c>
      <c r="AB110" s="319">
        <f t="shared" ref="AB110:AB119" si="147">IF(ISNUMBER(K110)=TRUE,K110/D110,"")</f>
        <v>7.3650793650793647</v>
      </c>
      <c r="AC110" s="319">
        <f t="shared" ref="AC110:AC119" si="148">IF(ISNUMBER(L110)=TRUE,L110/D110,"")</f>
        <v>11.576884185773073</v>
      </c>
      <c r="AD110" s="319">
        <f t="shared" ref="AD110:AD119" si="149">IF(ISNUMBER(M110)=TRUE,M110/D110,"")</f>
        <v>17.947089947089953</v>
      </c>
      <c r="AE110" s="319">
        <f t="shared" ref="AE110:AE119" si="150">IF(ISNUMBER(N110)=TRUE,N110/D110,"")</f>
        <v>21.960917107583782</v>
      </c>
      <c r="AF110" s="319">
        <f t="shared" ref="AF110:AF119" si="151">IF(ISNUMBER(O110)=TRUE,O110/D110,"")</f>
        <v>26.123456790123459</v>
      </c>
    </row>
    <row r="111" spans="2:32" x14ac:dyDescent="0.25">
      <c r="C111" s="3">
        <v>32</v>
      </c>
      <c r="D111" s="268">
        <v>127.69744</v>
      </c>
      <c r="E111" s="263">
        <v>155.98699999999999</v>
      </c>
      <c r="F111" s="263">
        <v>193.74524000000002</v>
      </c>
      <c r="G111" s="263">
        <v>216.58</v>
      </c>
      <c r="H111" s="263">
        <v>322.81599999999997</v>
      </c>
      <c r="I111" s="263">
        <v>562.65819999999997</v>
      </c>
      <c r="J111" s="263">
        <v>863.18440000000021</v>
      </c>
      <c r="K111" s="263">
        <v>993.59104000000002</v>
      </c>
      <c r="L111" s="263">
        <v>1341.9328</v>
      </c>
      <c r="M111" s="263">
        <v>2114.4780799999999</v>
      </c>
      <c r="N111" s="263"/>
      <c r="O111" s="263"/>
      <c r="P111" s="264"/>
      <c r="Q111" s="265"/>
      <c r="R111" s="264"/>
      <c r="T111" s="3">
        <f>C111</f>
        <v>32</v>
      </c>
      <c r="U111" s="319">
        <f t="shared" si="140"/>
        <v>1</v>
      </c>
      <c r="V111" s="319">
        <f t="shared" si="141"/>
        <v>1.2215358428485332</v>
      </c>
      <c r="W111" s="319">
        <f t="shared" si="142"/>
        <v>1.5172210186829118</v>
      </c>
      <c r="X111" s="319">
        <f t="shared" si="143"/>
        <v>1.6960402651768118</v>
      </c>
      <c r="Y111" s="319">
        <f t="shared" si="144"/>
        <v>2.5279755020930721</v>
      </c>
      <c r="Z111" s="319">
        <f t="shared" si="145"/>
        <v>4.4061823009137848</v>
      </c>
      <c r="AA111" s="319">
        <f t="shared" si="146"/>
        <v>6.7596061440229356</v>
      </c>
      <c r="AB111" s="319">
        <f t="shared" si="147"/>
        <v>7.7808219178082192</v>
      </c>
      <c r="AC111" s="319">
        <f t="shared" si="148"/>
        <v>10.508689915788445</v>
      </c>
      <c r="AD111" s="319">
        <f t="shared" si="149"/>
        <v>16.558500154740766</v>
      </c>
      <c r="AE111" s="319" t="str">
        <f t="shared" si="150"/>
        <v/>
      </c>
      <c r="AF111" s="319" t="str">
        <f t="shared" si="151"/>
        <v/>
      </c>
    </row>
    <row r="112" spans="2:32" x14ac:dyDescent="0.25">
      <c r="C112" s="3">
        <v>53</v>
      </c>
      <c r="D112" s="268">
        <v>123.33204000000002</v>
      </c>
      <c r="E112" s="263">
        <v>110.11</v>
      </c>
      <c r="F112" s="263">
        <v>132.94528</v>
      </c>
      <c r="G112" s="263">
        <v>157.91152000000002</v>
      </c>
      <c r="H112" s="263">
        <v>216.58</v>
      </c>
      <c r="I112" s="263">
        <v>319.53168000000005</v>
      </c>
      <c r="J112" s="263">
        <v>383.30396000000002</v>
      </c>
      <c r="K112" s="263">
        <v>683.59823999999992</v>
      </c>
      <c r="L112" s="263">
        <v>966.89163999999982</v>
      </c>
      <c r="M112" s="263">
        <v>1478.3511599999999</v>
      </c>
      <c r="N112" s="263">
        <v>1563.4944000000003</v>
      </c>
      <c r="O112" s="263">
        <v>2321.6627199999998</v>
      </c>
      <c r="P112" s="264"/>
      <c r="Q112" s="265"/>
      <c r="R112" s="264"/>
      <c r="T112" s="3">
        <f t="shared" ref="T112:T119" si="152">C112</f>
        <v>53</v>
      </c>
      <c r="U112" s="319">
        <f t="shared" si="140"/>
        <v>1</v>
      </c>
      <c r="V112" s="319">
        <f t="shared" si="141"/>
        <v>0.89279314604704485</v>
      </c>
      <c r="W112" s="319">
        <f t="shared" si="142"/>
        <v>1.0779460065689335</v>
      </c>
      <c r="X112" s="319">
        <f t="shared" si="143"/>
        <v>1.280377102332857</v>
      </c>
      <c r="Y112" s="319">
        <f t="shared" si="144"/>
        <v>1.7560724690842702</v>
      </c>
      <c r="Z112" s="319">
        <f t="shared" si="145"/>
        <v>2.5908245740522902</v>
      </c>
      <c r="AA112" s="319">
        <f t="shared" si="146"/>
        <v>3.1079025369239002</v>
      </c>
      <c r="AB112" s="319">
        <f t="shared" si="147"/>
        <v>5.5427465563692921</v>
      </c>
      <c r="AC112" s="319">
        <f t="shared" si="148"/>
        <v>7.8397441573171065</v>
      </c>
      <c r="AD112" s="319">
        <f t="shared" si="149"/>
        <v>11.986756725989448</v>
      </c>
      <c r="AE112" s="319">
        <f t="shared" si="150"/>
        <v>12.677114560012143</v>
      </c>
      <c r="AF112" s="319">
        <f t="shared" si="151"/>
        <v>18.824489727081456</v>
      </c>
    </row>
    <row r="113" spans="3:32" x14ac:dyDescent="0.25">
      <c r="C113" s="3">
        <v>85</v>
      </c>
      <c r="D113" s="268">
        <v>125.94816</v>
      </c>
      <c r="E113" s="263">
        <v>161.90928</v>
      </c>
      <c r="F113" s="263">
        <v>127.37088000000003</v>
      </c>
      <c r="G113" s="263">
        <v>208.73216000000005</v>
      </c>
      <c r="H113" s="263">
        <v>259.89599999999996</v>
      </c>
      <c r="I113" s="263">
        <v>382.94776000000007</v>
      </c>
      <c r="J113" s="263">
        <v>385.38499999999999</v>
      </c>
      <c r="K113" s="263">
        <v>523.04512</v>
      </c>
      <c r="L113" s="263">
        <v>584.57983999999999</v>
      </c>
      <c r="M113" s="263">
        <v>915.76888000000019</v>
      </c>
      <c r="N113" s="263">
        <v>963.14400000000001</v>
      </c>
      <c r="O113" s="263">
        <v>1141.5819999999999</v>
      </c>
      <c r="P113" s="264"/>
      <c r="Q113" s="265"/>
      <c r="R113" s="264"/>
      <c r="T113" s="3">
        <f t="shared" si="152"/>
        <v>85</v>
      </c>
      <c r="U113" s="319">
        <f t="shared" si="140"/>
        <v>1</v>
      </c>
      <c r="V113" s="319">
        <f t="shared" si="141"/>
        <v>1.2855231866825207</v>
      </c>
      <c r="W113" s="319">
        <f t="shared" si="142"/>
        <v>1.0112960760998813</v>
      </c>
      <c r="X113" s="319">
        <f t="shared" si="143"/>
        <v>1.6572862993790465</v>
      </c>
      <c r="Y113" s="319">
        <f t="shared" si="144"/>
        <v>2.0635156559651207</v>
      </c>
      <c r="Z113" s="319">
        <f t="shared" si="145"/>
        <v>3.0405188928524249</v>
      </c>
      <c r="AA113" s="319">
        <f t="shared" si="146"/>
        <v>3.0598700290659266</v>
      </c>
      <c r="AB113" s="319">
        <f t="shared" si="147"/>
        <v>4.1528603514334783</v>
      </c>
      <c r="AC113" s="319">
        <f t="shared" si="148"/>
        <v>4.6414321574844761</v>
      </c>
      <c r="AD113" s="319">
        <f t="shared" si="149"/>
        <v>7.270998480644737</v>
      </c>
      <c r="AE113" s="319">
        <f t="shared" si="150"/>
        <v>7.6471462544589777</v>
      </c>
      <c r="AF113" s="319">
        <f t="shared" si="151"/>
        <v>9.0639037521469135</v>
      </c>
    </row>
    <row r="114" spans="3:32" x14ac:dyDescent="0.25">
      <c r="C114" s="3"/>
      <c r="D114" s="268"/>
      <c r="E114" s="263"/>
      <c r="F114" s="263"/>
      <c r="G114" s="263"/>
      <c r="H114" s="263"/>
      <c r="I114" s="263"/>
      <c r="J114" s="263"/>
      <c r="K114" s="263"/>
      <c r="L114" s="263"/>
      <c r="M114" s="263"/>
      <c r="N114" s="263"/>
      <c r="O114" s="263"/>
      <c r="P114" s="264"/>
      <c r="Q114" s="265"/>
      <c r="R114" s="264"/>
      <c r="T114" s="3">
        <f t="shared" si="152"/>
        <v>0</v>
      </c>
      <c r="U114" s="319" t="str">
        <f t="shared" si="140"/>
        <v/>
      </c>
      <c r="V114" s="319" t="str">
        <f t="shared" si="141"/>
        <v/>
      </c>
      <c r="W114" s="319" t="str">
        <f t="shared" si="142"/>
        <v/>
      </c>
      <c r="X114" s="319" t="str">
        <f t="shared" si="143"/>
        <v/>
      </c>
      <c r="Y114" s="319" t="str">
        <f t="shared" si="144"/>
        <v/>
      </c>
      <c r="Z114" s="319" t="str">
        <f t="shared" si="145"/>
        <v/>
      </c>
      <c r="AA114" s="319" t="str">
        <f t="shared" si="146"/>
        <v/>
      </c>
      <c r="AB114" s="319" t="str">
        <f t="shared" si="147"/>
        <v/>
      </c>
      <c r="AC114" s="319" t="str">
        <f t="shared" si="148"/>
        <v/>
      </c>
      <c r="AD114" s="319" t="str">
        <f t="shared" si="149"/>
        <v/>
      </c>
      <c r="AE114" s="319" t="str">
        <f t="shared" si="150"/>
        <v/>
      </c>
      <c r="AF114" s="319" t="str">
        <f t="shared" si="151"/>
        <v/>
      </c>
    </row>
    <row r="115" spans="3:32" x14ac:dyDescent="0.25">
      <c r="C115" s="3"/>
      <c r="D115" s="268"/>
      <c r="E115" s="263"/>
      <c r="F115" s="263"/>
      <c r="G115" s="263"/>
      <c r="H115" s="263"/>
      <c r="I115" s="263"/>
      <c r="J115" s="263"/>
      <c r="K115" s="263"/>
      <c r="L115" s="263"/>
      <c r="M115" s="263"/>
      <c r="N115" s="263"/>
      <c r="O115" s="263"/>
      <c r="P115" s="264"/>
      <c r="Q115" s="265"/>
      <c r="R115" s="264"/>
      <c r="T115" s="3">
        <f t="shared" si="152"/>
        <v>0</v>
      </c>
      <c r="U115" s="319" t="str">
        <f t="shared" si="140"/>
        <v/>
      </c>
      <c r="V115" s="319" t="str">
        <f t="shared" si="141"/>
        <v/>
      </c>
      <c r="W115" s="319" t="str">
        <f t="shared" si="142"/>
        <v/>
      </c>
      <c r="X115" s="319" t="str">
        <f t="shared" si="143"/>
        <v/>
      </c>
      <c r="Y115" s="319" t="str">
        <f t="shared" si="144"/>
        <v/>
      </c>
      <c r="Z115" s="319" t="str">
        <f t="shared" si="145"/>
        <v/>
      </c>
      <c r="AA115" s="319" t="str">
        <f t="shared" si="146"/>
        <v/>
      </c>
      <c r="AB115" s="319" t="str">
        <f t="shared" si="147"/>
        <v/>
      </c>
      <c r="AC115" s="319" t="str">
        <f t="shared" si="148"/>
        <v/>
      </c>
      <c r="AD115" s="319" t="str">
        <f t="shared" si="149"/>
        <v/>
      </c>
      <c r="AE115" s="319" t="str">
        <f t="shared" si="150"/>
        <v/>
      </c>
      <c r="AF115" s="319" t="str">
        <f t="shared" si="151"/>
        <v/>
      </c>
    </row>
    <row r="116" spans="3:32" x14ac:dyDescent="0.25">
      <c r="C116" s="3"/>
      <c r="D116" s="268"/>
      <c r="E116" s="263"/>
      <c r="F116" s="263"/>
      <c r="G116" s="263"/>
      <c r="H116" s="263"/>
      <c r="I116" s="263"/>
      <c r="J116" s="263"/>
      <c r="K116" s="263"/>
      <c r="L116" s="263"/>
      <c r="M116" s="263"/>
      <c r="N116" s="263"/>
      <c r="O116" s="263"/>
      <c r="P116" s="264"/>
      <c r="Q116" s="265"/>
      <c r="R116" s="264"/>
      <c r="T116" s="3">
        <f t="shared" si="152"/>
        <v>0</v>
      </c>
      <c r="U116" s="319" t="str">
        <f t="shared" si="140"/>
        <v/>
      </c>
      <c r="V116" s="319" t="str">
        <f t="shared" si="141"/>
        <v/>
      </c>
      <c r="W116" s="319" t="str">
        <f t="shared" si="142"/>
        <v/>
      </c>
      <c r="X116" s="319" t="str">
        <f t="shared" si="143"/>
        <v/>
      </c>
      <c r="Y116" s="319" t="str">
        <f t="shared" si="144"/>
        <v/>
      </c>
      <c r="Z116" s="319" t="str">
        <f t="shared" si="145"/>
        <v/>
      </c>
      <c r="AA116" s="319" t="str">
        <f t="shared" si="146"/>
        <v/>
      </c>
      <c r="AB116" s="319" t="str">
        <f t="shared" si="147"/>
        <v/>
      </c>
      <c r="AC116" s="319" t="str">
        <f t="shared" si="148"/>
        <v/>
      </c>
      <c r="AD116" s="319" t="str">
        <f t="shared" si="149"/>
        <v/>
      </c>
      <c r="AE116" s="319" t="str">
        <f t="shared" si="150"/>
        <v/>
      </c>
      <c r="AF116" s="319" t="str">
        <f t="shared" si="151"/>
        <v/>
      </c>
    </row>
    <row r="117" spans="3:32" x14ac:dyDescent="0.25">
      <c r="C117" s="3"/>
      <c r="D117" s="268"/>
      <c r="E117" s="263"/>
      <c r="F117" s="263"/>
      <c r="G117" s="263"/>
      <c r="H117" s="263"/>
      <c r="I117" s="263"/>
      <c r="J117" s="263"/>
      <c r="K117" s="263"/>
      <c r="L117" s="263"/>
      <c r="M117" s="263"/>
      <c r="N117" s="263"/>
      <c r="O117" s="263"/>
      <c r="P117" s="264"/>
      <c r="Q117" s="265"/>
      <c r="R117" s="264"/>
      <c r="T117" s="3">
        <f t="shared" si="152"/>
        <v>0</v>
      </c>
      <c r="U117" s="319" t="str">
        <f t="shared" si="140"/>
        <v/>
      </c>
      <c r="V117" s="319" t="str">
        <f t="shared" si="141"/>
        <v/>
      </c>
      <c r="W117" s="319" t="str">
        <f t="shared" si="142"/>
        <v/>
      </c>
      <c r="X117" s="319" t="str">
        <f t="shared" si="143"/>
        <v/>
      </c>
      <c r="Y117" s="319" t="str">
        <f t="shared" si="144"/>
        <v/>
      </c>
      <c r="Z117" s="319" t="str">
        <f t="shared" si="145"/>
        <v/>
      </c>
      <c r="AA117" s="319" t="str">
        <f t="shared" si="146"/>
        <v/>
      </c>
      <c r="AB117" s="319" t="str">
        <f t="shared" si="147"/>
        <v/>
      </c>
      <c r="AC117" s="319" t="str">
        <f t="shared" si="148"/>
        <v/>
      </c>
      <c r="AD117" s="319" t="str">
        <f t="shared" si="149"/>
        <v/>
      </c>
      <c r="AE117" s="319" t="str">
        <f t="shared" si="150"/>
        <v/>
      </c>
      <c r="AF117" s="319" t="str">
        <f t="shared" si="151"/>
        <v/>
      </c>
    </row>
    <row r="118" spans="3:32" x14ac:dyDescent="0.25">
      <c r="C118" s="3"/>
      <c r="D118" s="268"/>
      <c r="E118" s="263"/>
      <c r="F118" s="263"/>
      <c r="G118" s="263"/>
      <c r="H118" s="263"/>
      <c r="I118" s="263"/>
      <c r="J118" s="263"/>
      <c r="K118" s="263"/>
      <c r="L118" s="263"/>
      <c r="M118" s="263"/>
      <c r="N118" s="263"/>
      <c r="O118" s="263"/>
      <c r="P118" s="264"/>
      <c r="Q118" s="265"/>
      <c r="R118" s="264"/>
      <c r="T118" s="3">
        <f t="shared" si="152"/>
        <v>0</v>
      </c>
      <c r="U118" s="319" t="str">
        <f t="shared" si="140"/>
        <v/>
      </c>
      <c r="V118" s="319" t="str">
        <f t="shared" si="141"/>
        <v/>
      </c>
      <c r="W118" s="319" t="str">
        <f t="shared" si="142"/>
        <v/>
      </c>
      <c r="X118" s="319" t="str">
        <f t="shared" si="143"/>
        <v/>
      </c>
      <c r="Y118" s="319" t="str">
        <f t="shared" si="144"/>
        <v/>
      </c>
      <c r="Z118" s="319" t="str">
        <f t="shared" si="145"/>
        <v/>
      </c>
      <c r="AA118" s="319" t="str">
        <f t="shared" si="146"/>
        <v/>
      </c>
      <c r="AB118" s="319" t="str">
        <f t="shared" si="147"/>
        <v/>
      </c>
      <c r="AC118" s="319" t="str">
        <f t="shared" si="148"/>
        <v/>
      </c>
      <c r="AD118" s="319" t="str">
        <f t="shared" si="149"/>
        <v/>
      </c>
      <c r="AE118" s="319" t="str">
        <f t="shared" si="150"/>
        <v/>
      </c>
      <c r="AF118" s="319" t="str">
        <f t="shared" si="151"/>
        <v/>
      </c>
    </row>
    <row r="119" spans="3:32" x14ac:dyDescent="0.25">
      <c r="C119" s="255"/>
      <c r="D119" s="272"/>
      <c r="E119" s="273"/>
      <c r="F119" s="273"/>
      <c r="G119" s="273"/>
      <c r="H119" s="273"/>
      <c r="I119" s="273"/>
      <c r="J119" s="273"/>
      <c r="K119" s="273"/>
      <c r="L119" s="273"/>
      <c r="M119" s="273"/>
      <c r="N119" s="273"/>
      <c r="O119" s="273"/>
      <c r="P119" s="264"/>
      <c r="Q119" s="265"/>
      <c r="R119" s="264"/>
      <c r="T119" s="3">
        <f t="shared" si="152"/>
        <v>0</v>
      </c>
      <c r="U119" s="319" t="str">
        <f t="shared" si="140"/>
        <v/>
      </c>
      <c r="V119" s="319" t="str">
        <f t="shared" si="141"/>
        <v/>
      </c>
      <c r="W119" s="319" t="str">
        <f t="shared" si="142"/>
        <v/>
      </c>
      <c r="X119" s="319" t="str">
        <f t="shared" si="143"/>
        <v/>
      </c>
      <c r="Y119" s="319" t="str">
        <f t="shared" si="144"/>
        <v/>
      </c>
      <c r="Z119" s="319" t="str">
        <f t="shared" si="145"/>
        <v/>
      </c>
      <c r="AA119" s="319" t="str">
        <f t="shared" si="146"/>
        <v/>
      </c>
      <c r="AB119" s="319" t="str">
        <f t="shared" si="147"/>
        <v/>
      </c>
      <c r="AC119" s="319" t="str">
        <f t="shared" si="148"/>
        <v/>
      </c>
      <c r="AD119" s="319" t="str">
        <f t="shared" si="149"/>
        <v/>
      </c>
      <c r="AE119" s="319" t="str">
        <f t="shared" si="150"/>
        <v/>
      </c>
      <c r="AF119" s="319" t="str">
        <f t="shared" si="151"/>
        <v/>
      </c>
    </row>
    <row r="120" spans="3:32" x14ac:dyDescent="0.25">
      <c r="C120" s="3" t="s">
        <v>3</v>
      </c>
      <c r="D120" s="5">
        <f>AVERAGE(D110:D119)</f>
        <v>110.82916</v>
      </c>
      <c r="E120" s="5">
        <f>AVERAGE(E110:E119)</f>
        <v>135.72273000000001</v>
      </c>
      <c r="F120" s="5">
        <f t="shared" ref="F120:O120" si="153">AVERAGE(F110:F119)</f>
        <v>146.89272000000003</v>
      </c>
      <c r="G120" s="5">
        <f t="shared" si="153"/>
        <v>185.48868000000002</v>
      </c>
      <c r="H120" s="5">
        <f t="shared" si="153"/>
        <v>248.87199999999999</v>
      </c>
      <c r="I120" s="5">
        <f t="shared" si="153"/>
        <v>384.43873000000002</v>
      </c>
      <c r="J120" s="5">
        <f t="shared" si="153"/>
        <v>511.28584000000006</v>
      </c>
      <c r="K120" s="5">
        <f t="shared" si="153"/>
        <v>672.20659999999998</v>
      </c>
      <c r="L120" s="5">
        <f t="shared" si="153"/>
        <v>915.35079999999994</v>
      </c>
      <c r="M120" s="5">
        <f t="shared" si="153"/>
        <v>1424.7975300000003</v>
      </c>
      <c r="N120" s="5">
        <f t="shared" si="153"/>
        <v>1327.8345600000002</v>
      </c>
      <c r="O120" s="5">
        <f t="shared" si="153"/>
        <v>1732.0829066666665</v>
      </c>
      <c r="P120" s="5"/>
      <c r="Q120" s="327"/>
      <c r="R120" s="5"/>
      <c r="T120" s="266" t="s">
        <v>3</v>
      </c>
      <c r="U120" s="318">
        <f>AVERAGE(U110:U119)</f>
        <v>1</v>
      </c>
      <c r="V120" s="318">
        <f>AVERAGE(V110:V119)</f>
        <v>1.2829083701731843</v>
      </c>
      <c r="W120" s="318">
        <f t="shared" ref="W120:AF120" si="154">AVERAGE(W110:W119)</f>
        <v>1.4047492262491601</v>
      </c>
      <c r="X120" s="318">
        <f t="shared" si="154"/>
        <v>1.7566073786073444</v>
      </c>
      <c r="Y120" s="318">
        <f t="shared" si="154"/>
        <v>2.326259905413874</v>
      </c>
      <c r="Z120" s="318">
        <f t="shared" si="154"/>
        <v>3.5367457374670686</v>
      </c>
      <c r="AA120" s="318">
        <f t="shared" si="154"/>
        <v>4.7892618830685443</v>
      </c>
      <c r="AB120" s="318">
        <f t="shared" si="154"/>
        <v>6.2103770476725888</v>
      </c>
      <c r="AC120" s="318">
        <f t="shared" si="154"/>
        <v>8.6416876040907749</v>
      </c>
      <c r="AD120" s="318">
        <f t="shared" si="154"/>
        <v>13.440836327116227</v>
      </c>
      <c r="AE120" s="318">
        <f t="shared" si="154"/>
        <v>14.095059307351633</v>
      </c>
      <c r="AF120" s="318">
        <f t="shared" si="154"/>
        <v>18.003950089783942</v>
      </c>
    </row>
    <row r="121" spans="3:32" x14ac:dyDescent="0.25">
      <c r="C121" s="3" t="s">
        <v>4</v>
      </c>
      <c r="D121" s="5">
        <f>_xlfn.VAR.P(D110:D119)</f>
        <v>662.20484406959986</v>
      </c>
      <c r="E121" s="5">
        <f>_xlfn.VAR.P(E110:E119)</f>
        <v>546.65349310909733</v>
      </c>
      <c r="F121" s="5">
        <f t="shared" ref="F121:O121" si="155">_xlfn.VAR.P(F110:F119)</f>
        <v>737.4757656967995</v>
      </c>
      <c r="G121" s="5">
        <f t="shared" si="155"/>
        <v>745.85014847200364</v>
      </c>
      <c r="H121" s="5">
        <f t="shared" si="155"/>
        <v>2351.6944879999937</v>
      </c>
      <c r="I121" s="5">
        <f t="shared" si="155"/>
        <v>12120.341074606695</v>
      </c>
      <c r="J121" s="5">
        <f t="shared" si="155"/>
        <v>41417.521135504823</v>
      </c>
      <c r="K121" s="5">
        <f t="shared" si="155"/>
        <v>39845.299046238419</v>
      </c>
      <c r="L121" s="5">
        <f t="shared" si="155"/>
        <v>78937.666357690352</v>
      </c>
      <c r="M121" s="5">
        <f t="shared" si="155"/>
        <v>198122.4122844697</v>
      </c>
      <c r="N121" s="5">
        <f t="shared" si="155"/>
        <v>68394.563815219328</v>
      </c>
      <c r="O121" s="5">
        <f t="shared" si="155"/>
        <v>232098.84182575138</v>
      </c>
      <c r="P121" s="5"/>
      <c r="Q121" s="327"/>
      <c r="R121" s="5"/>
      <c r="T121" s="3" t="s">
        <v>4</v>
      </c>
      <c r="U121" s="319">
        <f>_xlfn.VAR.P(U110:U119)</f>
        <v>0</v>
      </c>
      <c r="V121" s="319">
        <f>_xlfn.VAR.P(V110:V119)</f>
        <v>8.9362556048384167E-2</v>
      </c>
      <c r="W121" s="319">
        <f t="shared" ref="W121:AF121" si="156">_xlfn.VAR.P(W110:W119)</f>
        <v>0.16091443059228783</v>
      </c>
      <c r="X121" s="319">
        <f t="shared" si="156"/>
        <v>0.16124375864173102</v>
      </c>
      <c r="Y121" s="319">
        <f t="shared" si="156"/>
        <v>0.20831779656194804</v>
      </c>
      <c r="Z121" s="319">
        <f t="shared" si="156"/>
        <v>0.55623156633155624</v>
      </c>
      <c r="AA121" s="319">
        <f t="shared" si="156"/>
        <v>2.9436985231773605</v>
      </c>
      <c r="AB121" s="319">
        <f t="shared" si="156"/>
        <v>2.1196849900451227</v>
      </c>
      <c r="AC121" s="319">
        <f t="shared" si="156"/>
        <v>7.1865583837326312</v>
      </c>
      <c r="AD121" s="319">
        <f t="shared" si="156"/>
        <v>17.55184899194245</v>
      </c>
      <c r="AE121" s="319">
        <f t="shared" si="156"/>
        <v>35.152622992548054</v>
      </c>
      <c r="AF121" s="319">
        <f t="shared" si="156"/>
        <v>48.841367624110667</v>
      </c>
    </row>
    <row r="122" spans="3:32" x14ac:dyDescent="0.25">
      <c r="C122" s="3" t="s">
        <v>5</v>
      </c>
      <c r="D122" s="5">
        <f>_xlfn.STDEV.P(D110:D119)</f>
        <v>25.733341098069637</v>
      </c>
      <c r="E122" s="5">
        <f>_xlfn.STDEV.P(E110:E119)</f>
        <v>23.380622171129179</v>
      </c>
      <c r="F122" s="5">
        <f t="shared" ref="F122:O122" si="157">_xlfn.STDEV.P(F110:F119)</f>
        <v>27.156505034646845</v>
      </c>
      <c r="G122" s="5">
        <f t="shared" si="157"/>
        <v>27.310257202597043</v>
      </c>
      <c r="H122" s="5">
        <f t="shared" si="157"/>
        <v>48.494272734004312</v>
      </c>
      <c r="I122" s="5">
        <f t="shared" si="157"/>
        <v>110.09242060472053</v>
      </c>
      <c r="J122" s="5">
        <f t="shared" si="157"/>
        <v>203.51295078079141</v>
      </c>
      <c r="K122" s="5">
        <f t="shared" si="157"/>
        <v>199.61287294720853</v>
      </c>
      <c r="L122" s="5">
        <f t="shared" si="157"/>
        <v>280.95847799575358</v>
      </c>
      <c r="M122" s="5">
        <f t="shared" si="157"/>
        <v>445.10943854794823</v>
      </c>
      <c r="N122" s="5">
        <f t="shared" si="157"/>
        <v>261.52354351992733</v>
      </c>
      <c r="O122" s="5">
        <f t="shared" si="157"/>
        <v>481.76637681115875</v>
      </c>
      <c r="P122" s="5"/>
      <c r="Q122" s="327"/>
      <c r="R122" s="5"/>
      <c r="T122" s="3" t="s">
        <v>5</v>
      </c>
      <c r="U122" s="319">
        <f>_xlfn.STDEV.P(U110:U119)</f>
        <v>0</v>
      </c>
      <c r="V122" s="319">
        <f>_xlfn.STDEV.P(V110:V119)</f>
        <v>0.29893570554282095</v>
      </c>
      <c r="W122" s="319">
        <f t="shared" ref="W122:AF122" si="158">_xlfn.STDEV.P(W110:W119)</f>
        <v>0.40114140972017315</v>
      </c>
      <c r="X122" s="319">
        <f t="shared" si="158"/>
        <v>0.40155168863015755</v>
      </c>
      <c r="Y122" s="319">
        <f t="shared" si="158"/>
        <v>0.45641844458999248</v>
      </c>
      <c r="Z122" s="319">
        <f t="shared" si="158"/>
        <v>0.74580933644702807</v>
      </c>
      <c r="AA122" s="319">
        <f t="shared" si="158"/>
        <v>1.7157209922296108</v>
      </c>
      <c r="AB122" s="319">
        <f t="shared" si="158"/>
        <v>1.4559137989747617</v>
      </c>
      <c r="AC122" s="319">
        <f t="shared" si="158"/>
        <v>2.6807757055995252</v>
      </c>
      <c r="AD122" s="319">
        <f t="shared" si="158"/>
        <v>4.1894926890904642</v>
      </c>
      <c r="AE122" s="319">
        <f t="shared" si="158"/>
        <v>5.9289647488029518</v>
      </c>
      <c r="AF122" s="319">
        <f t="shared" si="158"/>
        <v>6.9886599304953068</v>
      </c>
    </row>
  </sheetData>
  <mergeCells count="8">
    <mergeCell ref="C91:D91"/>
    <mergeCell ref="T91:U91"/>
    <mergeCell ref="A1:N1"/>
    <mergeCell ref="D4:O4"/>
    <mergeCell ref="V4:AF4"/>
    <mergeCell ref="T32:U32"/>
    <mergeCell ref="C62:D62"/>
    <mergeCell ref="T62:U6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0C556-7A4C-49DD-9831-7AD7BC253E49}">
  <dimension ref="A1:AY79"/>
  <sheetViews>
    <sheetView showGridLines="0" workbookViewId="0">
      <selection sqref="A1:V1"/>
    </sheetView>
  </sheetViews>
  <sheetFormatPr defaultRowHeight="15" x14ac:dyDescent="0.25"/>
  <cols>
    <col min="1" max="1" width="6.85546875" customWidth="1"/>
    <col min="2" max="2" width="6" customWidth="1"/>
    <col min="3" max="3" width="11.42578125" customWidth="1"/>
    <col min="4" max="7" width="9.42578125" bestFit="1" customWidth="1"/>
    <col min="8" max="15" width="9.42578125" customWidth="1"/>
    <col min="16" max="18" width="9.42578125" bestFit="1" customWidth="1"/>
    <col min="19" max="22" width="10.42578125" bestFit="1" customWidth="1"/>
    <col min="23" max="23" width="10.42578125" customWidth="1"/>
    <col min="24" max="24" width="10.42578125" bestFit="1" customWidth="1"/>
    <col min="25" max="27" width="5.42578125" customWidth="1"/>
    <col min="28" max="28" width="10.42578125" customWidth="1"/>
    <col min="29" max="29" width="11.42578125" customWidth="1"/>
    <col min="30" max="50" width="10.42578125" customWidth="1"/>
    <col min="51" max="51" width="5.42578125" customWidth="1"/>
  </cols>
  <sheetData>
    <row r="1" spans="1:51" ht="37.5" customHeight="1" x14ac:dyDescent="0.4">
      <c r="A1" s="331" t="s">
        <v>46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  <c r="T1" s="331"/>
      <c r="U1" s="331"/>
      <c r="V1" s="331"/>
      <c r="W1" s="17"/>
    </row>
    <row r="2" spans="1:51" ht="26.25" x14ac:dyDescent="0.4">
      <c r="A2" s="17"/>
      <c r="B2" s="334" t="s">
        <v>24</v>
      </c>
      <c r="C2" s="334"/>
      <c r="D2" s="334"/>
      <c r="E2" s="334"/>
      <c r="F2" s="334"/>
      <c r="G2" s="334"/>
      <c r="H2" s="334"/>
      <c r="I2" s="334"/>
      <c r="J2" s="334"/>
      <c r="K2" s="334"/>
      <c r="L2" s="334"/>
      <c r="M2" s="334"/>
      <c r="N2" s="334"/>
      <c r="O2" s="334"/>
      <c r="P2" s="334"/>
      <c r="Q2" s="17"/>
      <c r="R2" s="17"/>
      <c r="S2" s="17"/>
      <c r="T2" s="17"/>
      <c r="U2" s="17"/>
      <c r="V2" s="17"/>
      <c r="W2" s="17"/>
    </row>
    <row r="3" spans="1:51" ht="32.25" customHeight="1" thickBot="1" x14ac:dyDescent="0.3">
      <c r="A3" s="151"/>
      <c r="B3" s="151"/>
      <c r="C3" s="152"/>
      <c r="D3" s="330" t="s">
        <v>25</v>
      </c>
      <c r="E3" s="330"/>
      <c r="F3" s="330"/>
      <c r="G3" s="330"/>
      <c r="H3" s="330"/>
      <c r="I3" s="330"/>
      <c r="J3" s="330"/>
      <c r="K3" s="330"/>
      <c r="L3" s="330"/>
      <c r="M3" s="330"/>
      <c r="N3" s="330"/>
      <c r="O3" s="330"/>
      <c r="P3" s="330"/>
      <c r="Q3" s="330"/>
      <c r="R3" s="330"/>
      <c r="S3" s="330"/>
      <c r="T3" s="330"/>
      <c r="U3" s="330"/>
      <c r="V3" s="330"/>
      <c r="W3" s="330"/>
      <c r="X3" s="330"/>
      <c r="Y3" s="152"/>
      <c r="Z3" s="151"/>
      <c r="AA3" s="151"/>
      <c r="AB3" s="330" t="s">
        <v>15</v>
      </c>
      <c r="AC3" s="330"/>
      <c r="AD3" s="330"/>
      <c r="AE3" s="330"/>
      <c r="AF3" s="330"/>
      <c r="AG3" s="330"/>
      <c r="AH3" s="330"/>
      <c r="AI3" s="330"/>
      <c r="AJ3" s="330"/>
      <c r="AK3" s="330"/>
      <c r="AL3" s="330"/>
      <c r="AM3" s="330"/>
      <c r="AN3" s="330"/>
      <c r="AO3" s="330"/>
      <c r="AP3" s="330"/>
      <c r="AQ3" s="330"/>
      <c r="AR3" s="330"/>
      <c r="AS3" s="330"/>
      <c r="AT3" s="330"/>
      <c r="AU3" s="330"/>
      <c r="AV3" s="330"/>
      <c r="AW3" s="330"/>
      <c r="AX3" s="330"/>
    </row>
    <row r="4" spans="1:51" ht="19.5" thickTop="1" x14ac:dyDescent="0.3"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53"/>
    </row>
    <row r="5" spans="1:51" ht="18.75" x14ac:dyDescent="0.3">
      <c r="A5" s="154" t="s">
        <v>41</v>
      </c>
      <c r="Y5" s="153"/>
      <c r="AA5" s="116" t="str">
        <f>A5</f>
        <v>Combination Therapy: 5x 5Gy EBRT + CP-PTX</v>
      </c>
      <c r="AB5" s="116"/>
    </row>
    <row r="6" spans="1:51" ht="19.5" x14ac:dyDescent="0.35">
      <c r="B6" s="155" t="s">
        <v>18</v>
      </c>
      <c r="C6" s="156"/>
      <c r="D6" s="336" t="s">
        <v>13</v>
      </c>
      <c r="E6" s="336"/>
      <c r="F6" s="336"/>
      <c r="G6" s="336"/>
      <c r="H6" s="336"/>
      <c r="I6" s="336"/>
      <c r="J6" s="336"/>
      <c r="K6" s="336"/>
      <c r="L6" s="336"/>
      <c r="M6" s="336"/>
      <c r="N6" s="336"/>
      <c r="O6" s="336"/>
      <c r="P6" s="336"/>
      <c r="Q6" s="336"/>
      <c r="R6" s="336"/>
      <c r="S6" s="336"/>
      <c r="T6" s="336"/>
      <c r="U6" s="336"/>
      <c r="V6" s="336"/>
      <c r="W6" s="336"/>
      <c r="X6" s="336"/>
      <c r="Y6" s="153"/>
      <c r="AB6" s="339" t="s">
        <v>10</v>
      </c>
      <c r="AC6" s="339"/>
      <c r="AD6" s="336" t="s">
        <v>13</v>
      </c>
      <c r="AE6" s="336"/>
      <c r="AF6" s="336"/>
      <c r="AG6" s="336"/>
      <c r="AH6" s="336"/>
      <c r="AI6" s="336"/>
      <c r="AJ6" s="336"/>
      <c r="AK6" s="336"/>
      <c r="AL6" s="336"/>
      <c r="AM6" s="336"/>
      <c r="AN6" s="336"/>
      <c r="AO6" s="336"/>
      <c r="AP6" s="336"/>
      <c r="AQ6" s="336"/>
      <c r="AR6" s="336"/>
      <c r="AS6" s="336"/>
      <c r="AT6" s="336"/>
      <c r="AU6" s="336"/>
      <c r="AV6" s="336"/>
      <c r="AW6" s="336"/>
      <c r="AX6" s="336"/>
    </row>
    <row r="7" spans="1:51" x14ac:dyDescent="0.25">
      <c r="B7" s="157"/>
      <c r="C7" s="65" t="s">
        <v>12</v>
      </c>
      <c r="D7" s="158">
        <v>0</v>
      </c>
      <c r="E7" s="158">
        <v>1</v>
      </c>
      <c r="F7" s="158">
        <v>3</v>
      </c>
      <c r="G7" s="158">
        <v>6</v>
      </c>
      <c r="H7" s="158">
        <v>8</v>
      </c>
      <c r="I7" s="158">
        <v>10</v>
      </c>
      <c r="J7" s="158">
        <v>13</v>
      </c>
      <c r="K7" s="158">
        <v>15</v>
      </c>
      <c r="L7" s="158">
        <v>17</v>
      </c>
      <c r="M7" s="158">
        <v>21</v>
      </c>
      <c r="N7" s="158">
        <v>23</v>
      </c>
      <c r="O7" s="158">
        <v>25</v>
      </c>
      <c r="P7" s="158">
        <v>28</v>
      </c>
      <c r="Q7" s="104"/>
      <c r="R7" s="104"/>
      <c r="S7" s="104"/>
      <c r="T7" s="104"/>
      <c r="U7" s="104"/>
      <c r="V7" s="104"/>
      <c r="W7" s="104"/>
      <c r="X7" s="104"/>
      <c r="Y7" s="50"/>
      <c r="Z7" s="159"/>
      <c r="AA7" s="159"/>
      <c r="AB7" s="160"/>
      <c r="AC7" s="65" t="s">
        <v>12</v>
      </c>
      <c r="AD7" s="64">
        <f>IF(ISBLANK(D7)=TRUE,"",D7)</f>
        <v>0</v>
      </c>
      <c r="AE7" s="64">
        <f>IF(ISBLANK(E7)=TRUE,"",E7)</f>
        <v>1</v>
      </c>
      <c r="AF7" s="64">
        <f t="shared" ref="AF7:AX7" si="0">IF(ISBLANK(F7)=TRUE,"",F7)</f>
        <v>3</v>
      </c>
      <c r="AG7" s="64">
        <f t="shared" si="0"/>
        <v>6</v>
      </c>
      <c r="AH7" s="64">
        <f t="shared" si="0"/>
        <v>8</v>
      </c>
      <c r="AI7" s="64">
        <f t="shared" si="0"/>
        <v>10</v>
      </c>
      <c r="AJ7" s="64">
        <f t="shared" si="0"/>
        <v>13</v>
      </c>
      <c r="AK7" s="64">
        <f t="shared" si="0"/>
        <v>15</v>
      </c>
      <c r="AL7" s="64">
        <f t="shared" si="0"/>
        <v>17</v>
      </c>
      <c r="AM7" s="64">
        <f t="shared" si="0"/>
        <v>21</v>
      </c>
      <c r="AN7" s="64">
        <f t="shared" si="0"/>
        <v>23</v>
      </c>
      <c r="AO7" s="64">
        <f t="shared" si="0"/>
        <v>25</v>
      </c>
      <c r="AP7" s="64">
        <f t="shared" si="0"/>
        <v>28</v>
      </c>
      <c r="AQ7" s="64" t="str">
        <f t="shared" si="0"/>
        <v/>
      </c>
      <c r="AR7" s="64" t="str">
        <f t="shared" si="0"/>
        <v/>
      </c>
      <c r="AS7" s="64" t="str">
        <f t="shared" si="0"/>
        <v/>
      </c>
      <c r="AT7" s="64" t="str">
        <f t="shared" si="0"/>
        <v/>
      </c>
      <c r="AU7" s="64" t="str">
        <f t="shared" si="0"/>
        <v/>
      </c>
      <c r="AV7" s="64" t="str">
        <f t="shared" si="0"/>
        <v/>
      </c>
      <c r="AW7" s="64" t="str">
        <f t="shared" si="0"/>
        <v/>
      </c>
      <c r="AX7" s="64" t="str">
        <f t="shared" si="0"/>
        <v/>
      </c>
      <c r="AY7" s="159"/>
    </row>
    <row r="8" spans="1:51" x14ac:dyDescent="0.25">
      <c r="C8" s="101">
        <v>23</v>
      </c>
      <c r="D8" s="161">
        <v>336.39423999999997</v>
      </c>
      <c r="E8" s="161">
        <v>367.13040000000001</v>
      </c>
      <c r="F8" s="161">
        <v>488.04911999999996</v>
      </c>
      <c r="G8" s="161">
        <v>1017.0950399999999</v>
      </c>
      <c r="H8" s="161">
        <v>1625.3327999999999</v>
      </c>
      <c r="I8" s="161">
        <v>1575.9572399999997</v>
      </c>
      <c r="J8" s="161">
        <v>1803.2222000000002</v>
      </c>
      <c r="K8" s="161"/>
      <c r="L8" s="161"/>
      <c r="M8" s="161"/>
      <c r="N8" s="161"/>
      <c r="O8" s="161"/>
      <c r="P8" s="161"/>
      <c r="Q8" s="162"/>
      <c r="R8" s="163"/>
      <c r="S8" s="163"/>
      <c r="T8" s="163"/>
      <c r="U8" s="163"/>
      <c r="V8" s="163"/>
      <c r="W8" s="163"/>
      <c r="X8" s="163"/>
      <c r="Y8" s="51"/>
      <c r="Z8" s="164"/>
      <c r="AA8" s="164"/>
      <c r="AC8" s="165">
        <f t="shared" ref="AC8:AC17" si="1">C8</f>
        <v>23</v>
      </c>
      <c r="AD8" s="166">
        <f>IF(ISBLANK(D8)=TRUE,"",D8/D72)</f>
        <v>1.8684350377781374</v>
      </c>
      <c r="AE8" s="167">
        <f t="shared" ref="AE8:AX8" si="2">IF(ISBLANK(E8)=TRUE,"",E8/E72)</f>
        <v>1.505357620692608</v>
      </c>
      <c r="AF8" s="167">
        <f t="shared" si="2"/>
        <v>1.4084262432352803</v>
      </c>
      <c r="AG8" s="167">
        <f t="shared" si="2"/>
        <v>1.6879504763658122</v>
      </c>
      <c r="AH8" s="167">
        <f t="shared" si="2"/>
        <v>1.8947804123337619</v>
      </c>
      <c r="AI8" s="167">
        <f t="shared" si="2"/>
        <v>1.1379030070099208</v>
      </c>
      <c r="AJ8" s="167">
        <f t="shared" si="2"/>
        <v>1.2123446957963946</v>
      </c>
      <c r="AK8" s="167" t="str">
        <f t="shared" si="2"/>
        <v/>
      </c>
      <c r="AL8" s="167" t="str">
        <f t="shared" si="2"/>
        <v/>
      </c>
      <c r="AM8" s="167" t="str">
        <f t="shared" si="2"/>
        <v/>
      </c>
      <c r="AN8" s="167" t="str">
        <f t="shared" si="2"/>
        <v/>
      </c>
      <c r="AO8" s="167" t="str">
        <f t="shared" si="2"/>
        <v/>
      </c>
      <c r="AP8" s="167" t="str">
        <f t="shared" si="2"/>
        <v/>
      </c>
      <c r="AQ8" s="167" t="str">
        <f t="shared" si="2"/>
        <v/>
      </c>
      <c r="AR8" s="167" t="str">
        <f t="shared" si="2"/>
        <v/>
      </c>
      <c r="AS8" s="167" t="str">
        <f t="shared" si="2"/>
        <v/>
      </c>
      <c r="AT8" s="167" t="str">
        <f t="shared" si="2"/>
        <v/>
      </c>
      <c r="AU8" s="167" t="str">
        <f t="shared" si="2"/>
        <v/>
      </c>
      <c r="AV8" s="167" t="str">
        <f t="shared" si="2"/>
        <v/>
      </c>
      <c r="AW8" s="167" t="str">
        <f t="shared" si="2"/>
        <v/>
      </c>
      <c r="AX8" s="167" t="str">
        <f t="shared" si="2"/>
        <v/>
      </c>
      <c r="AY8" s="164"/>
    </row>
    <row r="9" spans="1:51" x14ac:dyDescent="0.25">
      <c r="C9" s="102">
        <v>31</v>
      </c>
      <c r="D9" s="168">
        <v>151.76303999999999</v>
      </c>
      <c r="E9" s="161">
        <v>237.27808000000002</v>
      </c>
      <c r="F9" s="161">
        <v>379.72168000000011</v>
      </c>
      <c r="G9" s="161">
        <v>921.21172000000001</v>
      </c>
      <c r="H9" s="161">
        <v>779.90587999999991</v>
      </c>
      <c r="I9" s="161">
        <v>912.31920000000002</v>
      </c>
      <c r="J9" s="161">
        <v>932.59296000000018</v>
      </c>
      <c r="K9" s="161">
        <v>1025.0323199999998</v>
      </c>
      <c r="L9" s="161">
        <v>1099.0345599999998</v>
      </c>
      <c r="M9" s="161">
        <v>1577.9732799999999</v>
      </c>
      <c r="N9" s="161">
        <v>1818.3250800000003</v>
      </c>
      <c r="O9" s="161"/>
      <c r="P9" s="161"/>
      <c r="Q9" s="162"/>
      <c r="R9" s="163"/>
      <c r="S9" s="163"/>
      <c r="T9" s="163"/>
      <c r="U9" s="163"/>
      <c r="V9" s="163"/>
      <c r="W9" s="163"/>
      <c r="X9" s="163"/>
      <c r="Y9" s="51"/>
      <c r="Z9" s="164"/>
      <c r="AA9" s="164"/>
      <c r="AC9" s="169">
        <f t="shared" si="1"/>
        <v>31</v>
      </c>
      <c r="AD9" s="170">
        <f>IF(ISBLANK(D9)=TRUE,"",D9/D72)</f>
        <v>0.84293768340303621</v>
      </c>
      <c r="AE9" s="171">
        <f t="shared" ref="AE9:AX9" si="3">IF(ISBLANK(E9)=TRUE,"",E9/E72)</f>
        <v>0.97291961099192636</v>
      </c>
      <c r="AF9" s="171">
        <f t="shared" si="3"/>
        <v>1.0958117888572148</v>
      </c>
      <c r="AG9" s="171">
        <f t="shared" si="3"/>
        <v>1.5288244465411702</v>
      </c>
      <c r="AH9" s="171">
        <f t="shared" si="3"/>
        <v>0.9091986483555401</v>
      </c>
      <c r="AI9" s="171">
        <f t="shared" si="3"/>
        <v>0.65873028447960014</v>
      </c>
      <c r="AJ9" s="171">
        <f t="shared" si="3"/>
        <v>0.62700211232595693</v>
      </c>
      <c r="AK9" s="171">
        <f t="shared" si="3"/>
        <v>0.6209414848041932</v>
      </c>
      <c r="AL9" s="171">
        <f t="shared" si="3"/>
        <v>0.56965707287201472</v>
      </c>
      <c r="AM9" s="171" t="e">
        <f t="shared" si="3"/>
        <v>#DIV/0!</v>
      </c>
      <c r="AN9" s="171" t="e">
        <f t="shared" si="3"/>
        <v>#DIV/0!</v>
      </c>
      <c r="AO9" s="171" t="str">
        <f t="shared" si="3"/>
        <v/>
      </c>
      <c r="AP9" s="171" t="str">
        <f t="shared" si="3"/>
        <v/>
      </c>
      <c r="AQ9" s="171" t="str">
        <f t="shared" si="3"/>
        <v/>
      </c>
      <c r="AR9" s="171" t="str">
        <f t="shared" si="3"/>
        <v/>
      </c>
      <c r="AS9" s="171" t="str">
        <f t="shared" si="3"/>
        <v/>
      </c>
      <c r="AT9" s="171" t="str">
        <f t="shared" si="3"/>
        <v/>
      </c>
      <c r="AU9" s="171" t="str">
        <f t="shared" si="3"/>
        <v/>
      </c>
      <c r="AV9" s="171" t="str">
        <f t="shared" si="3"/>
        <v/>
      </c>
      <c r="AW9" s="171" t="str">
        <f t="shared" si="3"/>
        <v/>
      </c>
      <c r="AX9" s="171" t="str">
        <f t="shared" si="3"/>
        <v/>
      </c>
      <c r="AY9" s="164"/>
    </row>
    <row r="10" spans="1:51" x14ac:dyDescent="0.25">
      <c r="C10" s="102">
        <v>34</v>
      </c>
      <c r="D10" s="168">
        <v>242.6112</v>
      </c>
      <c r="E10" s="161">
        <v>390.72800000000001</v>
      </c>
      <c r="F10" s="161">
        <v>469.55688000000009</v>
      </c>
      <c r="G10" s="161">
        <v>723.70583999999997</v>
      </c>
      <c r="H10" s="161"/>
      <c r="I10" s="161"/>
      <c r="J10" s="161"/>
      <c r="K10" s="161"/>
      <c r="L10" s="161"/>
      <c r="M10" s="161"/>
      <c r="N10" s="161"/>
      <c r="O10" s="161"/>
      <c r="P10" s="161"/>
      <c r="Q10" s="162"/>
      <c r="R10" s="163"/>
      <c r="S10" s="163"/>
      <c r="T10" s="163"/>
      <c r="U10" s="163"/>
      <c r="V10" s="163"/>
      <c r="W10" s="163"/>
      <c r="X10" s="163"/>
      <c r="Y10" s="51"/>
      <c r="Z10" s="164"/>
      <c r="AA10" s="164"/>
      <c r="AC10" s="169">
        <f t="shared" si="1"/>
        <v>34</v>
      </c>
      <c r="AD10" s="170">
        <f>IF(ISBLANK(D10)=TRUE,"",D10/D72)</f>
        <v>1.3475357563714505</v>
      </c>
      <c r="AE10" s="171">
        <f t="shared" ref="AE10:AX10" si="4">IF(ISBLANK(E10)=TRUE,"",E10/E72)</f>
        <v>1.602115685374955</v>
      </c>
      <c r="AF10" s="171">
        <f t="shared" si="4"/>
        <v>1.3550608030676903</v>
      </c>
      <c r="AG10" s="171">
        <f t="shared" si="4"/>
        <v>1.2010476595940536</v>
      </c>
      <c r="AH10" s="171" t="str">
        <f t="shared" si="4"/>
        <v/>
      </c>
      <c r="AI10" s="171" t="str">
        <f t="shared" si="4"/>
        <v/>
      </c>
      <c r="AJ10" s="171" t="str">
        <f t="shared" si="4"/>
        <v/>
      </c>
      <c r="AK10" s="171" t="str">
        <f t="shared" si="4"/>
        <v/>
      </c>
      <c r="AL10" s="171" t="str">
        <f t="shared" si="4"/>
        <v/>
      </c>
      <c r="AM10" s="171" t="str">
        <f t="shared" si="4"/>
        <v/>
      </c>
      <c r="AN10" s="171" t="str">
        <f t="shared" si="4"/>
        <v/>
      </c>
      <c r="AO10" s="171" t="str">
        <f t="shared" si="4"/>
        <v/>
      </c>
      <c r="AP10" s="171" t="str">
        <f t="shared" si="4"/>
        <v/>
      </c>
      <c r="AQ10" s="171" t="str">
        <f t="shared" si="4"/>
        <v/>
      </c>
      <c r="AR10" s="171" t="str">
        <f t="shared" si="4"/>
        <v/>
      </c>
      <c r="AS10" s="171" t="str">
        <f t="shared" si="4"/>
        <v/>
      </c>
      <c r="AT10" s="171" t="str">
        <f t="shared" si="4"/>
        <v/>
      </c>
      <c r="AU10" s="171" t="str">
        <f t="shared" si="4"/>
        <v/>
      </c>
      <c r="AV10" s="171" t="str">
        <f t="shared" si="4"/>
        <v/>
      </c>
      <c r="AW10" s="171" t="str">
        <f t="shared" si="4"/>
        <v/>
      </c>
      <c r="AX10" s="171" t="str">
        <f t="shared" si="4"/>
        <v/>
      </c>
      <c r="AY10" s="164"/>
    </row>
    <row r="11" spans="1:51" x14ac:dyDescent="0.25">
      <c r="C11" s="102">
        <v>41</v>
      </c>
      <c r="D11" s="168">
        <v>175.90144000000004</v>
      </c>
      <c r="E11" s="161">
        <v>291.34143999999998</v>
      </c>
      <c r="F11" s="161">
        <v>350.49456000000009</v>
      </c>
      <c r="G11" s="161">
        <v>624.1690000000001</v>
      </c>
      <c r="H11" s="161">
        <v>510.952</v>
      </c>
      <c r="I11" s="161">
        <v>887.06852000000003</v>
      </c>
      <c r="J11" s="161">
        <v>844.05204000000026</v>
      </c>
      <c r="K11" s="161">
        <v>991.47775999999988</v>
      </c>
      <c r="L11" s="161">
        <v>980.25876000000005</v>
      </c>
      <c r="M11" s="161">
        <v>1076.2751999999998</v>
      </c>
      <c r="N11" s="161">
        <v>1384.5312000000001</v>
      </c>
      <c r="O11" s="161"/>
      <c r="P11" s="161"/>
      <c r="Q11" s="162"/>
      <c r="R11" s="163"/>
      <c r="S11" s="163"/>
      <c r="T11" s="163"/>
      <c r="U11" s="163"/>
      <c r="V11" s="163"/>
      <c r="W11" s="163"/>
      <c r="X11" s="163"/>
      <c r="Y11" s="51"/>
      <c r="Z11" s="164"/>
      <c r="AA11" s="164"/>
      <c r="AC11" s="169">
        <f t="shared" si="1"/>
        <v>41</v>
      </c>
      <c r="AD11" s="170">
        <f>IF(ISBLANK(D11)=TRUE,"",D11/D72)</f>
        <v>0.97700963515792916</v>
      </c>
      <c r="AE11" s="171">
        <f t="shared" ref="AE11:AX11" si="5">IF(ISBLANK(E11)=TRUE,"",E11/E72)</f>
        <v>1.1945974970407196</v>
      </c>
      <c r="AF11" s="171">
        <f t="shared" si="5"/>
        <v>1.011467322008905</v>
      </c>
      <c r="AG11" s="171">
        <f t="shared" si="5"/>
        <v>1.0358583214433656</v>
      </c>
      <c r="AH11" s="171">
        <f t="shared" si="5"/>
        <v>0.59565760393364386</v>
      </c>
      <c r="AI11" s="171">
        <f t="shared" si="5"/>
        <v>0.64049830205535285</v>
      </c>
      <c r="AJ11" s="171">
        <f t="shared" si="5"/>
        <v>0.56747416578507437</v>
      </c>
      <c r="AK11" s="171">
        <f t="shared" si="5"/>
        <v>0.60061488836248156</v>
      </c>
      <c r="AL11" s="171">
        <f t="shared" si="5"/>
        <v>0.50809260800565803</v>
      </c>
      <c r="AM11" s="171" t="e">
        <f t="shared" si="5"/>
        <v>#DIV/0!</v>
      </c>
      <c r="AN11" s="171" t="e">
        <f t="shared" si="5"/>
        <v>#DIV/0!</v>
      </c>
      <c r="AO11" s="171" t="str">
        <f t="shared" si="5"/>
        <v/>
      </c>
      <c r="AP11" s="171" t="str">
        <f t="shared" si="5"/>
        <v/>
      </c>
      <c r="AQ11" s="171" t="str">
        <f t="shared" si="5"/>
        <v/>
      </c>
      <c r="AR11" s="171" t="str">
        <f t="shared" si="5"/>
        <v/>
      </c>
      <c r="AS11" s="171" t="str">
        <f t="shared" si="5"/>
        <v/>
      </c>
      <c r="AT11" s="171" t="str">
        <f t="shared" si="5"/>
        <v/>
      </c>
      <c r="AU11" s="171" t="str">
        <f t="shared" si="5"/>
        <v/>
      </c>
      <c r="AV11" s="171" t="str">
        <f t="shared" si="5"/>
        <v/>
      </c>
      <c r="AW11" s="171" t="str">
        <f t="shared" si="5"/>
        <v/>
      </c>
      <c r="AX11" s="171" t="str">
        <f t="shared" si="5"/>
        <v/>
      </c>
      <c r="AY11" s="164"/>
    </row>
    <row r="12" spans="1:51" x14ac:dyDescent="0.25">
      <c r="C12" s="102">
        <v>42</v>
      </c>
      <c r="D12" s="168">
        <v>169.23815999999999</v>
      </c>
      <c r="E12" s="161">
        <v>192.53519999999997</v>
      </c>
      <c r="F12" s="161">
        <v>291.34143999999992</v>
      </c>
      <c r="G12" s="161">
        <v>366.08000000000004</v>
      </c>
      <c r="H12" s="161">
        <v>317.55724000000004</v>
      </c>
      <c r="I12" s="161">
        <v>395.10223999999994</v>
      </c>
      <c r="J12" s="161">
        <v>429.28704000000005</v>
      </c>
      <c r="K12" s="161">
        <v>486.59155999999996</v>
      </c>
      <c r="L12" s="161">
        <v>455.03744000000012</v>
      </c>
      <c r="M12" s="161">
        <v>927.82872000000009</v>
      </c>
      <c r="N12" s="161">
        <v>1169.0073199999999</v>
      </c>
      <c r="O12" s="161"/>
      <c r="P12" s="161"/>
      <c r="Q12" s="162"/>
      <c r="R12" s="163"/>
      <c r="S12" s="163"/>
      <c r="T12" s="163"/>
      <c r="U12" s="163"/>
      <c r="V12" s="163"/>
      <c r="W12" s="163"/>
      <c r="X12" s="163"/>
      <c r="Y12" s="51"/>
      <c r="Z12" s="164"/>
      <c r="AA12" s="164"/>
      <c r="AC12" s="169">
        <f t="shared" si="1"/>
        <v>42</v>
      </c>
      <c r="AD12" s="170">
        <f>IF(ISBLANK(D12)=TRUE,"",D12/D72)</f>
        <v>0.93999976894105697</v>
      </c>
      <c r="AE12" s="171">
        <f t="shared" ref="AE12:AX12" si="6">IF(ISBLANK(E12)=TRUE,"",E12/E72)</f>
        <v>0.78945881510105242</v>
      </c>
      <c r="AF12" s="171">
        <f t="shared" si="6"/>
        <v>0.84076154022766547</v>
      </c>
      <c r="AG12" s="171">
        <f t="shared" si="6"/>
        <v>0.60753900676577544</v>
      </c>
      <c r="AH12" s="171">
        <f t="shared" si="6"/>
        <v>0.37020186767089885</v>
      </c>
      <c r="AI12" s="171">
        <f t="shared" si="6"/>
        <v>0.28527933091151342</v>
      </c>
      <c r="AJ12" s="171">
        <f t="shared" si="6"/>
        <v>0.28861882130673339</v>
      </c>
      <c r="AK12" s="171">
        <f t="shared" si="6"/>
        <v>0.29476620382037189</v>
      </c>
      <c r="AL12" s="171">
        <f t="shared" si="6"/>
        <v>0.23585727469532453</v>
      </c>
      <c r="AM12" s="171" t="e">
        <f t="shared" si="6"/>
        <v>#DIV/0!</v>
      </c>
      <c r="AN12" s="171" t="e">
        <f t="shared" si="6"/>
        <v>#DIV/0!</v>
      </c>
      <c r="AO12" s="171" t="str">
        <f t="shared" si="6"/>
        <v/>
      </c>
      <c r="AP12" s="171" t="str">
        <f t="shared" si="6"/>
        <v/>
      </c>
      <c r="AQ12" s="171" t="str">
        <f t="shared" si="6"/>
        <v/>
      </c>
      <c r="AR12" s="171" t="str">
        <f t="shared" si="6"/>
        <v/>
      </c>
      <c r="AS12" s="171" t="str">
        <f t="shared" si="6"/>
        <v/>
      </c>
      <c r="AT12" s="171" t="str">
        <f t="shared" si="6"/>
        <v/>
      </c>
      <c r="AU12" s="171" t="str">
        <f t="shared" si="6"/>
        <v/>
      </c>
      <c r="AV12" s="171" t="str">
        <f t="shared" si="6"/>
        <v/>
      </c>
      <c r="AW12" s="171" t="str">
        <f t="shared" si="6"/>
        <v/>
      </c>
      <c r="AX12" s="171" t="str">
        <f t="shared" si="6"/>
        <v/>
      </c>
      <c r="AY12" s="164"/>
    </row>
    <row r="13" spans="1:51" x14ac:dyDescent="0.25">
      <c r="C13" s="102">
        <v>61</v>
      </c>
      <c r="D13" s="168">
        <v>117.97500000000001</v>
      </c>
      <c r="E13" s="161">
        <v>172.52352000000005</v>
      </c>
      <c r="F13" s="161">
        <v>220.33908000000002</v>
      </c>
      <c r="G13" s="161">
        <v>332.18639999999999</v>
      </c>
      <c r="H13" s="161">
        <v>465.86800000000005</v>
      </c>
      <c r="I13" s="161">
        <v>429.28704000000005</v>
      </c>
      <c r="J13" s="161">
        <v>481.91363999999999</v>
      </c>
      <c r="K13" s="161">
        <v>571.17996000000005</v>
      </c>
      <c r="L13" s="161">
        <v>565.15056000000004</v>
      </c>
      <c r="M13" s="161">
        <v>1081.4731199999999</v>
      </c>
      <c r="N13" s="161">
        <v>1081.0914399999999</v>
      </c>
      <c r="O13" s="161"/>
      <c r="P13" s="161"/>
      <c r="Q13" s="162"/>
      <c r="R13" s="163"/>
      <c r="S13" s="163"/>
      <c r="T13" s="163"/>
      <c r="U13" s="163"/>
      <c r="V13" s="163"/>
      <c r="W13" s="163"/>
      <c r="X13" s="163"/>
      <c r="Y13" s="51"/>
      <c r="Z13" s="164"/>
      <c r="AA13" s="164"/>
      <c r="AC13" s="169">
        <f t="shared" si="1"/>
        <v>61</v>
      </c>
      <c r="AD13" s="170">
        <f>IF(ISBLANK(D13)=TRUE,"",D13/D72)</f>
        <v>0.65526872155086779</v>
      </c>
      <c r="AE13" s="171">
        <f t="shared" ref="AE13:AX13" si="7">IF(ISBLANK(E13)=TRUE,"",E13/E72)</f>
        <v>0.70740422362385047</v>
      </c>
      <c r="AF13" s="171">
        <f t="shared" si="7"/>
        <v>0.63586087949982972</v>
      </c>
      <c r="AG13" s="171">
        <f t="shared" si="7"/>
        <v>0.55128986974731908</v>
      </c>
      <c r="AH13" s="171">
        <f t="shared" si="7"/>
        <v>0.54309958005714598</v>
      </c>
      <c r="AI13" s="171">
        <f t="shared" si="7"/>
        <v>0.30996209877267245</v>
      </c>
      <c r="AJ13" s="171">
        <f t="shared" si="7"/>
        <v>0.3240008054947045</v>
      </c>
      <c r="AK13" s="171">
        <f t="shared" si="7"/>
        <v>0.34600795070812962</v>
      </c>
      <c r="AL13" s="171">
        <f t="shared" si="7"/>
        <v>0.29293165607238048</v>
      </c>
      <c r="AM13" s="171" t="e">
        <f t="shared" si="7"/>
        <v>#DIV/0!</v>
      </c>
      <c r="AN13" s="171" t="e">
        <f t="shared" si="7"/>
        <v>#DIV/0!</v>
      </c>
      <c r="AO13" s="171" t="str">
        <f t="shared" si="7"/>
        <v/>
      </c>
      <c r="AP13" s="171" t="str">
        <f t="shared" si="7"/>
        <v/>
      </c>
      <c r="AQ13" s="171" t="str">
        <f t="shared" si="7"/>
        <v/>
      </c>
      <c r="AR13" s="171" t="str">
        <f t="shared" si="7"/>
        <v/>
      </c>
      <c r="AS13" s="171" t="str">
        <f t="shared" si="7"/>
        <v/>
      </c>
      <c r="AT13" s="171" t="str">
        <f t="shared" si="7"/>
        <v/>
      </c>
      <c r="AU13" s="171" t="str">
        <f t="shared" si="7"/>
        <v/>
      </c>
      <c r="AV13" s="171" t="str">
        <f t="shared" si="7"/>
        <v/>
      </c>
      <c r="AW13" s="171" t="str">
        <f t="shared" si="7"/>
        <v/>
      </c>
      <c r="AX13" s="171" t="str">
        <f t="shared" si="7"/>
        <v/>
      </c>
      <c r="AY13" s="164"/>
    </row>
    <row r="14" spans="1:51" x14ac:dyDescent="0.25">
      <c r="C14" s="102">
        <v>62</v>
      </c>
      <c r="D14" s="168">
        <v>273.32031999999998</v>
      </c>
      <c r="E14" s="161">
        <v>303.71328</v>
      </c>
      <c r="F14" s="161">
        <v>565.49376000000007</v>
      </c>
      <c r="G14" s="161">
        <v>461.51039999999995</v>
      </c>
      <c r="H14" s="161">
        <v>678.55164000000013</v>
      </c>
      <c r="I14" s="161">
        <v>785.06895999999995</v>
      </c>
      <c r="J14" s="161">
        <v>686.4</v>
      </c>
      <c r="K14" s="161">
        <v>678.55164000000013</v>
      </c>
      <c r="L14" s="161">
        <v>934.05312000000015</v>
      </c>
      <c r="M14" s="161">
        <v>1250.4959999999999</v>
      </c>
      <c r="N14" s="161">
        <v>1202.9045599999999</v>
      </c>
      <c r="O14" s="161">
        <v>1430.0000000000002</v>
      </c>
      <c r="P14" s="161">
        <v>1581.8400000000001</v>
      </c>
      <c r="Q14" s="162"/>
      <c r="R14" s="163"/>
      <c r="S14" s="163"/>
      <c r="T14" s="163"/>
      <c r="U14" s="163"/>
      <c r="V14" s="163"/>
      <c r="W14" s="163"/>
      <c r="X14" s="163"/>
      <c r="Y14" s="51"/>
      <c r="Z14" s="164"/>
      <c r="AA14" s="164"/>
      <c r="AC14" s="169">
        <f t="shared" si="1"/>
        <v>62</v>
      </c>
      <c r="AD14" s="170">
        <f>IF(ISBLANK(D14)=TRUE,"",D14/D72)</f>
        <v>1.5181034681947367</v>
      </c>
      <c r="AE14" s="171">
        <f t="shared" ref="AE14:AX14" si="8">IF(ISBLANK(E14)=TRUE,"",E14/E72)</f>
        <v>1.2453261853378197</v>
      </c>
      <c r="AF14" s="171">
        <f t="shared" si="8"/>
        <v>1.6319182216121881</v>
      </c>
      <c r="AG14" s="171">
        <f t="shared" si="8"/>
        <v>0.7659133796658536</v>
      </c>
      <c r="AH14" s="171">
        <f t="shared" si="8"/>
        <v>0.79104190614312997</v>
      </c>
      <c r="AI14" s="171">
        <f t="shared" si="8"/>
        <v>0.56685061473758724</v>
      </c>
      <c r="AJ14" s="171">
        <f t="shared" si="8"/>
        <v>0.46148134112071443</v>
      </c>
      <c r="AK14" s="171">
        <f t="shared" si="8"/>
        <v>0.41105129529761608</v>
      </c>
      <c r="AL14" s="171">
        <f t="shared" si="8"/>
        <v>0.48414307030178638</v>
      </c>
      <c r="AM14" s="171" t="e">
        <f t="shared" si="8"/>
        <v>#DIV/0!</v>
      </c>
      <c r="AN14" s="171" t="e">
        <f t="shared" si="8"/>
        <v>#DIV/0!</v>
      </c>
      <c r="AO14" s="171" t="e">
        <f t="shared" si="8"/>
        <v>#DIV/0!</v>
      </c>
      <c r="AP14" s="171" t="e">
        <f t="shared" si="8"/>
        <v>#DIV/0!</v>
      </c>
      <c r="AQ14" s="171" t="str">
        <f t="shared" si="8"/>
        <v/>
      </c>
      <c r="AR14" s="171" t="str">
        <f t="shared" si="8"/>
        <v/>
      </c>
      <c r="AS14" s="171" t="str">
        <f t="shared" si="8"/>
        <v/>
      </c>
      <c r="AT14" s="171" t="str">
        <f t="shared" si="8"/>
        <v/>
      </c>
      <c r="AU14" s="171" t="str">
        <f t="shared" si="8"/>
        <v/>
      </c>
      <c r="AV14" s="171" t="str">
        <f t="shared" si="8"/>
        <v/>
      </c>
      <c r="AW14" s="171" t="str">
        <f t="shared" si="8"/>
        <v/>
      </c>
      <c r="AX14" s="171" t="str">
        <f t="shared" si="8"/>
        <v/>
      </c>
      <c r="AY14" s="164"/>
    </row>
    <row r="15" spans="1:51" x14ac:dyDescent="0.25">
      <c r="C15" s="102">
        <v>65</v>
      </c>
      <c r="D15" s="172">
        <v>219.12799999999999</v>
      </c>
      <c r="E15" s="173">
        <v>300.5496</v>
      </c>
      <c r="F15" s="173">
        <v>587.12159999999994</v>
      </c>
      <c r="G15" s="173">
        <v>725.53728000000012</v>
      </c>
      <c r="H15" s="173">
        <v>804.27776000000006</v>
      </c>
      <c r="I15" s="173">
        <v>1040</v>
      </c>
      <c r="J15" s="173">
        <v>1063.56224</v>
      </c>
      <c r="K15" s="173">
        <v>1271.2876800000001</v>
      </c>
      <c r="L15" s="173">
        <v>1205.568</v>
      </c>
      <c r="M15" s="173">
        <v>1224.4959999999999</v>
      </c>
      <c r="N15" s="173">
        <v>1652.6702400000001</v>
      </c>
      <c r="O15" s="173"/>
      <c r="P15" s="173"/>
      <c r="Q15" s="174"/>
      <c r="R15" s="175"/>
      <c r="S15" s="175"/>
      <c r="T15" s="175"/>
      <c r="U15" s="175"/>
      <c r="V15" s="175"/>
      <c r="W15" s="175"/>
      <c r="X15" s="175"/>
      <c r="Y15" s="51"/>
      <c r="Z15" s="164"/>
      <c r="AA15" s="164"/>
      <c r="AC15" s="169">
        <f t="shared" si="1"/>
        <v>65</v>
      </c>
      <c r="AD15" s="170">
        <f>IF(ISBLANK(D15)=TRUE,"",D15/D72)</f>
        <v>1.2171029829709561</v>
      </c>
      <c r="AE15" s="171">
        <f t="shared" ref="AE15:AX15" si="9">IF(ISBLANK(E15)=TRUE,"",E15/E72)</f>
        <v>1.232354037573884</v>
      </c>
      <c r="AF15" s="171">
        <f t="shared" si="9"/>
        <v>1.6943324668022901</v>
      </c>
      <c r="AG15" s="171">
        <f t="shared" si="9"/>
        <v>1.2040870805909702</v>
      </c>
      <c r="AH15" s="171">
        <f t="shared" si="9"/>
        <v>0.93761089773348238</v>
      </c>
      <c r="AI15" s="171">
        <f t="shared" si="9"/>
        <v>0.75092083544748822</v>
      </c>
      <c r="AJ15" s="171">
        <f t="shared" si="9"/>
        <v>0.71505554906840196</v>
      </c>
      <c r="AK15" s="171">
        <f t="shared" si="9"/>
        <v>0.77011743359709695</v>
      </c>
      <c r="AL15" s="171">
        <f t="shared" si="9"/>
        <v>0.62487601666336057</v>
      </c>
      <c r="AM15" s="171" t="e">
        <f t="shared" si="9"/>
        <v>#DIV/0!</v>
      </c>
      <c r="AN15" s="171" t="e">
        <f t="shared" si="9"/>
        <v>#DIV/0!</v>
      </c>
      <c r="AO15" s="171" t="str">
        <f t="shared" si="9"/>
        <v/>
      </c>
      <c r="AP15" s="171" t="str">
        <f t="shared" si="9"/>
        <v/>
      </c>
      <c r="AQ15" s="171" t="str">
        <f t="shared" si="9"/>
        <v/>
      </c>
      <c r="AR15" s="171" t="str">
        <f t="shared" si="9"/>
        <v/>
      </c>
      <c r="AS15" s="171" t="str">
        <f t="shared" si="9"/>
        <v/>
      </c>
      <c r="AT15" s="171" t="str">
        <f t="shared" si="9"/>
        <v/>
      </c>
      <c r="AU15" s="171" t="str">
        <f t="shared" si="9"/>
        <v/>
      </c>
      <c r="AV15" s="171" t="str">
        <f t="shared" si="9"/>
        <v/>
      </c>
      <c r="AW15" s="171" t="str">
        <f t="shared" si="9"/>
        <v/>
      </c>
      <c r="AX15" s="171" t="str">
        <f t="shared" si="9"/>
        <v/>
      </c>
      <c r="AY15" s="164"/>
    </row>
    <row r="16" spans="1:51" x14ac:dyDescent="0.25">
      <c r="C16" s="102"/>
      <c r="D16" s="172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4"/>
      <c r="R16" s="175"/>
      <c r="S16" s="175"/>
      <c r="T16" s="175"/>
      <c r="U16" s="175"/>
      <c r="V16" s="175"/>
      <c r="W16" s="175"/>
      <c r="X16" s="175"/>
      <c r="Y16" s="51"/>
      <c r="Z16" s="164"/>
      <c r="AA16" s="164"/>
      <c r="AC16" s="169">
        <f t="shared" si="1"/>
        <v>0</v>
      </c>
      <c r="AD16" s="170" t="str">
        <f>IF(ISBLANK(D16)=TRUE,"",D16/D72)</f>
        <v/>
      </c>
      <c r="AE16" s="171" t="str">
        <f t="shared" ref="AE16:AX16" si="10">IF(ISBLANK(E16)=TRUE,"",E16/E72)</f>
        <v/>
      </c>
      <c r="AF16" s="171" t="str">
        <f t="shared" si="10"/>
        <v/>
      </c>
      <c r="AG16" s="171" t="str">
        <f t="shared" si="10"/>
        <v/>
      </c>
      <c r="AH16" s="171" t="str">
        <f t="shared" si="10"/>
        <v/>
      </c>
      <c r="AI16" s="171" t="str">
        <f t="shared" si="10"/>
        <v/>
      </c>
      <c r="AJ16" s="171" t="str">
        <f t="shared" si="10"/>
        <v/>
      </c>
      <c r="AK16" s="171" t="str">
        <f t="shared" si="10"/>
        <v/>
      </c>
      <c r="AL16" s="171" t="str">
        <f t="shared" si="10"/>
        <v/>
      </c>
      <c r="AM16" s="171" t="str">
        <f t="shared" si="10"/>
        <v/>
      </c>
      <c r="AN16" s="171" t="str">
        <f t="shared" si="10"/>
        <v/>
      </c>
      <c r="AO16" s="171" t="str">
        <f t="shared" si="10"/>
        <v/>
      </c>
      <c r="AP16" s="171" t="str">
        <f t="shared" si="10"/>
        <v/>
      </c>
      <c r="AQ16" s="171" t="str">
        <f t="shared" si="10"/>
        <v/>
      </c>
      <c r="AR16" s="171" t="str">
        <f t="shared" si="10"/>
        <v/>
      </c>
      <c r="AS16" s="171" t="str">
        <f t="shared" si="10"/>
        <v/>
      </c>
      <c r="AT16" s="171" t="str">
        <f t="shared" si="10"/>
        <v/>
      </c>
      <c r="AU16" s="171" t="str">
        <f t="shared" si="10"/>
        <v/>
      </c>
      <c r="AV16" s="171" t="str">
        <f t="shared" si="10"/>
        <v/>
      </c>
      <c r="AW16" s="171" t="str">
        <f t="shared" si="10"/>
        <v/>
      </c>
      <c r="AX16" s="171" t="str">
        <f t="shared" si="10"/>
        <v/>
      </c>
      <c r="AY16" s="164"/>
    </row>
    <row r="17" spans="1:51" x14ac:dyDescent="0.25">
      <c r="C17" s="103"/>
      <c r="D17" s="176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8"/>
      <c r="R17" s="179"/>
      <c r="S17" s="179"/>
      <c r="T17" s="179"/>
      <c r="U17" s="179"/>
      <c r="V17" s="179"/>
      <c r="W17" s="179"/>
      <c r="X17" s="179"/>
      <c r="Y17" s="51"/>
      <c r="Z17" s="164"/>
      <c r="AA17" s="164"/>
      <c r="AC17" s="169">
        <f t="shared" si="1"/>
        <v>0</v>
      </c>
      <c r="AD17" s="180" t="str">
        <f>IF(ISBLANK(D17)=TRUE,"",D17/D72)</f>
        <v/>
      </c>
      <c r="AE17" s="181" t="str">
        <f t="shared" ref="AE17:AX17" si="11">IF(ISBLANK(E17)=TRUE,"",E17/E72)</f>
        <v/>
      </c>
      <c r="AF17" s="181" t="str">
        <f t="shared" si="11"/>
        <v/>
      </c>
      <c r="AG17" s="181" t="str">
        <f t="shared" si="11"/>
        <v/>
      </c>
      <c r="AH17" s="181" t="str">
        <f t="shared" si="11"/>
        <v/>
      </c>
      <c r="AI17" s="181" t="str">
        <f t="shared" si="11"/>
        <v/>
      </c>
      <c r="AJ17" s="181" t="str">
        <f t="shared" si="11"/>
        <v/>
      </c>
      <c r="AK17" s="181" t="str">
        <f t="shared" si="11"/>
        <v/>
      </c>
      <c r="AL17" s="181" t="str">
        <f t="shared" si="11"/>
        <v/>
      </c>
      <c r="AM17" s="181" t="str">
        <f t="shared" si="11"/>
        <v/>
      </c>
      <c r="AN17" s="181" t="str">
        <f t="shared" si="11"/>
        <v/>
      </c>
      <c r="AO17" s="181" t="str">
        <f t="shared" si="11"/>
        <v/>
      </c>
      <c r="AP17" s="181" t="str">
        <f t="shared" si="11"/>
        <v/>
      </c>
      <c r="AQ17" s="181" t="str">
        <f t="shared" si="11"/>
        <v/>
      </c>
      <c r="AR17" s="181" t="str">
        <f t="shared" si="11"/>
        <v/>
      </c>
      <c r="AS17" s="181" t="str">
        <f t="shared" si="11"/>
        <v/>
      </c>
      <c r="AT17" s="181" t="str">
        <f t="shared" si="11"/>
        <v/>
      </c>
      <c r="AU17" s="181" t="str">
        <f t="shared" si="11"/>
        <v/>
      </c>
      <c r="AV17" s="181" t="str">
        <f t="shared" si="11"/>
        <v/>
      </c>
      <c r="AW17" s="181" t="str">
        <f t="shared" si="11"/>
        <v/>
      </c>
      <c r="AX17" s="181" t="str">
        <f t="shared" si="11"/>
        <v/>
      </c>
      <c r="AY17" s="164"/>
    </row>
    <row r="18" spans="1:51" ht="18" x14ac:dyDescent="0.35">
      <c r="B18" s="182"/>
      <c r="C18" s="165" t="s">
        <v>1</v>
      </c>
      <c r="D18" s="183">
        <f>AVERAGE(D8:D17)</f>
        <v>210.791425</v>
      </c>
      <c r="E18" s="184">
        <f t="shared" ref="E18:X18" si="12">AVERAGE(E8:E17)</f>
        <v>281.97494</v>
      </c>
      <c r="F18" s="184">
        <f t="shared" si="12"/>
        <v>419.01476500000007</v>
      </c>
      <c r="G18" s="184">
        <f t="shared" si="12"/>
        <v>646.43696</v>
      </c>
      <c r="H18" s="184">
        <f t="shared" si="12"/>
        <v>740.34933142857142</v>
      </c>
      <c r="I18" s="184">
        <f t="shared" si="12"/>
        <v>860.68617142857136</v>
      </c>
      <c r="J18" s="184">
        <f t="shared" si="12"/>
        <v>891.57573142857143</v>
      </c>
      <c r="K18" s="184">
        <f t="shared" si="12"/>
        <v>837.35348666666653</v>
      </c>
      <c r="L18" s="184">
        <f t="shared" si="12"/>
        <v>873.18373999999994</v>
      </c>
      <c r="M18" s="184">
        <f t="shared" si="12"/>
        <v>1189.7570533333333</v>
      </c>
      <c r="N18" s="184">
        <f t="shared" si="12"/>
        <v>1384.7549733333335</v>
      </c>
      <c r="O18" s="184">
        <f t="shared" si="12"/>
        <v>1430.0000000000002</v>
      </c>
      <c r="P18" s="184">
        <f t="shared" si="12"/>
        <v>1581.8400000000001</v>
      </c>
      <c r="Q18" s="185" t="e">
        <f t="shared" si="12"/>
        <v>#DIV/0!</v>
      </c>
      <c r="R18" s="185" t="e">
        <f t="shared" si="12"/>
        <v>#DIV/0!</v>
      </c>
      <c r="S18" s="185" t="e">
        <f t="shared" si="12"/>
        <v>#DIV/0!</v>
      </c>
      <c r="T18" s="185" t="e">
        <f t="shared" si="12"/>
        <v>#DIV/0!</v>
      </c>
      <c r="U18" s="185" t="e">
        <f t="shared" si="12"/>
        <v>#DIV/0!</v>
      </c>
      <c r="V18" s="185" t="e">
        <f t="shared" si="12"/>
        <v>#DIV/0!</v>
      </c>
      <c r="W18" s="185" t="e">
        <f t="shared" si="12"/>
        <v>#DIV/0!</v>
      </c>
      <c r="X18" s="185" t="e">
        <f t="shared" si="12"/>
        <v>#DIV/0!</v>
      </c>
      <c r="Y18" s="51"/>
      <c r="Z18" s="164"/>
      <c r="AA18" s="164"/>
      <c r="AB18" s="186"/>
      <c r="AC18" s="187" t="s">
        <v>11</v>
      </c>
      <c r="AD18" s="29">
        <f>AVERAGE(AD8:AD17)</f>
        <v>1.1707991317960214</v>
      </c>
      <c r="AE18" s="29">
        <f>AVERAGE(AE8:AE17)</f>
        <v>1.1561917094671019</v>
      </c>
      <c r="AF18" s="29">
        <f t="shared" ref="AF18:AX18" si="13">AVERAGE(AF8:AF17)</f>
        <v>1.2092049081638829</v>
      </c>
      <c r="AG18" s="29">
        <f t="shared" si="13"/>
        <v>1.0728137800892901</v>
      </c>
      <c r="AH18" s="29">
        <f t="shared" si="13"/>
        <v>0.86308441660394331</v>
      </c>
      <c r="AI18" s="29">
        <f t="shared" si="13"/>
        <v>0.62144921048773349</v>
      </c>
      <c r="AJ18" s="29">
        <f t="shared" si="13"/>
        <v>0.59942535584256862</v>
      </c>
      <c r="AK18" s="29">
        <f t="shared" si="13"/>
        <v>0.50724987609831496</v>
      </c>
      <c r="AL18" s="29">
        <f t="shared" si="13"/>
        <v>0.45259294976842074</v>
      </c>
      <c r="AM18" s="29" t="e">
        <f t="shared" si="13"/>
        <v>#DIV/0!</v>
      </c>
      <c r="AN18" s="29" t="e">
        <f t="shared" si="13"/>
        <v>#DIV/0!</v>
      </c>
      <c r="AO18" s="29" t="e">
        <f t="shared" si="13"/>
        <v>#DIV/0!</v>
      </c>
      <c r="AP18" s="29" t="e">
        <f t="shared" si="13"/>
        <v>#DIV/0!</v>
      </c>
      <c r="AQ18" s="29" t="e">
        <f t="shared" si="13"/>
        <v>#DIV/0!</v>
      </c>
      <c r="AR18" s="29" t="e">
        <f t="shared" si="13"/>
        <v>#DIV/0!</v>
      </c>
      <c r="AS18" s="29" t="e">
        <f t="shared" si="13"/>
        <v>#DIV/0!</v>
      </c>
      <c r="AT18" s="29" t="e">
        <f t="shared" si="13"/>
        <v>#DIV/0!</v>
      </c>
      <c r="AU18" s="29" t="e">
        <f t="shared" si="13"/>
        <v>#DIV/0!</v>
      </c>
      <c r="AV18" s="29" t="e">
        <f t="shared" si="13"/>
        <v>#DIV/0!</v>
      </c>
      <c r="AW18" s="29" t="e">
        <f t="shared" si="13"/>
        <v>#DIV/0!</v>
      </c>
      <c r="AX18" s="29" t="e">
        <f t="shared" si="13"/>
        <v>#DIV/0!</v>
      </c>
      <c r="AY18" s="164"/>
    </row>
    <row r="19" spans="1:51" ht="18" x14ac:dyDescent="0.35">
      <c r="B19" s="157"/>
      <c r="C19" s="188" t="s">
        <v>2</v>
      </c>
      <c r="D19" s="189">
        <f>_xlfn.STDEV.P(D8:D17)</f>
        <v>66.905857628999669</v>
      </c>
      <c r="E19" s="190">
        <f t="shared" ref="E19:X19" si="14">_xlfn.STDEV.P(E8:E17)</f>
        <v>72.423127258010567</v>
      </c>
      <c r="F19" s="190">
        <f t="shared" si="14"/>
        <v>121.98756199798612</v>
      </c>
      <c r="G19" s="190">
        <f t="shared" si="14"/>
        <v>233.76351713848857</v>
      </c>
      <c r="H19" s="190">
        <f t="shared" si="14"/>
        <v>396.30121090781626</v>
      </c>
      <c r="I19" s="190">
        <f t="shared" si="14"/>
        <v>369.50154050981848</v>
      </c>
      <c r="J19" s="190">
        <f t="shared" si="14"/>
        <v>428.99392290395099</v>
      </c>
      <c r="K19" s="190">
        <f t="shared" si="14"/>
        <v>278.80005447679025</v>
      </c>
      <c r="L19" s="190">
        <f t="shared" si="14"/>
        <v>272.76021175647037</v>
      </c>
      <c r="M19" s="190">
        <f t="shared" si="14"/>
        <v>203.64096090991211</v>
      </c>
      <c r="N19" s="190">
        <f t="shared" si="14"/>
        <v>268.20074627268485</v>
      </c>
      <c r="O19" s="190">
        <f t="shared" si="14"/>
        <v>0</v>
      </c>
      <c r="P19" s="190">
        <f t="shared" si="14"/>
        <v>0</v>
      </c>
      <c r="Q19" s="191" t="e">
        <f t="shared" si="14"/>
        <v>#DIV/0!</v>
      </c>
      <c r="R19" s="192" t="e">
        <f t="shared" si="14"/>
        <v>#DIV/0!</v>
      </c>
      <c r="S19" s="192" t="e">
        <f t="shared" si="14"/>
        <v>#DIV/0!</v>
      </c>
      <c r="T19" s="192" t="e">
        <f t="shared" si="14"/>
        <v>#DIV/0!</v>
      </c>
      <c r="U19" s="192" t="e">
        <f t="shared" si="14"/>
        <v>#DIV/0!</v>
      </c>
      <c r="V19" s="192" t="e">
        <f t="shared" si="14"/>
        <v>#DIV/0!</v>
      </c>
      <c r="W19" s="192" t="e">
        <f t="shared" si="14"/>
        <v>#DIV/0!</v>
      </c>
      <c r="X19" s="192" t="e">
        <f t="shared" si="14"/>
        <v>#DIV/0!</v>
      </c>
      <c r="Y19" s="52"/>
      <c r="Z19" s="193"/>
      <c r="AA19" s="193"/>
      <c r="AB19" s="194"/>
      <c r="AC19" s="195" t="s">
        <v>26</v>
      </c>
      <c r="AD19" s="30">
        <f>_xlfn.STDEV.P(AD8:AD17)</f>
        <v>0.37161530657189262</v>
      </c>
      <c r="AE19" s="30">
        <f>_xlfn.STDEV.P(AE8:AE17)</f>
        <v>0.29695908192902798</v>
      </c>
      <c r="AF19" s="30">
        <f t="shared" ref="AF19:AX19" si="15">_xlfn.STDEV.P(AF8:AF17)</f>
        <v>0.35203522888486111</v>
      </c>
      <c r="AG19" s="30">
        <f t="shared" si="15"/>
        <v>0.38794923246391927</v>
      </c>
      <c r="AH19" s="30">
        <f t="shared" si="15"/>
        <v>0.46200001120526257</v>
      </c>
      <c r="AI19" s="30">
        <f t="shared" si="15"/>
        <v>0.26679462067189108</v>
      </c>
      <c r="AJ19" s="30">
        <f t="shared" si="15"/>
        <v>0.28842175243932355</v>
      </c>
      <c r="AK19" s="30">
        <f t="shared" si="15"/>
        <v>0.16889079145358829</v>
      </c>
      <c r="AL19" s="30">
        <f t="shared" si="15"/>
        <v>0.14137843292675137</v>
      </c>
      <c r="AM19" s="30" t="e">
        <f t="shared" si="15"/>
        <v>#DIV/0!</v>
      </c>
      <c r="AN19" s="30" t="e">
        <f t="shared" si="15"/>
        <v>#DIV/0!</v>
      </c>
      <c r="AO19" s="30" t="e">
        <f t="shared" si="15"/>
        <v>#DIV/0!</v>
      </c>
      <c r="AP19" s="30" t="e">
        <f t="shared" si="15"/>
        <v>#DIV/0!</v>
      </c>
      <c r="AQ19" s="30" t="e">
        <f t="shared" si="15"/>
        <v>#DIV/0!</v>
      </c>
      <c r="AR19" s="30" t="e">
        <f t="shared" si="15"/>
        <v>#DIV/0!</v>
      </c>
      <c r="AS19" s="30" t="e">
        <f t="shared" si="15"/>
        <v>#DIV/0!</v>
      </c>
      <c r="AT19" s="30" t="e">
        <f>_xlfn.STDEV.P(AT8:AT17)</f>
        <v>#DIV/0!</v>
      </c>
      <c r="AU19" s="30" t="e">
        <f t="shared" si="15"/>
        <v>#DIV/0!</v>
      </c>
      <c r="AV19" s="30" t="e">
        <f t="shared" si="15"/>
        <v>#DIV/0!</v>
      </c>
      <c r="AW19" s="30" t="e">
        <f t="shared" si="15"/>
        <v>#DIV/0!</v>
      </c>
      <c r="AX19" s="30" t="e">
        <f t="shared" si="15"/>
        <v>#DIV/0!</v>
      </c>
      <c r="AY19" s="193"/>
    </row>
    <row r="20" spans="1:51" ht="18" x14ac:dyDescent="0.35">
      <c r="B20" s="196"/>
      <c r="C20" s="197" t="s">
        <v>30</v>
      </c>
      <c r="D20" s="198">
        <f t="shared" ref="D20:X20" si="16">AD20*D72</f>
        <v>212.02893376360359</v>
      </c>
      <c r="E20" s="199">
        <f t="shared" si="16"/>
        <v>228.20313641049896</v>
      </c>
      <c r="F20" s="199">
        <f t="shared" si="16"/>
        <v>388.47983493809147</v>
      </c>
      <c r="G20" s="199">
        <f t="shared" si="16"/>
        <v>700.21505634541131</v>
      </c>
      <c r="H20" s="199">
        <f t="shared" si="16"/>
        <v>875.3128864639524</v>
      </c>
      <c r="I20" s="199">
        <f t="shared" si="16"/>
        <v>856.4481838623941</v>
      </c>
      <c r="J20" s="199">
        <f t="shared" si="16"/>
        <v>1144.8211281512038</v>
      </c>
      <c r="K20" s="199">
        <f t="shared" si="16"/>
        <v>1202.9458244968098</v>
      </c>
      <c r="L20" s="199">
        <f t="shared" si="16"/>
        <v>1171.0641875480753</v>
      </c>
      <c r="M20" s="199" t="e">
        <f t="shared" si="16"/>
        <v>#DIV/0!</v>
      </c>
      <c r="N20" s="199" t="e">
        <f t="shared" si="16"/>
        <v>#DIV/0!</v>
      </c>
      <c r="O20" s="199" t="e">
        <f t="shared" si="16"/>
        <v>#DIV/0!</v>
      </c>
      <c r="P20" s="199" t="e">
        <f t="shared" si="16"/>
        <v>#DIV/0!</v>
      </c>
      <c r="Q20" s="200" t="e">
        <f t="shared" si="16"/>
        <v>#DIV/0!</v>
      </c>
      <c r="R20" s="201" t="e">
        <f t="shared" si="16"/>
        <v>#DIV/0!</v>
      </c>
      <c r="S20" s="201" t="e">
        <f t="shared" si="16"/>
        <v>#DIV/0!</v>
      </c>
      <c r="T20" s="201" t="e">
        <f t="shared" si="16"/>
        <v>#DIV/0!</v>
      </c>
      <c r="U20" s="201" t="e">
        <f t="shared" si="16"/>
        <v>#DIV/0!</v>
      </c>
      <c r="V20" s="201" t="e">
        <f t="shared" si="16"/>
        <v>#DIV/0!</v>
      </c>
      <c r="W20" s="201" t="e">
        <f t="shared" si="16"/>
        <v>#DIV/0!</v>
      </c>
      <c r="X20" s="201" t="e">
        <f t="shared" si="16"/>
        <v>#DIV/0!</v>
      </c>
      <c r="Y20" s="52"/>
      <c r="Z20" s="193"/>
      <c r="AA20" s="193"/>
      <c r="AB20" s="196"/>
      <c r="AC20" s="202" t="s">
        <v>28</v>
      </c>
      <c r="AD20" s="71">
        <f t="shared" ref="AD20:AX20" si="17">AD37*AD55</f>
        <v>1.177672628599874</v>
      </c>
      <c r="AE20" s="72">
        <f t="shared" si="17"/>
        <v>0.93570930236640548</v>
      </c>
      <c r="AF20" s="72">
        <f t="shared" si="17"/>
        <v>1.121086325275042</v>
      </c>
      <c r="AG20" s="72">
        <f t="shared" si="17"/>
        <v>1.1620628273998379</v>
      </c>
      <c r="AH20" s="72">
        <f t="shared" si="17"/>
        <v>1.0204222248730987</v>
      </c>
      <c r="AI20" s="72">
        <f t="shared" si="17"/>
        <v>0.61838921706099326</v>
      </c>
      <c r="AJ20" s="72">
        <f t="shared" si="17"/>
        <v>0.76968763048156585</v>
      </c>
      <c r="AK20" s="72">
        <f t="shared" si="17"/>
        <v>0.72871747732018211</v>
      </c>
      <c r="AL20" s="72">
        <f t="shared" si="17"/>
        <v>0.60699182855894973</v>
      </c>
      <c r="AM20" s="72" t="e">
        <f t="shared" si="17"/>
        <v>#DIV/0!</v>
      </c>
      <c r="AN20" s="72" t="e">
        <f t="shared" si="17"/>
        <v>#DIV/0!</v>
      </c>
      <c r="AO20" s="72" t="e">
        <f t="shared" si="17"/>
        <v>#DIV/0!</v>
      </c>
      <c r="AP20" s="72" t="e">
        <f t="shared" si="17"/>
        <v>#DIV/0!</v>
      </c>
      <c r="AQ20" s="72" t="e">
        <f t="shared" si="17"/>
        <v>#DIV/0!</v>
      </c>
      <c r="AR20" s="72" t="e">
        <f t="shared" si="17"/>
        <v>#DIV/0!</v>
      </c>
      <c r="AS20" s="72" t="e">
        <f t="shared" si="17"/>
        <v>#DIV/0!</v>
      </c>
      <c r="AT20" s="72" t="e">
        <f t="shared" si="17"/>
        <v>#DIV/0!</v>
      </c>
      <c r="AU20" s="72" t="e">
        <f t="shared" si="17"/>
        <v>#DIV/0!</v>
      </c>
      <c r="AV20" s="72" t="e">
        <f t="shared" si="17"/>
        <v>#DIV/0!</v>
      </c>
      <c r="AW20" s="72" t="e">
        <f t="shared" si="17"/>
        <v>#DIV/0!</v>
      </c>
      <c r="AX20" s="72" t="e">
        <f t="shared" si="17"/>
        <v>#DIV/0!</v>
      </c>
      <c r="AY20" s="193"/>
    </row>
    <row r="21" spans="1:51" ht="18" x14ac:dyDescent="0.35">
      <c r="B21" s="203"/>
      <c r="C21" s="204" t="s">
        <v>31</v>
      </c>
      <c r="D21" s="205">
        <f>D72*AD21</f>
        <v>78.636635025750792</v>
      </c>
      <c r="E21" s="206">
        <f t="shared" ref="E21:X21" si="18">E72*AE21</f>
        <v>80.520090333493002</v>
      </c>
      <c r="F21" s="206">
        <f t="shared" si="18"/>
        <v>161.94127486385079</v>
      </c>
      <c r="G21" s="206">
        <f t="shared" si="18"/>
        <v>281.59830735848271</v>
      </c>
      <c r="H21" s="206">
        <f t="shared" si="18"/>
        <v>388.13195714919573</v>
      </c>
      <c r="I21" s="206">
        <f t="shared" si="18"/>
        <v>456.86068414057007</v>
      </c>
      <c r="J21" s="206">
        <f t="shared" si="18"/>
        <v>555.58381248586193</v>
      </c>
      <c r="K21" s="206">
        <f t="shared" si="18"/>
        <v>424.21172947085768</v>
      </c>
      <c r="L21" s="206">
        <f t="shared" si="18"/>
        <v>360.94066216805265</v>
      </c>
      <c r="M21" s="206" t="e">
        <f t="shared" si="18"/>
        <v>#DIV/0!</v>
      </c>
      <c r="N21" s="206" t="e">
        <f t="shared" si="18"/>
        <v>#DIV/0!</v>
      </c>
      <c r="O21" s="206" t="e">
        <f t="shared" si="18"/>
        <v>#DIV/0!</v>
      </c>
      <c r="P21" s="206" t="e">
        <f t="shared" si="18"/>
        <v>#DIV/0!</v>
      </c>
      <c r="Q21" s="206" t="e">
        <f t="shared" si="18"/>
        <v>#DIV/0!</v>
      </c>
      <c r="R21" s="150" t="e">
        <f t="shared" si="18"/>
        <v>#DIV/0!</v>
      </c>
      <c r="S21" s="150" t="e">
        <f t="shared" si="18"/>
        <v>#DIV/0!</v>
      </c>
      <c r="T21" s="150" t="e">
        <f t="shared" si="18"/>
        <v>#DIV/0!</v>
      </c>
      <c r="U21" s="150" t="e">
        <f t="shared" si="18"/>
        <v>#DIV/0!</v>
      </c>
      <c r="V21" s="150" t="e">
        <f t="shared" si="18"/>
        <v>#DIV/0!</v>
      </c>
      <c r="W21" s="150" t="e">
        <f t="shared" si="18"/>
        <v>#DIV/0!</v>
      </c>
      <c r="X21" s="150" t="e">
        <f t="shared" si="18"/>
        <v>#DIV/0!</v>
      </c>
      <c r="Y21" s="52"/>
      <c r="Z21" s="193"/>
      <c r="AA21" s="193"/>
      <c r="AB21" s="203"/>
      <c r="AC21" s="207" t="s">
        <v>29</v>
      </c>
      <c r="AD21" s="73">
        <f t="shared" ref="AD21:AX21" si="19">SQRT(AD40*AD$58-(AD$55^2)*(AD37^2))</f>
        <v>0.43677158127048876</v>
      </c>
      <c r="AE21" s="74">
        <f t="shared" si="19"/>
        <v>0.33015934284488807</v>
      </c>
      <c r="AF21" s="74">
        <f t="shared" si="19"/>
        <v>0.46733480716290471</v>
      </c>
      <c r="AG21" s="74">
        <f t="shared" si="19"/>
        <v>0.46733488843830895</v>
      </c>
      <c r="AH21" s="74">
        <f t="shared" si="19"/>
        <v>0.45247645885634202</v>
      </c>
      <c r="AI21" s="74">
        <f t="shared" si="19"/>
        <v>0.32987135251725763</v>
      </c>
      <c r="AJ21" s="74">
        <f t="shared" si="19"/>
        <v>0.37353083171756274</v>
      </c>
      <c r="AK21" s="74">
        <f t="shared" si="19"/>
        <v>0.25697790794439451</v>
      </c>
      <c r="AL21" s="74">
        <f t="shared" si="19"/>
        <v>0.18708456364751591</v>
      </c>
      <c r="AM21" s="74" t="e">
        <f t="shared" si="19"/>
        <v>#DIV/0!</v>
      </c>
      <c r="AN21" s="74" t="e">
        <f t="shared" si="19"/>
        <v>#DIV/0!</v>
      </c>
      <c r="AO21" s="74" t="e">
        <f t="shared" si="19"/>
        <v>#DIV/0!</v>
      </c>
      <c r="AP21" s="74" t="e">
        <f t="shared" si="19"/>
        <v>#DIV/0!</v>
      </c>
      <c r="AQ21" s="74" t="e">
        <f t="shared" si="19"/>
        <v>#DIV/0!</v>
      </c>
      <c r="AR21" s="74" t="e">
        <f t="shared" si="19"/>
        <v>#DIV/0!</v>
      </c>
      <c r="AS21" s="74" t="e">
        <f t="shared" si="19"/>
        <v>#DIV/0!</v>
      </c>
      <c r="AT21" s="74" t="e">
        <f t="shared" si="19"/>
        <v>#DIV/0!</v>
      </c>
      <c r="AU21" s="74" t="e">
        <f t="shared" si="19"/>
        <v>#DIV/0!</v>
      </c>
      <c r="AV21" s="74" t="e">
        <f t="shared" si="19"/>
        <v>#DIV/0!</v>
      </c>
      <c r="AW21" s="74" t="e">
        <f t="shared" si="19"/>
        <v>#DIV/0!</v>
      </c>
      <c r="AX21" s="74" t="e">
        <f t="shared" si="19"/>
        <v>#DIV/0!</v>
      </c>
      <c r="AY21" s="193"/>
    </row>
    <row r="22" spans="1:51" x14ac:dyDescent="0.25">
      <c r="B22" s="208"/>
      <c r="C22" s="209" t="s">
        <v>27</v>
      </c>
      <c r="D22" s="210">
        <f>AD22</f>
        <v>0.49372208397362077</v>
      </c>
      <c r="E22" s="210">
        <f>AE22</f>
        <v>0.74787129837629074</v>
      </c>
      <c r="F22" s="210">
        <f t="shared" ref="F22:X22" si="20">AF22</f>
        <v>0.57477942259706971</v>
      </c>
      <c r="G22" s="210">
        <f t="shared" si="20"/>
        <v>0.42427278520003864</v>
      </c>
      <c r="H22" s="210">
        <f t="shared" si="20"/>
        <v>0.36402300161248419</v>
      </c>
      <c r="I22" s="210">
        <f t="shared" si="20"/>
        <v>0.50370066463427965</v>
      </c>
      <c r="J22" s="210">
        <f t="shared" si="20"/>
        <v>0.324260239036467</v>
      </c>
      <c r="K22" s="210">
        <f t="shared" si="20"/>
        <v>0.19439446599166671</v>
      </c>
      <c r="L22" s="210">
        <f t="shared" si="20"/>
        <v>0.20460369739415479</v>
      </c>
      <c r="M22" s="210" t="e">
        <f t="shared" si="20"/>
        <v>#DIV/0!</v>
      </c>
      <c r="N22" s="210" t="e">
        <f t="shared" si="20"/>
        <v>#DIV/0!</v>
      </c>
      <c r="O22" s="210" t="e">
        <f t="shared" si="20"/>
        <v>#DIV/0!</v>
      </c>
      <c r="P22" s="210" t="e">
        <f t="shared" si="20"/>
        <v>#DIV/0!</v>
      </c>
      <c r="Q22" s="210" t="e">
        <f t="shared" si="20"/>
        <v>#DIV/0!</v>
      </c>
      <c r="R22" s="210" t="e">
        <f t="shared" si="20"/>
        <v>#DIV/0!</v>
      </c>
      <c r="S22" s="210" t="e">
        <f t="shared" si="20"/>
        <v>#DIV/0!</v>
      </c>
      <c r="T22" s="210" t="e">
        <f t="shared" si="20"/>
        <v>#DIV/0!</v>
      </c>
      <c r="U22" s="210" t="e">
        <f t="shared" si="20"/>
        <v>#DIV/0!</v>
      </c>
      <c r="V22" s="210" t="e">
        <f t="shared" si="20"/>
        <v>#DIV/0!</v>
      </c>
      <c r="W22" s="210" t="e">
        <f t="shared" si="20"/>
        <v>#DIV/0!</v>
      </c>
      <c r="X22" s="210" t="e">
        <f t="shared" si="20"/>
        <v>#DIV/0!</v>
      </c>
      <c r="Y22" s="52"/>
      <c r="Z22" s="193"/>
      <c r="AA22" s="193"/>
      <c r="AB22" s="208"/>
      <c r="AC22" s="209" t="s">
        <v>27</v>
      </c>
      <c r="AD22" s="210">
        <f>_xlfn.NORM.DIST(AD18,AD20,AD21,TRUE)</f>
        <v>0.49372208397362077</v>
      </c>
      <c r="AE22" s="210">
        <f t="shared" ref="AE22:AX22" si="21">_xlfn.NORM.DIST(AE18,AE20,AE21,TRUE)</f>
        <v>0.74787129837629074</v>
      </c>
      <c r="AF22" s="210">
        <f t="shared" si="21"/>
        <v>0.57477942259706971</v>
      </c>
      <c r="AG22" s="210">
        <f t="shared" si="21"/>
        <v>0.42427278520003864</v>
      </c>
      <c r="AH22" s="210">
        <f t="shared" si="21"/>
        <v>0.36402300161248419</v>
      </c>
      <c r="AI22" s="210">
        <f t="shared" si="21"/>
        <v>0.50370066463427965</v>
      </c>
      <c r="AJ22" s="210">
        <f t="shared" si="21"/>
        <v>0.324260239036467</v>
      </c>
      <c r="AK22" s="210">
        <f t="shared" si="21"/>
        <v>0.19439446599166671</v>
      </c>
      <c r="AL22" s="210">
        <f t="shared" si="21"/>
        <v>0.20460369739415479</v>
      </c>
      <c r="AM22" s="210" t="e">
        <f t="shared" si="21"/>
        <v>#DIV/0!</v>
      </c>
      <c r="AN22" s="210" t="e">
        <f t="shared" si="21"/>
        <v>#DIV/0!</v>
      </c>
      <c r="AO22" s="210" t="e">
        <f t="shared" si="21"/>
        <v>#DIV/0!</v>
      </c>
      <c r="AP22" s="210" t="e">
        <f t="shared" si="21"/>
        <v>#DIV/0!</v>
      </c>
      <c r="AQ22" s="210" t="e">
        <f t="shared" si="21"/>
        <v>#DIV/0!</v>
      </c>
      <c r="AR22" s="210" t="e">
        <f t="shared" si="21"/>
        <v>#DIV/0!</v>
      </c>
      <c r="AS22" s="210" t="e">
        <f t="shared" si="21"/>
        <v>#DIV/0!</v>
      </c>
      <c r="AT22" s="210" t="e">
        <f t="shared" si="21"/>
        <v>#DIV/0!</v>
      </c>
      <c r="AU22" s="210" t="e">
        <f t="shared" si="21"/>
        <v>#DIV/0!</v>
      </c>
      <c r="AV22" s="210" t="e">
        <f t="shared" si="21"/>
        <v>#DIV/0!</v>
      </c>
      <c r="AW22" s="210" t="e">
        <f t="shared" si="21"/>
        <v>#DIV/0!</v>
      </c>
      <c r="AX22" s="210" t="e">
        <f t="shared" si="21"/>
        <v>#DIV/0!</v>
      </c>
      <c r="AY22" s="193"/>
    </row>
    <row r="23" spans="1:51" x14ac:dyDescent="0.25">
      <c r="Y23" s="52"/>
      <c r="Z23" s="193"/>
      <c r="AA23" s="193"/>
      <c r="AB23" s="193"/>
      <c r="AC23" s="193"/>
      <c r="AD23" s="193"/>
      <c r="AE23" s="193"/>
      <c r="AF23" s="193"/>
      <c r="AG23" s="193"/>
      <c r="AH23" s="193"/>
      <c r="AI23" s="193"/>
      <c r="AJ23" s="193"/>
      <c r="AK23" s="193"/>
      <c r="AL23" s="193"/>
      <c r="AM23" s="193"/>
      <c r="AN23" s="193"/>
      <c r="AO23" s="193"/>
      <c r="AP23" s="193"/>
      <c r="AQ23" s="193"/>
      <c r="AR23" s="193"/>
      <c r="AS23" s="193"/>
      <c r="AT23" s="193"/>
      <c r="AU23" s="193"/>
      <c r="AV23" s="193"/>
      <c r="AW23" s="193"/>
      <c r="AX23" s="193"/>
      <c r="AY23" s="193"/>
    </row>
    <row r="24" spans="1:51" s="7" customFormat="1" ht="18.75" x14ac:dyDescent="0.3">
      <c r="A24" s="211" t="s">
        <v>40</v>
      </c>
      <c r="D24" s="212"/>
      <c r="E24" s="212"/>
      <c r="Y24" s="53"/>
      <c r="AA24" s="213" t="str">
        <f>A24</f>
        <v>5x 5Gy EBRT only</v>
      </c>
    </row>
    <row r="25" spans="1:51" s="7" customFormat="1" ht="19.5" x14ac:dyDescent="0.35">
      <c r="B25" s="214" t="s">
        <v>18</v>
      </c>
      <c r="C25" s="32"/>
      <c r="D25" s="336" t="s">
        <v>13</v>
      </c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  <c r="T25" s="336"/>
      <c r="U25" s="336"/>
      <c r="V25" s="336"/>
      <c r="W25" s="336"/>
      <c r="X25" s="336"/>
      <c r="Y25" s="53"/>
      <c r="AB25" s="337" t="s">
        <v>8</v>
      </c>
      <c r="AC25" s="337"/>
    </row>
    <row r="26" spans="1:51" x14ac:dyDescent="0.25">
      <c r="B26" s="157"/>
      <c r="C26" s="65" t="s">
        <v>12</v>
      </c>
      <c r="D26" s="64">
        <f>IF(ISBLANK(D7)=TRUE,"",D7)</f>
        <v>0</v>
      </c>
      <c r="E26" s="64">
        <f>IF(ISBLANK(E7)=TRUE,"",E7)</f>
        <v>1</v>
      </c>
      <c r="F26" s="64">
        <f t="shared" ref="F26:X26" si="22">IF(ISBLANK(F7)=TRUE,"",F7)</f>
        <v>3</v>
      </c>
      <c r="G26" s="64">
        <f t="shared" si="22"/>
        <v>6</v>
      </c>
      <c r="H26" s="64">
        <f t="shared" si="22"/>
        <v>8</v>
      </c>
      <c r="I26" s="64">
        <f t="shared" si="22"/>
        <v>10</v>
      </c>
      <c r="J26" s="64">
        <f t="shared" si="22"/>
        <v>13</v>
      </c>
      <c r="K26" s="64">
        <f t="shared" si="22"/>
        <v>15</v>
      </c>
      <c r="L26" s="64">
        <f t="shared" si="22"/>
        <v>17</v>
      </c>
      <c r="M26" s="64">
        <f t="shared" si="22"/>
        <v>21</v>
      </c>
      <c r="N26" s="64">
        <f t="shared" si="22"/>
        <v>23</v>
      </c>
      <c r="O26" s="64">
        <f t="shared" si="22"/>
        <v>25</v>
      </c>
      <c r="P26" s="64">
        <f t="shared" si="22"/>
        <v>28</v>
      </c>
      <c r="Q26" s="64" t="str">
        <f t="shared" si="22"/>
        <v/>
      </c>
      <c r="R26" s="64" t="str">
        <f t="shared" si="22"/>
        <v/>
      </c>
      <c r="S26" s="64" t="str">
        <f t="shared" si="22"/>
        <v/>
      </c>
      <c r="T26" s="64" t="str">
        <f t="shared" si="22"/>
        <v/>
      </c>
      <c r="U26" s="64" t="str">
        <f t="shared" si="22"/>
        <v/>
      </c>
      <c r="V26" s="64" t="str">
        <f t="shared" si="22"/>
        <v/>
      </c>
      <c r="W26" s="64" t="str">
        <f t="shared" si="22"/>
        <v/>
      </c>
      <c r="X26" s="64" t="str">
        <f t="shared" si="22"/>
        <v/>
      </c>
      <c r="Y26" s="50"/>
      <c r="Z26" s="159"/>
      <c r="AA26" s="159"/>
      <c r="AB26" s="81"/>
      <c r="AC26" s="65" t="s">
        <v>12</v>
      </c>
      <c r="AD26" s="64">
        <f>D26</f>
        <v>0</v>
      </c>
      <c r="AE26" s="64">
        <f>E26</f>
        <v>1</v>
      </c>
      <c r="AF26" s="64">
        <f t="shared" ref="AF26:AX26" si="23">F26</f>
        <v>3</v>
      </c>
      <c r="AG26" s="64">
        <f t="shared" si="23"/>
        <v>6</v>
      </c>
      <c r="AH26" s="64">
        <f t="shared" si="23"/>
        <v>8</v>
      </c>
      <c r="AI26" s="64">
        <f t="shared" si="23"/>
        <v>10</v>
      </c>
      <c r="AJ26" s="64">
        <f t="shared" si="23"/>
        <v>13</v>
      </c>
      <c r="AK26" s="64">
        <f t="shared" si="23"/>
        <v>15</v>
      </c>
      <c r="AL26" s="64">
        <f t="shared" si="23"/>
        <v>17</v>
      </c>
      <c r="AM26" s="64">
        <f t="shared" si="23"/>
        <v>21</v>
      </c>
      <c r="AN26" s="64">
        <f t="shared" si="23"/>
        <v>23</v>
      </c>
      <c r="AO26" s="64">
        <f t="shared" si="23"/>
        <v>25</v>
      </c>
      <c r="AP26" s="64">
        <f t="shared" si="23"/>
        <v>28</v>
      </c>
      <c r="AQ26" s="64" t="str">
        <f t="shared" si="23"/>
        <v/>
      </c>
      <c r="AR26" s="64" t="str">
        <f t="shared" si="23"/>
        <v/>
      </c>
      <c r="AS26" s="64" t="str">
        <f t="shared" si="23"/>
        <v/>
      </c>
      <c r="AT26" s="64" t="str">
        <f t="shared" si="23"/>
        <v/>
      </c>
      <c r="AU26" s="64" t="str">
        <f t="shared" si="23"/>
        <v/>
      </c>
      <c r="AV26" s="64" t="str">
        <f t="shared" si="23"/>
        <v/>
      </c>
      <c r="AW26" s="64" t="str">
        <f t="shared" si="23"/>
        <v/>
      </c>
      <c r="AX26" s="64" t="str">
        <f t="shared" si="23"/>
        <v/>
      </c>
      <c r="AY26" s="159"/>
    </row>
    <row r="27" spans="1:51" x14ac:dyDescent="0.25">
      <c r="C27" s="105">
        <v>12</v>
      </c>
      <c r="D27" s="161">
        <v>210.86208000000005</v>
      </c>
      <c r="E27" s="161">
        <v>235.91879999999998</v>
      </c>
      <c r="F27" s="161">
        <v>495.2038</v>
      </c>
      <c r="G27" s="161">
        <v>691.79136000000005</v>
      </c>
      <c r="H27" s="161">
        <v>839.44067999999993</v>
      </c>
      <c r="I27" s="161">
        <v>927.82872000000009</v>
      </c>
      <c r="J27" s="161">
        <v>1607.1509999999998</v>
      </c>
      <c r="K27" s="161">
        <v>1617.4080000000001</v>
      </c>
      <c r="L27" s="161">
        <v>1768.3660800000002</v>
      </c>
      <c r="M27" s="161"/>
      <c r="N27" s="161"/>
      <c r="O27" s="161"/>
      <c r="P27" s="161"/>
      <c r="Q27" s="163"/>
      <c r="R27" s="163"/>
      <c r="S27" s="163"/>
      <c r="T27" s="163"/>
      <c r="U27" s="163"/>
      <c r="V27" s="163"/>
      <c r="W27" s="163"/>
      <c r="X27" s="163"/>
      <c r="Y27" s="51"/>
      <c r="Z27" s="164"/>
      <c r="AA27" s="164"/>
      <c r="AB27" s="164"/>
      <c r="AC27" s="165">
        <f>C27</f>
        <v>12</v>
      </c>
      <c r="AD27" s="166">
        <f t="shared" ref="AD27:AX27" si="24">IF(ISNUMBER(D27)=TRUE,D27/D72,"")</f>
        <v>1.1711915709697549</v>
      </c>
      <c r="AE27" s="167">
        <f t="shared" si="24"/>
        <v>0.96734610766271389</v>
      </c>
      <c r="AF27" s="167">
        <f t="shared" si="24"/>
        <v>1.4290734253753703</v>
      </c>
      <c r="AG27" s="167">
        <f t="shared" si="24"/>
        <v>1.1480830303309248</v>
      </c>
      <c r="AH27" s="167">
        <f t="shared" si="24"/>
        <v>0.97860312532924543</v>
      </c>
      <c r="AI27" s="167">
        <f t="shared" si="24"/>
        <v>0.66992876689862857</v>
      </c>
      <c r="AJ27" s="167">
        <f t="shared" si="24"/>
        <v>1.080521851491109</v>
      </c>
      <c r="AK27" s="167">
        <f t="shared" si="24"/>
        <v>0.97978932513482186</v>
      </c>
      <c r="AL27" s="167">
        <f t="shared" si="24"/>
        <v>0.9165883235727903</v>
      </c>
      <c r="AM27" s="167" t="str">
        <f t="shared" si="24"/>
        <v/>
      </c>
      <c r="AN27" s="167" t="str">
        <f t="shared" si="24"/>
        <v/>
      </c>
      <c r="AO27" s="167" t="str">
        <f t="shared" si="24"/>
        <v/>
      </c>
      <c r="AP27" s="167" t="str">
        <f t="shared" si="24"/>
        <v/>
      </c>
      <c r="AQ27" s="167" t="str">
        <f t="shared" si="24"/>
        <v/>
      </c>
      <c r="AR27" s="167" t="str">
        <f t="shared" si="24"/>
        <v/>
      </c>
      <c r="AS27" s="167" t="str">
        <f t="shared" si="24"/>
        <v/>
      </c>
      <c r="AT27" s="167" t="str">
        <f t="shared" si="24"/>
        <v/>
      </c>
      <c r="AU27" s="167" t="str">
        <f t="shared" si="24"/>
        <v/>
      </c>
      <c r="AV27" s="167" t="str">
        <f t="shared" si="24"/>
        <v/>
      </c>
      <c r="AW27" s="167" t="str">
        <f t="shared" si="24"/>
        <v/>
      </c>
      <c r="AX27" s="167" t="str">
        <f t="shared" si="24"/>
        <v/>
      </c>
      <c r="AY27" s="164"/>
    </row>
    <row r="28" spans="1:51" x14ac:dyDescent="0.25">
      <c r="C28" s="106">
        <v>13</v>
      </c>
      <c r="D28" s="168">
        <v>200.53332</v>
      </c>
      <c r="E28" s="161">
        <v>300.5496</v>
      </c>
      <c r="F28" s="161">
        <v>549.08100000000002</v>
      </c>
      <c r="G28" s="161">
        <v>1106.77424</v>
      </c>
      <c r="H28" s="161">
        <v>957.60860000000014</v>
      </c>
      <c r="I28" s="161">
        <v>1107.09456</v>
      </c>
      <c r="J28" s="161">
        <v>1790.1000000000001</v>
      </c>
      <c r="K28" s="161"/>
      <c r="L28" s="161"/>
      <c r="M28" s="161"/>
      <c r="N28" s="161"/>
      <c r="O28" s="161"/>
      <c r="P28" s="161"/>
      <c r="Q28" s="163"/>
      <c r="R28" s="163"/>
      <c r="S28" s="163"/>
      <c r="T28" s="163"/>
      <c r="U28" s="163"/>
      <c r="V28" s="163"/>
      <c r="W28" s="163"/>
      <c r="X28" s="163"/>
      <c r="Y28" s="51"/>
      <c r="Z28" s="164"/>
      <c r="AA28" s="164"/>
      <c r="AB28" s="164"/>
      <c r="AC28" s="169">
        <f t="shared" ref="AC28:AC36" si="25">C28</f>
        <v>13</v>
      </c>
      <c r="AD28" s="170">
        <f t="shared" ref="AD28:AX28" si="26">IF(ISNUMBER(D28)=TRUE,D28/D72,"")</f>
        <v>1.1138225236257771</v>
      </c>
      <c r="AE28" s="171">
        <f t="shared" si="26"/>
        <v>1.232354037573884</v>
      </c>
      <c r="AF28" s="171">
        <f t="shared" si="26"/>
        <v>1.5845538048749499</v>
      </c>
      <c r="AG28" s="171">
        <f t="shared" si="26"/>
        <v>1.8367802733925533</v>
      </c>
      <c r="AH28" s="171">
        <f t="shared" si="26"/>
        <v>1.1163609187991264</v>
      </c>
      <c r="AI28" s="171">
        <f t="shared" si="26"/>
        <v>0.79936574222554746</v>
      </c>
      <c r="AJ28" s="171">
        <f t="shared" si="26"/>
        <v>1.2035223612182269</v>
      </c>
      <c r="AK28" s="171" t="str">
        <f t="shared" si="26"/>
        <v/>
      </c>
      <c r="AL28" s="171" t="str">
        <f t="shared" si="26"/>
        <v/>
      </c>
      <c r="AM28" s="171" t="str">
        <f t="shared" si="26"/>
        <v/>
      </c>
      <c r="AN28" s="171" t="str">
        <f t="shared" si="26"/>
        <v/>
      </c>
      <c r="AO28" s="171" t="str">
        <f t="shared" si="26"/>
        <v/>
      </c>
      <c r="AP28" s="171" t="str">
        <f t="shared" si="26"/>
        <v/>
      </c>
      <c r="AQ28" s="171" t="str">
        <f t="shared" si="26"/>
        <v/>
      </c>
      <c r="AR28" s="171" t="str">
        <f t="shared" si="26"/>
        <v/>
      </c>
      <c r="AS28" s="171" t="str">
        <f t="shared" si="26"/>
        <v/>
      </c>
      <c r="AT28" s="171" t="str">
        <f t="shared" si="26"/>
        <v/>
      </c>
      <c r="AU28" s="171" t="str">
        <f t="shared" si="26"/>
        <v/>
      </c>
      <c r="AV28" s="171" t="str">
        <f t="shared" si="26"/>
        <v/>
      </c>
      <c r="AW28" s="171" t="str">
        <f t="shared" si="26"/>
        <v/>
      </c>
      <c r="AX28" s="171" t="str">
        <f t="shared" si="26"/>
        <v/>
      </c>
      <c r="AY28" s="164"/>
    </row>
    <row r="29" spans="1:51" x14ac:dyDescent="0.25">
      <c r="C29" s="106">
        <v>24</v>
      </c>
      <c r="D29" s="168">
        <v>153.50399999999999</v>
      </c>
      <c r="E29" s="161">
        <v>283.04640000000006</v>
      </c>
      <c r="F29" s="161">
        <v>580.17492000000016</v>
      </c>
      <c r="G29" s="161">
        <v>952.8667200000001</v>
      </c>
      <c r="H29" s="161">
        <v>1439.5019600000003</v>
      </c>
      <c r="I29" s="161">
        <v>1725.9486399999998</v>
      </c>
      <c r="J29" s="161"/>
      <c r="K29" s="161"/>
      <c r="L29" s="161"/>
      <c r="M29" s="161"/>
      <c r="N29" s="161"/>
      <c r="O29" s="161"/>
      <c r="P29" s="161"/>
      <c r="Q29" s="163"/>
      <c r="R29" s="163"/>
      <c r="S29" s="163"/>
      <c r="T29" s="163"/>
      <c r="U29" s="163"/>
      <c r="V29" s="163"/>
      <c r="W29" s="163"/>
      <c r="X29" s="163"/>
      <c r="Y29" s="51"/>
      <c r="Z29" s="164"/>
      <c r="AA29" s="164"/>
      <c r="AB29" s="164"/>
      <c r="AC29" s="169">
        <f t="shared" si="25"/>
        <v>24</v>
      </c>
      <c r="AD29" s="170">
        <f t="shared" ref="AD29:AX29" si="27">IF(ISNUMBER(D29)=TRUE,D29/D72,"")</f>
        <v>0.85260750017329434</v>
      </c>
      <c r="AE29" s="171">
        <f t="shared" si="27"/>
        <v>1.1605850543828795</v>
      </c>
      <c r="AF29" s="171">
        <f t="shared" si="27"/>
        <v>1.6742855370683376</v>
      </c>
      <c r="AG29" s="171">
        <f t="shared" si="27"/>
        <v>1.5813584480139922</v>
      </c>
      <c r="AH29" s="171">
        <f t="shared" si="27"/>
        <v>1.6781425424528804</v>
      </c>
      <c r="AI29" s="171">
        <f t="shared" si="27"/>
        <v>1.2462026872002461</v>
      </c>
      <c r="AJ29" s="171" t="str">
        <f t="shared" si="27"/>
        <v/>
      </c>
      <c r="AK29" s="171" t="str">
        <f t="shared" si="27"/>
        <v/>
      </c>
      <c r="AL29" s="171" t="str">
        <f t="shared" si="27"/>
        <v/>
      </c>
      <c r="AM29" s="171" t="str">
        <f t="shared" si="27"/>
        <v/>
      </c>
      <c r="AN29" s="171" t="str">
        <f t="shared" si="27"/>
        <v/>
      </c>
      <c r="AO29" s="171" t="str">
        <f t="shared" si="27"/>
        <v/>
      </c>
      <c r="AP29" s="171" t="str">
        <f t="shared" si="27"/>
        <v/>
      </c>
      <c r="AQ29" s="171" t="str">
        <f t="shared" si="27"/>
        <v/>
      </c>
      <c r="AR29" s="171" t="str">
        <f t="shared" si="27"/>
        <v/>
      </c>
      <c r="AS29" s="171" t="str">
        <f t="shared" si="27"/>
        <v/>
      </c>
      <c r="AT29" s="171" t="str">
        <f t="shared" si="27"/>
        <v/>
      </c>
      <c r="AU29" s="171" t="str">
        <f t="shared" si="27"/>
        <v/>
      </c>
      <c r="AV29" s="171" t="str">
        <f t="shared" si="27"/>
        <v/>
      </c>
      <c r="AW29" s="171" t="str">
        <f t="shared" si="27"/>
        <v/>
      </c>
      <c r="AX29" s="171" t="str">
        <f t="shared" si="27"/>
        <v/>
      </c>
      <c r="AY29" s="164"/>
    </row>
    <row r="30" spans="1:51" x14ac:dyDescent="0.25">
      <c r="C30" s="106">
        <v>25</v>
      </c>
      <c r="D30" s="168">
        <v>305.22492</v>
      </c>
      <c r="E30" s="161">
        <v>354.6457200000001</v>
      </c>
      <c r="F30" s="161">
        <v>618.20928000000004</v>
      </c>
      <c r="G30" s="161">
        <v>706.13504000000012</v>
      </c>
      <c r="H30" s="161">
        <v>762.04543999999999</v>
      </c>
      <c r="I30" s="161">
        <v>922.9433200000002</v>
      </c>
      <c r="J30" s="161">
        <v>962.78260000000023</v>
      </c>
      <c r="K30" s="161">
        <v>1060.6237199999998</v>
      </c>
      <c r="L30" s="161">
        <v>1213.5614399999999</v>
      </c>
      <c r="M30" s="161">
        <v>1356.40544</v>
      </c>
      <c r="N30" s="161">
        <v>1561.6509999999998</v>
      </c>
      <c r="O30" s="161">
        <v>1703.2953600000001</v>
      </c>
      <c r="P30" s="161"/>
      <c r="Q30" s="163"/>
      <c r="R30" s="163"/>
      <c r="S30" s="163"/>
      <c r="T30" s="163"/>
      <c r="U30" s="163"/>
      <c r="V30" s="163"/>
      <c r="W30" s="163"/>
      <c r="X30" s="163"/>
      <c r="Y30" s="51"/>
      <c r="Z30" s="164"/>
      <c r="AA30" s="164"/>
      <c r="AB30" s="164"/>
      <c r="AC30" s="169">
        <f t="shared" si="25"/>
        <v>25</v>
      </c>
      <c r="AD30" s="170">
        <f t="shared" ref="AD30:AX30" si="28">IF(ISNUMBER(D30)=TRUE,D30/D72,"")</f>
        <v>1.6953112363964049</v>
      </c>
      <c r="AE30" s="171">
        <f t="shared" si="28"/>
        <v>1.4541662505965647</v>
      </c>
      <c r="AF30" s="171">
        <f t="shared" si="28"/>
        <v>1.7840461914234937</v>
      </c>
      <c r="AG30" s="171">
        <f t="shared" si="28"/>
        <v>1.171887513232384</v>
      </c>
      <c r="AH30" s="171">
        <f t="shared" si="28"/>
        <v>0.88837730526342862</v>
      </c>
      <c r="AI30" s="171">
        <f t="shared" si="28"/>
        <v>0.66640131627411403</v>
      </c>
      <c r="AJ30" s="171">
        <f t="shared" si="28"/>
        <v>0.64729925037250646</v>
      </c>
      <c r="AK30" s="171">
        <f t="shared" si="28"/>
        <v>0.64250195302656099</v>
      </c>
      <c r="AL30" s="171">
        <f t="shared" si="28"/>
        <v>0.62901921633906321</v>
      </c>
      <c r="AM30" s="171" t="e">
        <f t="shared" si="28"/>
        <v>#DIV/0!</v>
      </c>
      <c r="AN30" s="171" t="e">
        <f t="shared" si="28"/>
        <v>#DIV/0!</v>
      </c>
      <c r="AO30" s="171" t="e">
        <f t="shared" si="28"/>
        <v>#DIV/0!</v>
      </c>
      <c r="AP30" s="171" t="str">
        <f t="shared" si="28"/>
        <v/>
      </c>
      <c r="AQ30" s="171" t="str">
        <f t="shared" si="28"/>
        <v/>
      </c>
      <c r="AR30" s="171" t="str">
        <f t="shared" si="28"/>
        <v/>
      </c>
      <c r="AS30" s="171" t="str">
        <f t="shared" si="28"/>
        <v/>
      </c>
      <c r="AT30" s="171" t="str">
        <f t="shared" si="28"/>
        <v/>
      </c>
      <c r="AU30" s="171" t="str">
        <f t="shared" si="28"/>
        <v/>
      </c>
      <c r="AV30" s="171" t="str">
        <f t="shared" si="28"/>
        <v/>
      </c>
      <c r="AW30" s="171" t="str">
        <f t="shared" si="28"/>
        <v/>
      </c>
      <c r="AX30" s="171" t="str">
        <f t="shared" si="28"/>
        <v/>
      </c>
      <c r="AY30" s="164"/>
    </row>
    <row r="31" spans="1:51" x14ac:dyDescent="0.25">
      <c r="C31" s="106">
        <v>33</v>
      </c>
      <c r="D31" s="168">
        <v>279.32736</v>
      </c>
      <c r="E31" s="161">
        <v>320.70168000000001</v>
      </c>
      <c r="F31" s="161">
        <v>396.26496000000009</v>
      </c>
      <c r="G31" s="161">
        <v>570.28607999999997</v>
      </c>
      <c r="H31" s="161">
        <v>647.15143999999987</v>
      </c>
      <c r="I31" s="161">
        <v>811.4860000000001</v>
      </c>
      <c r="J31" s="161">
        <v>896.38380000000018</v>
      </c>
      <c r="K31" s="161">
        <v>966.38256000000013</v>
      </c>
      <c r="L31" s="161">
        <v>1203.9559999999999</v>
      </c>
      <c r="M31" s="161">
        <v>1731.6780000000001</v>
      </c>
      <c r="N31" s="161"/>
      <c r="O31" s="161"/>
      <c r="P31" s="161"/>
      <c r="Q31" s="163"/>
      <c r="R31" s="163"/>
      <c r="S31" s="163"/>
      <c r="T31" s="163"/>
      <c r="U31" s="163"/>
      <c r="V31" s="163"/>
      <c r="W31" s="163"/>
      <c r="X31" s="163"/>
      <c r="Y31" s="51"/>
      <c r="Z31" s="164"/>
      <c r="AA31" s="164"/>
      <c r="AB31" s="164"/>
      <c r="AC31" s="169">
        <f t="shared" si="25"/>
        <v>33</v>
      </c>
      <c r="AD31" s="170">
        <f t="shared" ref="AD31:AX31" si="29">IF(ISNUMBER(D31)=TRUE,D31/D72,"")</f>
        <v>1.5514683795836322</v>
      </c>
      <c r="AE31" s="171">
        <f t="shared" si="29"/>
        <v>1.3149843160820303</v>
      </c>
      <c r="AF31" s="171">
        <f t="shared" si="29"/>
        <v>1.1435528639793036</v>
      </c>
      <c r="AG31" s="171">
        <f t="shared" si="29"/>
        <v>0.94643531090348421</v>
      </c>
      <c r="AH31" s="171">
        <f t="shared" si="29"/>
        <v>0.75443618213179953</v>
      </c>
      <c r="AI31" s="171">
        <f t="shared" si="29"/>
        <v>0.58592475487878892</v>
      </c>
      <c r="AJ31" s="171">
        <f t="shared" si="29"/>
        <v>0.60265792276060948</v>
      </c>
      <c r="AK31" s="171">
        <f t="shared" si="29"/>
        <v>0.58541278161382992</v>
      </c>
      <c r="AL31" s="171">
        <f t="shared" si="29"/>
        <v>0.62404047678600694</v>
      </c>
      <c r="AM31" s="171" t="e">
        <f t="shared" si="29"/>
        <v>#DIV/0!</v>
      </c>
      <c r="AN31" s="171" t="str">
        <f t="shared" si="29"/>
        <v/>
      </c>
      <c r="AO31" s="171" t="str">
        <f t="shared" si="29"/>
        <v/>
      </c>
      <c r="AP31" s="171" t="str">
        <f t="shared" si="29"/>
        <v/>
      </c>
      <c r="AQ31" s="171" t="str">
        <f t="shared" si="29"/>
        <v/>
      </c>
      <c r="AR31" s="171" t="str">
        <f t="shared" si="29"/>
        <v/>
      </c>
      <c r="AS31" s="171" t="str">
        <f t="shared" si="29"/>
        <v/>
      </c>
      <c r="AT31" s="171" t="str">
        <f t="shared" si="29"/>
        <v/>
      </c>
      <c r="AU31" s="171" t="str">
        <f t="shared" si="29"/>
        <v/>
      </c>
      <c r="AV31" s="171" t="str">
        <f t="shared" si="29"/>
        <v/>
      </c>
      <c r="AW31" s="171" t="str">
        <f t="shared" si="29"/>
        <v/>
      </c>
      <c r="AX31" s="171" t="str">
        <f t="shared" si="29"/>
        <v/>
      </c>
      <c r="AY31" s="164"/>
    </row>
    <row r="32" spans="1:51" x14ac:dyDescent="0.25">
      <c r="C32" s="106">
        <v>35</v>
      </c>
      <c r="D32" s="168">
        <v>166.97199999999998</v>
      </c>
      <c r="E32" s="161">
        <v>185.67900000000003</v>
      </c>
      <c r="F32" s="161">
        <v>230.64912000000001</v>
      </c>
      <c r="G32" s="161">
        <v>619.26592000000016</v>
      </c>
      <c r="H32" s="161">
        <v>898.97547999999995</v>
      </c>
      <c r="I32" s="161">
        <v>994.23115999999982</v>
      </c>
      <c r="J32" s="161">
        <v>833.4871999999998</v>
      </c>
      <c r="K32" s="161">
        <v>1245.3625600000003</v>
      </c>
      <c r="L32" s="161">
        <v>1409.0294399999998</v>
      </c>
      <c r="M32" s="161">
        <v>1833.0624000000003</v>
      </c>
      <c r="N32" s="161"/>
      <c r="O32" s="161"/>
      <c r="P32" s="161"/>
      <c r="Q32" s="163"/>
      <c r="R32" s="163"/>
      <c r="S32" s="163"/>
      <c r="T32" s="163"/>
      <c r="U32" s="163"/>
      <c r="V32" s="163"/>
      <c r="W32" s="163"/>
      <c r="X32" s="163"/>
      <c r="Y32" s="51"/>
      <c r="Z32" s="164"/>
      <c r="AA32" s="164"/>
      <c r="AB32" s="164"/>
      <c r="AC32" s="169">
        <f t="shared" si="25"/>
        <v>35</v>
      </c>
      <c r="AD32" s="170">
        <f t="shared" ref="AD32:AX32" si="30">IF(ISNUMBER(D32)=TRUE,D32/D72,"")</f>
        <v>0.92741283301370181</v>
      </c>
      <c r="AE32" s="171">
        <f t="shared" si="30"/>
        <v>0.76134609842329271</v>
      </c>
      <c r="AF32" s="171">
        <f t="shared" si="30"/>
        <v>0.66561389064101462</v>
      </c>
      <c r="AG32" s="171">
        <f t="shared" si="30"/>
        <v>1.0277212684678054</v>
      </c>
      <c r="AH32" s="171">
        <f t="shared" si="30"/>
        <v>1.0480076023029508</v>
      </c>
      <c r="AI32" s="171">
        <f t="shared" si="30"/>
        <v>0.71787393586069737</v>
      </c>
      <c r="AJ32" s="171">
        <f t="shared" si="30"/>
        <v>0.56037119880965769</v>
      </c>
      <c r="AK32" s="171">
        <f t="shared" si="30"/>
        <v>0.75441258001108824</v>
      </c>
      <c r="AL32" s="171">
        <f t="shared" si="30"/>
        <v>0.73033516469299564</v>
      </c>
      <c r="AM32" s="171" t="e">
        <f t="shared" si="30"/>
        <v>#DIV/0!</v>
      </c>
      <c r="AN32" s="171" t="str">
        <f t="shared" si="30"/>
        <v/>
      </c>
      <c r="AO32" s="171" t="str">
        <f t="shared" si="30"/>
        <v/>
      </c>
      <c r="AP32" s="171" t="str">
        <f t="shared" si="30"/>
        <v/>
      </c>
      <c r="AQ32" s="171" t="str">
        <f t="shared" si="30"/>
        <v/>
      </c>
      <c r="AR32" s="171" t="str">
        <f t="shared" si="30"/>
        <v/>
      </c>
      <c r="AS32" s="171" t="str">
        <f t="shared" si="30"/>
        <v/>
      </c>
      <c r="AT32" s="171" t="str">
        <f t="shared" si="30"/>
        <v/>
      </c>
      <c r="AU32" s="171" t="str">
        <f t="shared" si="30"/>
        <v/>
      </c>
      <c r="AV32" s="171" t="str">
        <f t="shared" si="30"/>
        <v/>
      </c>
      <c r="AW32" s="171" t="str">
        <f t="shared" si="30"/>
        <v/>
      </c>
      <c r="AX32" s="171" t="str">
        <f t="shared" si="30"/>
        <v/>
      </c>
      <c r="AY32" s="164"/>
    </row>
    <row r="33" spans="1:51" x14ac:dyDescent="0.25">
      <c r="C33" s="106">
        <v>43</v>
      </c>
      <c r="D33" s="168">
        <v>246.89807999999999</v>
      </c>
      <c r="E33" s="161">
        <v>275.18400000000003</v>
      </c>
      <c r="F33" s="161">
        <v>342.22500000000002</v>
      </c>
      <c r="G33" s="161">
        <v>572.71396000000004</v>
      </c>
      <c r="H33" s="161">
        <v>759.38148000000012</v>
      </c>
      <c r="I33" s="161">
        <v>811.51199999999994</v>
      </c>
      <c r="J33" s="161">
        <v>793.02912000000015</v>
      </c>
      <c r="K33" s="161">
        <v>1108.8895999999997</v>
      </c>
      <c r="L33" s="161">
        <v>1188.7527599999999</v>
      </c>
      <c r="M33" s="161">
        <v>1543.2227199999998</v>
      </c>
      <c r="N33" s="161">
        <v>1646.4921200000001</v>
      </c>
      <c r="O33" s="161"/>
      <c r="P33" s="161"/>
      <c r="Q33" s="163"/>
      <c r="R33" s="163"/>
      <c r="S33" s="163"/>
      <c r="T33" s="163"/>
      <c r="U33" s="163"/>
      <c r="V33" s="163"/>
      <c r="W33" s="163"/>
      <c r="X33" s="163"/>
      <c r="Y33" s="51"/>
      <c r="Z33" s="164"/>
      <c r="AA33" s="164"/>
      <c r="AB33" s="164"/>
      <c r="AC33" s="169">
        <f t="shared" si="25"/>
        <v>43</v>
      </c>
      <c r="AD33" s="170">
        <f t="shared" ref="AD33:AX33" si="31">IF(ISNUMBER(D33)=TRUE,D33/D72,"")</f>
        <v>1.3713463804616559</v>
      </c>
      <c r="AE33" s="171">
        <f t="shared" si="31"/>
        <v>1.1283465806500217</v>
      </c>
      <c r="AF33" s="171">
        <f t="shared" si="31"/>
        <v>0.98760278697192172</v>
      </c>
      <c r="AG33" s="171">
        <f t="shared" si="31"/>
        <v>0.95046457173102616</v>
      </c>
      <c r="AH33" s="171">
        <f t="shared" si="31"/>
        <v>0.88527171407174132</v>
      </c>
      <c r="AI33" s="171">
        <f t="shared" si="31"/>
        <v>0.58594352789967508</v>
      </c>
      <c r="AJ33" s="171">
        <f t="shared" si="31"/>
        <v>0.5331703698213579</v>
      </c>
      <c r="AK33" s="171">
        <f t="shared" si="31"/>
        <v>0.67174033566856484</v>
      </c>
      <c r="AL33" s="171">
        <f t="shared" si="31"/>
        <v>0.61616025762659232</v>
      </c>
      <c r="AM33" s="171" t="e">
        <f t="shared" si="31"/>
        <v>#DIV/0!</v>
      </c>
      <c r="AN33" s="171" t="e">
        <f t="shared" si="31"/>
        <v>#DIV/0!</v>
      </c>
      <c r="AO33" s="171" t="str">
        <f t="shared" si="31"/>
        <v/>
      </c>
      <c r="AP33" s="171" t="str">
        <f t="shared" si="31"/>
        <v/>
      </c>
      <c r="AQ33" s="171" t="str">
        <f t="shared" si="31"/>
        <v/>
      </c>
      <c r="AR33" s="171" t="str">
        <f t="shared" si="31"/>
        <v/>
      </c>
      <c r="AS33" s="171" t="str">
        <f t="shared" si="31"/>
        <v/>
      </c>
      <c r="AT33" s="171" t="str">
        <f t="shared" si="31"/>
        <v/>
      </c>
      <c r="AU33" s="171" t="str">
        <f t="shared" si="31"/>
        <v/>
      </c>
      <c r="AV33" s="171" t="str">
        <f t="shared" si="31"/>
        <v/>
      </c>
      <c r="AW33" s="171" t="str">
        <f t="shared" si="31"/>
        <v/>
      </c>
      <c r="AX33" s="171" t="str">
        <f t="shared" si="31"/>
        <v/>
      </c>
      <c r="AY33" s="164"/>
    </row>
    <row r="34" spans="1:51" x14ac:dyDescent="0.25">
      <c r="C34" s="106">
        <v>52</v>
      </c>
      <c r="D34" s="172">
        <v>104.36608</v>
      </c>
      <c r="E34" s="173">
        <v>159.74400000000003</v>
      </c>
      <c r="F34" s="173">
        <v>212.91192000000001</v>
      </c>
      <c r="G34" s="173">
        <v>289.57499999999999</v>
      </c>
      <c r="H34" s="173">
        <v>388.93608</v>
      </c>
      <c r="I34" s="173">
        <v>385.52436</v>
      </c>
      <c r="J34" s="173">
        <v>426.89711999999997</v>
      </c>
      <c r="K34" s="173">
        <v>464.43383999999998</v>
      </c>
      <c r="L34" s="173">
        <v>509.65199999999999</v>
      </c>
      <c r="M34" s="173">
        <v>789.26847999999984</v>
      </c>
      <c r="N34" s="173">
        <v>839.30651999999998</v>
      </c>
      <c r="O34" s="173">
        <v>952.8667200000001</v>
      </c>
      <c r="P34" s="173">
        <v>1153.75</v>
      </c>
      <c r="Q34" s="175"/>
      <c r="R34" s="175"/>
      <c r="S34" s="175"/>
      <c r="T34" s="175"/>
      <c r="U34" s="175"/>
      <c r="V34" s="175"/>
      <c r="W34" s="175"/>
      <c r="X34" s="175"/>
      <c r="Y34" s="51"/>
      <c r="Z34" s="164"/>
      <c r="AA34" s="164"/>
      <c r="AB34" s="164"/>
      <c r="AC34" s="169">
        <f t="shared" si="25"/>
        <v>52</v>
      </c>
      <c r="AD34" s="170">
        <f t="shared" ref="AD34:AX34" si="32">IF(ISNUMBER(D34)=TRUE,D34/D72,"")</f>
        <v>0.57968067654058564</v>
      </c>
      <c r="AE34" s="171">
        <f t="shared" si="32"/>
        <v>0.65500391076282438</v>
      </c>
      <c r="AF34" s="171">
        <f t="shared" si="32"/>
        <v>0.6144273667077006</v>
      </c>
      <c r="AG34" s="171">
        <f t="shared" si="32"/>
        <v>0.48057284714870901</v>
      </c>
      <c r="AH34" s="171">
        <f t="shared" si="32"/>
        <v>0.45341388916403896</v>
      </c>
      <c r="AI34" s="171">
        <f t="shared" si="32"/>
        <v>0.27836372547745986</v>
      </c>
      <c r="AJ34" s="171">
        <f t="shared" si="32"/>
        <v>0.2870120271826494</v>
      </c>
      <c r="AK34" s="171">
        <f t="shared" si="32"/>
        <v>0.28134355627236529</v>
      </c>
      <c r="AL34" s="171">
        <f t="shared" si="32"/>
        <v>0.26416536574006194</v>
      </c>
      <c r="AM34" s="171" t="e">
        <f t="shared" si="32"/>
        <v>#DIV/0!</v>
      </c>
      <c r="AN34" s="171" t="e">
        <f t="shared" si="32"/>
        <v>#DIV/0!</v>
      </c>
      <c r="AO34" s="171" t="e">
        <f t="shared" si="32"/>
        <v>#DIV/0!</v>
      </c>
      <c r="AP34" s="171" t="e">
        <f t="shared" si="32"/>
        <v>#DIV/0!</v>
      </c>
      <c r="AQ34" s="171" t="str">
        <f t="shared" si="32"/>
        <v/>
      </c>
      <c r="AR34" s="171" t="str">
        <f t="shared" si="32"/>
        <v/>
      </c>
      <c r="AS34" s="171" t="str">
        <f t="shared" si="32"/>
        <v/>
      </c>
      <c r="AT34" s="171" t="str">
        <f t="shared" si="32"/>
        <v/>
      </c>
      <c r="AU34" s="171" t="str">
        <f t="shared" si="32"/>
        <v/>
      </c>
      <c r="AV34" s="171" t="str">
        <f t="shared" si="32"/>
        <v/>
      </c>
      <c r="AW34" s="171" t="str">
        <f t="shared" si="32"/>
        <v/>
      </c>
      <c r="AX34" s="171" t="str">
        <f t="shared" si="32"/>
        <v/>
      </c>
      <c r="AY34" s="164"/>
    </row>
    <row r="35" spans="1:51" x14ac:dyDescent="0.25">
      <c r="C35" s="106"/>
      <c r="D35" s="172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5"/>
      <c r="R35" s="175"/>
      <c r="S35" s="175"/>
      <c r="T35" s="175"/>
      <c r="U35" s="175"/>
      <c r="V35" s="175"/>
      <c r="W35" s="175"/>
      <c r="X35" s="175"/>
      <c r="Y35" s="51"/>
      <c r="Z35" s="164"/>
      <c r="AA35" s="164"/>
      <c r="AB35" s="164"/>
      <c r="AC35" s="169">
        <f t="shared" si="25"/>
        <v>0</v>
      </c>
      <c r="AD35" s="170" t="str">
        <f t="shared" ref="AD35:AX35" si="33">IF(ISNUMBER(D35)=TRUE,D35/D72,"")</f>
        <v/>
      </c>
      <c r="AE35" s="171" t="str">
        <f t="shared" si="33"/>
        <v/>
      </c>
      <c r="AF35" s="171" t="str">
        <f t="shared" si="33"/>
        <v/>
      </c>
      <c r="AG35" s="171" t="str">
        <f t="shared" si="33"/>
        <v/>
      </c>
      <c r="AH35" s="171" t="str">
        <f t="shared" si="33"/>
        <v/>
      </c>
      <c r="AI35" s="171" t="str">
        <f t="shared" si="33"/>
        <v/>
      </c>
      <c r="AJ35" s="171" t="str">
        <f t="shared" si="33"/>
        <v/>
      </c>
      <c r="AK35" s="171" t="str">
        <f t="shared" si="33"/>
        <v/>
      </c>
      <c r="AL35" s="171" t="str">
        <f t="shared" si="33"/>
        <v/>
      </c>
      <c r="AM35" s="171" t="str">
        <f t="shared" si="33"/>
        <v/>
      </c>
      <c r="AN35" s="171" t="str">
        <f t="shared" si="33"/>
        <v/>
      </c>
      <c r="AO35" s="171" t="str">
        <f t="shared" si="33"/>
        <v/>
      </c>
      <c r="AP35" s="171" t="str">
        <f t="shared" si="33"/>
        <v/>
      </c>
      <c r="AQ35" s="171" t="str">
        <f t="shared" si="33"/>
        <v/>
      </c>
      <c r="AR35" s="171" t="str">
        <f t="shared" si="33"/>
        <v/>
      </c>
      <c r="AS35" s="171" t="str">
        <f t="shared" si="33"/>
        <v/>
      </c>
      <c r="AT35" s="171" t="str">
        <f t="shared" si="33"/>
        <v/>
      </c>
      <c r="AU35" s="171" t="str">
        <f t="shared" si="33"/>
        <v/>
      </c>
      <c r="AV35" s="171" t="str">
        <f t="shared" si="33"/>
        <v/>
      </c>
      <c r="AW35" s="171" t="str">
        <f t="shared" si="33"/>
        <v/>
      </c>
      <c r="AX35" s="171" t="str">
        <f t="shared" si="33"/>
        <v/>
      </c>
      <c r="AY35" s="164"/>
    </row>
    <row r="36" spans="1:51" x14ac:dyDescent="0.25">
      <c r="C36" s="107"/>
      <c r="D36" s="176"/>
      <c r="E36" s="177"/>
      <c r="F36" s="177"/>
      <c r="G36" s="177"/>
      <c r="H36" s="177"/>
      <c r="I36" s="177"/>
      <c r="J36" s="177"/>
      <c r="K36" s="177"/>
      <c r="L36" s="177"/>
      <c r="M36" s="177"/>
      <c r="N36" s="177"/>
      <c r="O36" s="177"/>
      <c r="P36" s="177"/>
      <c r="Q36" s="179"/>
      <c r="R36" s="179"/>
      <c r="S36" s="179"/>
      <c r="T36" s="179"/>
      <c r="U36" s="179"/>
      <c r="V36" s="179"/>
      <c r="W36" s="179"/>
      <c r="X36" s="179"/>
      <c r="Y36" s="51"/>
      <c r="Z36" s="164"/>
      <c r="AA36" s="164"/>
      <c r="AB36" s="164"/>
      <c r="AC36" s="169">
        <f t="shared" si="25"/>
        <v>0</v>
      </c>
      <c r="AD36" s="170" t="str">
        <f t="shared" ref="AD36:AX36" si="34">IF(ISNUMBER(D36)=TRUE,D36/D72,"")</f>
        <v/>
      </c>
      <c r="AE36" s="171" t="str">
        <f t="shared" si="34"/>
        <v/>
      </c>
      <c r="AF36" s="171" t="str">
        <f t="shared" si="34"/>
        <v/>
      </c>
      <c r="AG36" s="171" t="str">
        <f t="shared" si="34"/>
        <v/>
      </c>
      <c r="AH36" s="171" t="str">
        <f t="shared" si="34"/>
        <v/>
      </c>
      <c r="AI36" s="171" t="str">
        <f t="shared" si="34"/>
        <v/>
      </c>
      <c r="AJ36" s="171" t="str">
        <f t="shared" si="34"/>
        <v/>
      </c>
      <c r="AK36" s="171" t="str">
        <f t="shared" si="34"/>
        <v/>
      </c>
      <c r="AL36" s="171" t="str">
        <f t="shared" si="34"/>
        <v/>
      </c>
      <c r="AM36" s="171" t="str">
        <f t="shared" si="34"/>
        <v/>
      </c>
      <c r="AN36" s="171" t="str">
        <f t="shared" si="34"/>
        <v/>
      </c>
      <c r="AO36" s="171" t="str">
        <f t="shared" si="34"/>
        <v/>
      </c>
      <c r="AP36" s="171" t="str">
        <f t="shared" si="34"/>
        <v/>
      </c>
      <c r="AQ36" s="171" t="str">
        <f t="shared" si="34"/>
        <v/>
      </c>
      <c r="AR36" s="171" t="str">
        <f t="shared" si="34"/>
        <v/>
      </c>
      <c r="AS36" s="171" t="str">
        <f t="shared" si="34"/>
        <v/>
      </c>
      <c r="AT36" s="171" t="str">
        <f t="shared" si="34"/>
        <v/>
      </c>
      <c r="AU36" s="171" t="str">
        <f t="shared" si="34"/>
        <v/>
      </c>
      <c r="AV36" s="171" t="str">
        <f t="shared" si="34"/>
        <v/>
      </c>
      <c r="AW36" s="171" t="str">
        <f t="shared" si="34"/>
        <v/>
      </c>
      <c r="AX36" s="171" t="str">
        <f t="shared" si="34"/>
        <v/>
      </c>
      <c r="AY36" s="164"/>
    </row>
    <row r="37" spans="1:51" x14ac:dyDescent="0.25">
      <c r="B37" s="182"/>
      <c r="C37" s="165" t="s">
        <v>16</v>
      </c>
      <c r="D37" s="183">
        <f>AVERAGE(D27:D36)</f>
        <v>208.46098000000001</v>
      </c>
      <c r="E37" s="184">
        <f t="shared" ref="E37:X37" si="35">AVERAGE(E27:E36)</f>
        <v>264.43365</v>
      </c>
      <c r="F37" s="184">
        <f t="shared" si="35"/>
        <v>428.09</v>
      </c>
      <c r="G37" s="184">
        <f t="shared" si="35"/>
        <v>688.67603999999994</v>
      </c>
      <c r="H37" s="184">
        <f t="shared" si="35"/>
        <v>836.63014500000008</v>
      </c>
      <c r="I37" s="184">
        <f t="shared" si="35"/>
        <v>960.82109500000001</v>
      </c>
      <c r="J37" s="184">
        <f t="shared" si="35"/>
        <v>1044.2615485714286</v>
      </c>
      <c r="K37" s="184">
        <f t="shared" si="35"/>
        <v>1077.1833799999999</v>
      </c>
      <c r="L37" s="184">
        <f t="shared" si="35"/>
        <v>1215.5529533333331</v>
      </c>
      <c r="M37" s="184">
        <f t="shared" si="35"/>
        <v>1450.7274080000002</v>
      </c>
      <c r="N37" s="184">
        <f t="shared" si="35"/>
        <v>1349.1498799999999</v>
      </c>
      <c r="O37" s="184">
        <f t="shared" si="35"/>
        <v>1328.08104</v>
      </c>
      <c r="P37" s="184">
        <f t="shared" si="35"/>
        <v>1153.75</v>
      </c>
      <c r="Q37" s="185" t="e">
        <f t="shared" si="35"/>
        <v>#DIV/0!</v>
      </c>
      <c r="R37" s="185" t="e">
        <f t="shared" si="35"/>
        <v>#DIV/0!</v>
      </c>
      <c r="S37" s="185" t="e">
        <f t="shared" si="35"/>
        <v>#DIV/0!</v>
      </c>
      <c r="T37" s="185" t="e">
        <f t="shared" si="35"/>
        <v>#DIV/0!</v>
      </c>
      <c r="U37" s="185" t="e">
        <f t="shared" si="35"/>
        <v>#DIV/0!</v>
      </c>
      <c r="V37" s="185" t="e">
        <f t="shared" si="35"/>
        <v>#DIV/0!</v>
      </c>
      <c r="W37" s="185" t="e">
        <f t="shared" si="35"/>
        <v>#DIV/0!</v>
      </c>
      <c r="X37" s="185" t="e">
        <f t="shared" si="35"/>
        <v>#DIV/0!</v>
      </c>
      <c r="Y37" s="51"/>
      <c r="Z37" s="164"/>
      <c r="AA37" s="164"/>
      <c r="AB37" s="82"/>
      <c r="AC37" s="215" t="s">
        <v>3</v>
      </c>
      <c r="AD37" s="76">
        <f t="shared" ref="AD37:AX37" si="36">AVERAGE(AD27:AD36)</f>
        <v>1.1578551375956005</v>
      </c>
      <c r="AE37" s="76">
        <f t="shared" si="36"/>
        <v>1.0842665445167763</v>
      </c>
      <c r="AF37" s="76">
        <f t="shared" si="36"/>
        <v>1.2353944833802613</v>
      </c>
      <c r="AG37" s="76">
        <f t="shared" si="36"/>
        <v>1.1429129079026097</v>
      </c>
      <c r="AH37" s="76">
        <f t="shared" si="36"/>
        <v>0.97532665993940149</v>
      </c>
      <c r="AI37" s="76">
        <f t="shared" si="36"/>
        <v>0.6937505570893947</v>
      </c>
      <c r="AJ37" s="76">
        <f t="shared" si="36"/>
        <v>0.70207928309373102</v>
      </c>
      <c r="AK37" s="76">
        <f t="shared" si="36"/>
        <v>0.65253342195453856</v>
      </c>
      <c r="AL37" s="76">
        <f t="shared" si="36"/>
        <v>0.63005146745958507</v>
      </c>
      <c r="AM37" s="76" t="e">
        <f t="shared" si="36"/>
        <v>#DIV/0!</v>
      </c>
      <c r="AN37" s="76" t="e">
        <f t="shared" si="36"/>
        <v>#DIV/0!</v>
      </c>
      <c r="AO37" s="76" t="e">
        <f t="shared" si="36"/>
        <v>#DIV/0!</v>
      </c>
      <c r="AP37" s="76" t="e">
        <f t="shared" si="36"/>
        <v>#DIV/0!</v>
      </c>
      <c r="AQ37" s="76" t="e">
        <f t="shared" si="36"/>
        <v>#DIV/0!</v>
      </c>
      <c r="AR37" s="76" t="e">
        <f t="shared" si="36"/>
        <v>#DIV/0!</v>
      </c>
      <c r="AS37" s="76" t="e">
        <f t="shared" si="36"/>
        <v>#DIV/0!</v>
      </c>
      <c r="AT37" s="76" t="e">
        <f t="shared" si="36"/>
        <v>#DIV/0!</v>
      </c>
      <c r="AU37" s="76" t="e">
        <f t="shared" si="36"/>
        <v>#DIV/0!</v>
      </c>
      <c r="AV37" s="76" t="e">
        <f t="shared" si="36"/>
        <v>#DIV/0!</v>
      </c>
      <c r="AW37" s="76" t="e">
        <f t="shared" si="36"/>
        <v>#DIV/0!</v>
      </c>
      <c r="AX37" s="76" t="e">
        <f t="shared" si="36"/>
        <v>#DIV/0!</v>
      </c>
      <c r="AY37" s="164"/>
    </row>
    <row r="38" spans="1:51" x14ac:dyDescent="0.25">
      <c r="B38" s="157"/>
      <c r="C38" s="188" t="s">
        <v>22</v>
      </c>
      <c r="D38" s="189">
        <f>_xlfn.STDEV.P(D27:D36)</f>
        <v>62.758147825097581</v>
      </c>
      <c r="E38" s="190">
        <f t="shared" ref="E38:X38" si="37">_xlfn.STDEV.P(E27:E36)</f>
        <v>62.295655436516014</v>
      </c>
      <c r="F38" s="190">
        <f t="shared" si="37"/>
        <v>146.66645251821726</v>
      </c>
      <c r="G38" s="190">
        <f t="shared" si="37"/>
        <v>233.58085689329016</v>
      </c>
      <c r="H38" s="190">
        <f t="shared" si="37"/>
        <v>280.5903245275374</v>
      </c>
      <c r="I38" s="190">
        <f t="shared" si="37"/>
        <v>351.07265122785975</v>
      </c>
      <c r="J38" s="190">
        <f t="shared" si="37"/>
        <v>445.66300121900605</v>
      </c>
      <c r="K38" s="190">
        <f t="shared" si="37"/>
        <v>343.78898660091562</v>
      </c>
      <c r="L38" s="190">
        <f t="shared" si="37"/>
        <v>374.65280942036594</v>
      </c>
      <c r="M38" s="190">
        <f t="shared" si="37"/>
        <v>368.80705282656112</v>
      </c>
      <c r="N38" s="190">
        <f t="shared" si="37"/>
        <v>362.17370851823881</v>
      </c>
      <c r="O38" s="190">
        <f t="shared" si="37"/>
        <v>375.21432000000033</v>
      </c>
      <c r="P38" s="190">
        <f t="shared" si="37"/>
        <v>0</v>
      </c>
      <c r="Q38" s="192" t="e">
        <f t="shared" si="37"/>
        <v>#DIV/0!</v>
      </c>
      <c r="R38" s="192" t="e">
        <f t="shared" si="37"/>
        <v>#DIV/0!</v>
      </c>
      <c r="S38" s="192" t="e">
        <f t="shared" si="37"/>
        <v>#DIV/0!</v>
      </c>
      <c r="T38" s="192" t="e">
        <f t="shared" si="37"/>
        <v>#DIV/0!</v>
      </c>
      <c r="U38" s="192" t="e">
        <f t="shared" si="37"/>
        <v>#DIV/0!</v>
      </c>
      <c r="V38" s="192" t="e">
        <f t="shared" si="37"/>
        <v>#DIV/0!</v>
      </c>
      <c r="W38" s="192" t="e">
        <f t="shared" si="37"/>
        <v>#DIV/0!</v>
      </c>
      <c r="X38" s="192" t="e">
        <f t="shared" si="37"/>
        <v>#DIV/0!</v>
      </c>
      <c r="Y38" s="52"/>
      <c r="Z38" s="193"/>
      <c r="AA38" s="193"/>
      <c r="AB38" s="216"/>
      <c r="AC38" s="217" t="s">
        <v>4</v>
      </c>
      <c r="AD38" s="77">
        <f t="shared" ref="AD38:AX38" si="38">_xlfn.VAR.P(AD27:AD36)</f>
        <v>0.12150639600554225</v>
      </c>
      <c r="AE38" s="77">
        <f t="shared" si="38"/>
        <v>6.5246045575539924E-2</v>
      </c>
      <c r="AF38" s="77">
        <f t="shared" si="38"/>
        <v>0.17914418872740012</v>
      </c>
      <c r="AG38" s="77">
        <f t="shared" si="38"/>
        <v>0.15026949356854757</v>
      </c>
      <c r="AH38" s="77">
        <f t="shared" si="38"/>
        <v>0.10699871356648727</v>
      </c>
      <c r="AI38" s="77">
        <f t="shared" si="38"/>
        <v>6.4256287312680571E-2</v>
      </c>
      <c r="AJ38" s="77">
        <f t="shared" si="38"/>
        <v>8.9777375159067335E-2</v>
      </c>
      <c r="AK38" s="77">
        <f t="shared" si="38"/>
        <v>4.3372070276803627E-2</v>
      </c>
      <c r="AL38" s="77">
        <f t="shared" si="38"/>
        <v>3.7710498755905007E-2</v>
      </c>
      <c r="AM38" s="77" t="e">
        <f t="shared" si="38"/>
        <v>#DIV/0!</v>
      </c>
      <c r="AN38" s="77" t="e">
        <f t="shared" si="38"/>
        <v>#DIV/0!</v>
      </c>
      <c r="AO38" s="77" t="e">
        <f t="shared" si="38"/>
        <v>#DIV/0!</v>
      </c>
      <c r="AP38" s="77" t="e">
        <f t="shared" si="38"/>
        <v>#DIV/0!</v>
      </c>
      <c r="AQ38" s="77" t="e">
        <f t="shared" si="38"/>
        <v>#DIV/0!</v>
      </c>
      <c r="AR38" s="77" t="e">
        <f t="shared" si="38"/>
        <v>#DIV/0!</v>
      </c>
      <c r="AS38" s="77" t="e">
        <f t="shared" si="38"/>
        <v>#DIV/0!</v>
      </c>
      <c r="AT38" s="77" t="e">
        <f t="shared" si="38"/>
        <v>#DIV/0!</v>
      </c>
      <c r="AU38" s="77" t="e">
        <f t="shared" si="38"/>
        <v>#DIV/0!</v>
      </c>
      <c r="AV38" s="77" t="e">
        <f t="shared" si="38"/>
        <v>#DIV/0!</v>
      </c>
      <c r="AW38" s="77" t="e">
        <f t="shared" si="38"/>
        <v>#DIV/0!</v>
      </c>
      <c r="AX38" s="77" t="e">
        <f t="shared" si="38"/>
        <v>#DIV/0!</v>
      </c>
      <c r="AY38" s="193"/>
    </row>
    <row r="39" spans="1:51" x14ac:dyDescent="0.25">
      <c r="Y39" s="52"/>
      <c r="Z39" s="193"/>
      <c r="AA39" s="193"/>
      <c r="AB39" s="84"/>
      <c r="AC39" s="217" t="s">
        <v>5</v>
      </c>
      <c r="AD39" s="77">
        <f t="shared" ref="AD39:AX39" si="39">_xlfn.STDEV.P(AD27:AD36)</f>
        <v>0.34857767571309306</v>
      </c>
      <c r="AE39" s="77">
        <f t="shared" si="39"/>
        <v>0.25543305497828572</v>
      </c>
      <c r="AF39" s="77">
        <f t="shared" si="39"/>
        <v>0.42325428376733543</v>
      </c>
      <c r="AG39" s="77">
        <f t="shared" si="39"/>
        <v>0.38764609319396937</v>
      </c>
      <c r="AH39" s="77">
        <f t="shared" si="39"/>
        <v>0.32710657829901141</v>
      </c>
      <c r="AI39" s="77">
        <f t="shared" si="39"/>
        <v>0.25348823900268147</v>
      </c>
      <c r="AJ39" s="77">
        <f t="shared" si="39"/>
        <v>0.29962872886134823</v>
      </c>
      <c r="AK39" s="77">
        <f t="shared" si="39"/>
        <v>0.20825962229103276</v>
      </c>
      <c r="AL39" s="77">
        <f t="shared" si="39"/>
        <v>0.19419191217943399</v>
      </c>
      <c r="AM39" s="77" t="e">
        <f t="shared" si="39"/>
        <v>#DIV/0!</v>
      </c>
      <c r="AN39" s="77" t="e">
        <f t="shared" si="39"/>
        <v>#DIV/0!</v>
      </c>
      <c r="AO39" s="77" t="e">
        <f t="shared" si="39"/>
        <v>#DIV/0!</v>
      </c>
      <c r="AP39" s="77" t="e">
        <f t="shared" si="39"/>
        <v>#DIV/0!</v>
      </c>
      <c r="AQ39" s="77" t="e">
        <f t="shared" si="39"/>
        <v>#DIV/0!</v>
      </c>
      <c r="AR39" s="77" t="e">
        <f t="shared" si="39"/>
        <v>#DIV/0!</v>
      </c>
      <c r="AS39" s="77" t="e">
        <f t="shared" si="39"/>
        <v>#DIV/0!</v>
      </c>
      <c r="AT39" s="77" t="e">
        <f t="shared" si="39"/>
        <v>#DIV/0!</v>
      </c>
      <c r="AU39" s="77" t="e">
        <f t="shared" si="39"/>
        <v>#DIV/0!</v>
      </c>
      <c r="AV39" s="77" t="e">
        <f t="shared" si="39"/>
        <v>#DIV/0!</v>
      </c>
      <c r="AW39" s="77" t="e">
        <f t="shared" si="39"/>
        <v>#DIV/0!</v>
      </c>
      <c r="AX39" s="77" t="e">
        <f t="shared" si="39"/>
        <v>#DIV/0!</v>
      </c>
      <c r="AY39" s="193"/>
    </row>
    <row r="40" spans="1:51" ht="15.75" x14ac:dyDescent="0.25">
      <c r="Y40" s="52"/>
      <c r="Z40" s="193"/>
      <c r="AA40" s="193"/>
      <c r="AB40" s="85"/>
      <c r="AC40" s="218" t="s">
        <v>19</v>
      </c>
      <c r="AD40" s="78">
        <f t="shared" ref="AD40:AX40" si="40">SUMPRODUCT(AD27:AD36,AD27:AD36)/COUNTA(D27:D36)</f>
        <v>1.4621349156620693</v>
      </c>
      <c r="AE40" s="78">
        <f t="shared" si="40"/>
        <v>1.2408799851338903</v>
      </c>
      <c r="AF40" s="78">
        <f t="shared" si="40"/>
        <v>1.7053437182937827</v>
      </c>
      <c r="AG40" s="78">
        <f t="shared" si="40"/>
        <v>1.4565194086189468</v>
      </c>
      <c r="AH40" s="78">
        <f t="shared" si="40"/>
        <v>1.0582608071550361</v>
      </c>
      <c r="AI40" s="78">
        <f t="shared" si="40"/>
        <v>0.54554612277452608</v>
      </c>
      <c r="AJ40" s="78">
        <f t="shared" si="40"/>
        <v>0.58269269490847464</v>
      </c>
      <c r="AK40" s="78">
        <f t="shared" si="40"/>
        <v>0.4691719370445035</v>
      </c>
      <c r="AL40" s="78">
        <f t="shared" si="40"/>
        <v>0.43467535040388156</v>
      </c>
      <c r="AM40" s="78" t="e">
        <f t="shared" si="40"/>
        <v>#DIV/0!</v>
      </c>
      <c r="AN40" s="78" t="e">
        <f t="shared" si="40"/>
        <v>#DIV/0!</v>
      </c>
      <c r="AO40" s="78" t="e">
        <f t="shared" si="40"/>
        <v>#DIV/0!</v>
      </c>
      <c r="AP40" s="78" t="e">
        <f t="shared" si="40"/>
        <v>#DIV/0!</v>
      </c>
      <c r="AQ40" s="78" t="e">
        <f t="shared" si="40"/>
        <v>#DIV/0!</v>
      </c>
      <c r="AR40" s="78" t="e">
        <f t="shared" si="40"/>
        <v>#DIV/0!</v>
      </c>
      <c r="AS40" s="78" t="e">
        <f t="shared" si="40"/>
        <v>#DIV/0!</v>
      </c>
      <c r="AT40" s="78" t="e">
        <f t="shared" si="40"/>
        <v>#DIV/0!</v>
      </c>
      <c r="AU40" s="78" t="e">
        <f t="shared" si="40"/>
        <v>#DIV/0!</v>
      </c>
      <c r="AV40" s="78" t="e">
        <f t="shared" si="40"/>
        <v>#DIV/0!</v>
      </c>
      <c r="AW40" s="78" t="e">
        <f t="shared" si="40"/>
        <v>#DIV/0!</v>
      </c>
      <c r="AX40" s="78" t="e">
        <f t="shared" si="40"/>
        <v>#DIV/0!</v>
      </c>
      <c r="AY40" s="193"/>
    </row>
    <row r="41" spans="1:51" x14ac:dyDescent="0.25">
      <c r="Y41" s="52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</row>
    <row r="42" spans="1:51" ht="18.75" x14ac:dyDescent="0.3">
      <c r="A42" s="211" t="s">
        <v>38</v>
      </c>
      <c r="Y42" s="52"/>
      <c r="Z42" s="193"/>
      <c r="AA42" s="213" t="str">
        <f>A42</f>
        <v>CP-PTX</v>
      </c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</row>
    <row r="43" spans="1:51" s="7" customFormat="1" ht="19.5" x14ac:dyDescent="0.35">
      <c r="B43" s="219"/>
      <c r="C43" s="33" t="s">
        <v>18</v>
      </c>
      <c r="D43" s="336" t="s">
        <v>13</v>
      </c>
      <c r="E43" s="336"/>
      <c r="F43" s="336"/>
      <c r="G43" s="336"/>
      <c r="H43" s="336"/>
      <c r="I43" s="336"/>
      <c r="J43" s="336"/>
      <c r="K43" s="336"/>
      <c r="L43" s="336"/>
      <c r="M43" s="336"/>
      <c r="N43" s="336"/>
      <c r="O43" s="336"/>
      <c r="P43" s="336"/>
      <c r="Q43" s="336"/>
      <c r="R43" s="336"/>
      <c r="S43" s="336"/>
      <c r="T43" s="336"/>
      <c r="U43" s="336"/>
      <c r="V43" s="336"/>
      <c r="W43" s="336"/>
      <c r="X43" s="336"/>
      <c r="Y43" s="53"/>
      <c r="AB43" s="338" t="s">
        <v>7</v>
      </c>
      <c r="AC43" s="338"/>
    </row>
    <row r="44" spans="1:51" x14ac:dyDescent="0.25">
      <c r="B44" s="157"/>
      <c r="C44" s="65" t="s">
        <v>12</v>
      </c>
      <c r="D44" s="64">
        <f>IF(ISBLANK(D7)=TRUE,"",D7)</f>
        <v>0</v>
      </c>
      <c r="E44" s="64">
        <f>IF(ISBLANK(E7)=TRUE,"",E7)</f>
        <v>1</v>
      </c>
      <c r="F44" s="64">
        <f t="shared" ref="F44:X44" si="41">IF(ISBLANK(F7)=TRUE,"",F7)</f>
        <v>3</v>
      </c>
      <c r="G44" s="64">
        <f t="shared" si="41"/>
        <v>6</v>
      </c>
      <c r="H44" s="64">
        <f t="shared" si="41"/>
        <v>8</v>
      </c>
      <c r="I44" s="64">
        <f t="shared" si="41"/>
        <v>10</v>
      </c>
      <c r="J44" s="64">
        <f t="shared" si="41"/>
        <v>13</v>
      </c>
      <c r="K44" s="64">
        <f t="shared" si="41"/>
        <v>15</v>
      </c>
      <c r="L44" s="64">
        <f t="shared" si="41"/>
        <v>17</v>
      </c>
      <c r="M44" s="64">
        <f t="shared" si="41"/>
        <v>21</v>
      </c>
      <c r="N44" s="64">
        <f t="shared" si="41"/>
        <v>23</v>
      </c>
      <c r="O44" s="64">
        <f t="shared" si="41"/>
        <v>25</v>
      </c>
      <c r="P44" s="64">
        <f t="shared" si="41"/>
        <v>28</v>
      </c>
      <c r="Q44" s="64" t="str">
        <f t="shared" si="41"/>
        <v/>
      </c>
      <c r="R44" s="64" t="str">
        <f t="shared" si="41"/>
        <v/>
      </c>
      <c r="S44" s="64" t="str">
        <f t="shared" si="41"/>
        <v/>
      </c>
      <c r="T44" s="64" t="str">
        <f t="shared" si="41"/>
        <v/>
      </c>
      <c r="U44" s="64" t="str">
        <f t="shared" si="41"/>
        <v/>
      </c>
      <c r="V44" s="64" t="str">
        <f t="shared" si="41"/>
        <v/>
      </c>
      <c r="W44" s="64" t="str">
        <f t="shared" si="41"/>
        <v/>
      </c>
      <c r="X44" s="64" t="str">
        <f t="shared" si="41"/>
        <v/>
      </c>
      <c r="Y44" s="50"/>
      <c r="Z44" s="159"/>
      <c r="AA44" s="159"/>
      <c r="AB44" s="81"/>
      <c r="AC44" s="86" t="s">
        <v>12</v>
      </c>
      <c r="AD44" s="64">
        <f>D44</f>
        <v>0</v>
      </c>
      <c r="AE44" s="64">
        <f>E44</f>
        <v>1</v>
      </c>
      <c r="AF44" s="64">
        <f t="shared" ref="AF44:AX44" si="42">F44</f>
        <v>3</v>
      </c>
      <c r="AG44" s="64">
        <f t="shared" si="42"/>
        <v>6</v>
      </c>
      <c r="AH44" s="64">
        <f t="shared" si="42"/>
        <v>8</v>
      </c>
      <c r="AI44" s="64">
        <f t="shared" si="42"/>
        <v>10</v>
      </c>
      <c r="AJ44" s="64">
        <f t="shared" si="42"/>
        <v>13</v>
      </c>
      <c r="AK44" s="64">
        <f t="shared" si="42"/>
        <v>15</v>
      </c>
      <c r="AL44" s="64">
        <f t="shared" si="42"/>
        <v>17</v>
      </c>
      <c r="AM44" s="64">
        <f t="shared" si="42"/>
        <v>21</v>
      </c>
      <c r="AN44" s="64">
        <f t="shared" si="42"/>
        <v>23</v>
      </c>
      <c r="AO44" s="64">
        <f t="shared" si="42"/>
        <v>25</v>
      </c>
      <c r="AP44" s="64">
        <f t="shared" si="42"/>
        <v>28</v>
      </c>
      <c r="AQ44" s="64" t="str">
        <f t="shared" si="42"/>
        <v/>
      </c>
      <c r="AR44" s="64" t="str">
        <f t="shared" si="42"/>
        <v/>
      </c>
      <c r="AS44" s="64" t="str">
        <f t="shared" si="42"/>
        <v/>
      </c>
      <c r="AT44" s="64" t="str">
        <f t="shared" si="42"/>
        <v/>
      </c>
      <c r="AU44" s="64" t="str">
        <f t="shared" si="42"/>
        <v/>
      </c>
      <c r="AV44" s="64" t="str">
        <f t="shared" si="42"/>
        <v/>
      </c>
      <c r="AW44" s="64" t="str">
        <f t="shared" si="42"/>
        <v/>
      </c>
      <c r="AX44" s="64" t="str">
        <f t="shared" si="42"/>
        <v/>
      </c>
      <c r="AY44" s="159"/>
    </row>
    <row r="45" spans="1:51" x14ac:dyDescent="0.25">
      <c r="C45" s="108">
        <v>14</v>
      </c>
      <c r="D45" s="161">
        <v>173.36592000000002</v>
      </c>
      <c r="E45" s="161">
        <v>251.55</v>
      </c>
      <c r="F45" s="161">
        <v>381.58848000000012</v>
      </c>
      <c r="G45" s="161">
        <v>785.94047999999987</v>
      </c>
      <c r="H45" s="161">
        <v>1371.4355200000002</v>
      </c>
      <c r="I45" s="161">
        <v>2191.6814399999994</v>
      </c>
      <c r="J45" s="161"/>
      <c r="K45" s="161"/>
      <c r="L45" s="161"/>
      <c r="M45" s="162"/>
      <c r="N45" s="162"/>
      <c r="O45" s="162"/>
      <c r="P45" s="162"/>
      <c r="Q45" s="163"/>
      <c r="R45" s="163"/>
      <c r="S45" s="163"/>
      <c r="T45" s="163"/>
      <c r="U45" s="163"/>
      <c r="V45" s="163"/>
      <c r="W45" s="163"/>
      <c r="X45" s="163"/>
      <c r="Y45" s="51"/>
      <c r="Z45" s="164"/>
      <c r="AA45" s="164"/>
      <c r="AB45" s="164"/>
      <c r="AC45" s="169">
        <f t="shared" ref="AC45:AC54" si="43">C45</f>
        <v>14</v>
      </c>
      <c r="AD45" s="166">
        <f t="shared" ref="AD45:AX45" si="44">IF(ISNUMBER(D45)=TRUE,D45/D72,"")</f>
        <v>0.96292659257376578</v>
      </c>
      <c r="AE45" s="167">
        <f t="shared" si="44"/>
        <v>1.0314392637744669</v>
      </c>
      <c r="AF45" s="167">
        <f t="shared" si="44"/>
        <v>1.1011990542022925</v>
      </c>
      <c r="AG45" s="167">
        <f t="shared" si="44"/>
        <v>1.3043310167073228</v>
      </c>
      <c r="AH45" s="167">
        <f t="shared" si="44"/>
        <v>1.5987920505109894</v>
      </c>
      <c r="AI45" s="167">
        <f t="shared" si="44"/>
        <v>1.58248005573034</v>
      </c>
      <c r="AJ45" s="167" t="str">
        <f t="shared" si="44"/>
        <v/>
      </c>
      <c r="AK45" s="167" t="str">
        <f t="shared" si="44"/>
        <v/>
      </c>
      <c r="AL45" s="167" t="str">
        <f t="shared" si="44"/>
        <v/>
      </c>
      <c r="AM45" s="167" t="str">
        <f t="shared" si="44"/>
        <v/>
      </c>
      <c r="AN45" s="167" t="str">
        <f t="shared" si="44"/>
        <v/>
      </c>
      <c r="AO45" s="167" t="str">
        <f t="shared" si="44"/>
        <v/>
      </c>
      <c r="AP45" s="167" t="str">
        <f t="shared" si="44"/>
        <v/>
      </c>
      <c r="AQ45" s="167" t="str">
        <f t="shared" si="44"/>
        <v/>
      </c>
      <c r="AR45" s="167" t="str">
        <f t="shared" si="44"/>
        <v/>
      </c>
      <c r="AS45" s="167" t="str">
        <f t="shared" si="44"/>
        <v/>
      </c>
      <c r="AT45" s="167" t="str">
        <f t="shared" si="44"/>
        <v/>
      </c>
      <c r="AU45" s="167" t="str">
        <f t="shared" si="44"/>
        <v/>
      </c>
      <c r="AV45" s="167" t="str">
        <f t="shared" si="44"/>
        <v/>
      </c>
      <c r="AW45" s="167" t="str">
        <f t="shared" si="44"/>
        <v/>
      </c>
      <c r="AX45" s="167" t="str">
        <f t="shared" si="44"/>
        <v/>
      </c>
      <c r="AY45" s="164"/>
    </row>
    <row r="46" spans="1:51" x14ac:dyDescent="0.25">
      <c r="C46" s="109">
        <v>21</v>
      </c>
      <c r="D46" s="168">
        <v>255.95855999999998</v>
      </c>
      <c r="E46" s="161">
        <v>298.11599999999999</v>
      </c>
      <c r="F46" s="161">
        <v>390.45760000000001</v>
      </c>
      <c r="G46" s="161">
        <v>699.25700000000006</v>
      </c>
      <c r="H46" s="161">
        <v>1025.0323200000003</v>
      </c>
      <c r="I46" s="161">
        <v>1280.4729600000001</v>
      </c>
      <c r="J46" s="161">
        <v>2201.4720000000002</v>
      </c>
      <c r="K46" s="161"/>
      <c r="L46" s="161"/>
      <c r="M46" s="162"/>
      <c r="N46" s="162"/>
      <c r="O46" s="162"/>
      <c r="P46" s="162"/>
      <c r="Q46" s="163"/>
      <c r="R46" s="163"/>
      <c r="S46" s="163"/>
      <c r="T46" s="163"/>
      <c r="U46" s="163"/>
      <c r="V46" s="163"/>
      <c r="W46" s="163"/>
      <c r="X46" s="163"/>
      <c r="Y46" s="51"/>
      <c r="Z46" s="164"/>
      <c r="AA46" s="164"/>
      <c r="AB46" s="164"/>
      <c r="AC46" s="169">
        <f t="shared" si="43"/>
        <v>21</v>
      </c>
      <c r="AD46" s="170">
        <f t="shared" ref="AD46:AX46" si="45">IF(ISNUMBER(D46)=TRUE,D46/D72,"")</f>
        <v>1.4216710182767625</v>
      </c>
      <c r="AE46" s="171">
        <f t="shared" si="45"/>
        <v>1.2223754623708565</v>
      </c>
      <c r="AF46" s="171">
        <f t="shared" si="45"/>
        <v>1.1267938167999645</v>
      </c>
      <c r="AG46" s="171">
        <f t="shared" si="45"/>
        <v>1.1604728563538458</v>
      </c>
      <c r="AH46" s="171">
        <f t="shared" si="45"/>
        <v>1.1949621406428474</v>
      </c>
      <c r="AI46" s="171">
        <f t="shared" si="45"/>
        <v>0.92455175470299833</v>
      </c>
      <c r="AJ46" s="171">
        <f t="shared" si="45"/>
        <v>1.4800965195217097</v>
      </c>
      <c r="AK46" s="171" t="str">
        <f t="shared" si="45"/>
        <v/>
      </c>
      <c r="AL46" s="171" t="str">
        <f t="shared" si="45"/>
        <v/>
      </c>
      <c r="AM46" s="171" t="str">
        <f t="shared" si="45"/>
        <v/>
      </c>
      <c r="AN46" s="171" t="str">
        <f t="shared" si="45"/>
        <v/>
      </c>
      <c r="AO46" s="171" t="str">
        <f t="shared" si="45"/>
        <v/>
      </c>
      <c r="AP46" s="171" t="str">
        <f t="shared" si="45"/>
        <v/>
      </c>
      <c r="AQ46" s="171" t="str">
        <f t="shared" si="45"/>
        <v/>
      </c>
      <c r="AR46" s="171" t="str">
        <f t="shared" si="45"/>
        <v/>
      </c>
      <c r="AS46" s="171" t="str">
        <f t="shared" si="45"/>
        <v/>
      </c>
      <c r="AT46" s="171" t="str">
        <f t="shared" si="45"/>
        <v/>
      </c>
      <c r="AU46" s="171" t="str">
        <f t="shared" si="45"/>
        <v/>
      </c>
      <c r="AV46" s="171" t="str">
        <f t="shared" si="45"/>
        <v/>
      </c>
      <c r="AW46" s="171" t="str">
        <f t="shared" si="45"/>
        <v/>
      </c>
      <c r="AX46" s="171" t="str">
        <f t="shared" si="45"/>
        <v/>
      </c>
      <c r="AY46" s="164"/>
    </row>
    <row r="47" spans="1:51" x14ac:dyDescent="0.25">
      <c r="C47" s="109">
        <v>53</v>
      </c>
      <c r="D47" s="168">
        <v>144.80960000000002</v>
      </c>
      <c r="E47" s="161">
        <v>186.745</v>
      </c>
      <c r="F47" s="161">
        <v>232.71768</v>
      </c>
      <c r="G47" s="161">
        <v>527.22176000000013</v>
      </c>
      <c r="H47" s="161">
        <v>702.99216000000024</v>
      </c>
      <c r="I47" s="161">
        <v>904.73552000000007</v>
      </c>
      <c r="J47" s="161">
        <v>1448.0960000000002</v>
      </c>
      <c r="K47" s="161">
        <v>1695.05024</v>
      </c>
      <c r="L47" s="161"/>
      <c r="M47" s="162"/>
      <c r="N47" s="162"/>
      <c r="O47" s="162"/>
      <c r="P47" s="162"/>
      <c r="Q47" s="163"/>
      <c r="R47" s="163"/>
      <c r="S47" s="163"/>
      <c r="T47" s="163"/>
      <c r="U47" s="163"/>
      <c r="V47" s="163"/>
      <c r="W47" s="163"/>
      <c r="X47" s="163"/>
      <c r="Y47" s="51"/>
      <c r="Z47" s="164"/>
      <c r="AA47" s="164"/>
      <c r="AB47" s="164"/>
      <c r="AC47" s="169">
        <f t="shared" si="43"/>
        <v>53</v>
      </c>
      <c r="AD47" s="170">
        <f t="shared" ref="AD47:AX47" si="46">IF(ISNUMBER(D47)=TRUE,D47/D72,"")</f>
        <v>0.80431618105778813</v>
      </c>
      <c r="AE47" s="171">
        <f t="shared" si="46"/>
        <v>0.76571705551008884</v>
      </c>
      <c r="AF47" s="171">
        <f t="shared" si="46"/>
        <v>0.67158340082004486</v>
      </c>
      <c r="AG47" s="171">
        <f t="shared" si="46"/>
        <v>0.87496663138031061</v>
      </c>
      <c r="AH47" s="171">
        <f t="shared" si="46"/>
        <v>0.81953417465777012</v>
      </c>
      <c r="AI47" s="171">
        <f t="shared" si="46"/>
        <v>0.65325456974751706</v>
      </c>
      <c r="AJ47" s="171">
        <f t="shared" si="46"/>
        <v>0.97358578693406495</v>
      </c>
      <c r="AK47" s="171">
        <f t="shared" si="46"/>
        <v>1.0268232447961292</v>
      </c>
      <c r="AL47" s="171" t="str">
        <f t="shared" si="46"/>
        <v/>
      </c>
      <c r="AM47" s="171" t="str">
        <f t="shared" si="46"/>
        <v/>
      </c>
      <c r="AN47" s="171" t="str">
        <f t="shared" si="46"/>
        <v/>
      </c>
      <c r="AO47" s="171" t="str">
        <f t="shared" si="46"/>
        <v/>
      </c>
      <c r="AP47" s="171" t="str">
        <f t="shared" si="46"/>
        <v/>
      </c>
      <c r="AQ47" s="171" t="str">
        <f t="shared" si="46"/>
        <v/>
      </c>
      <c r="AR47" s="171" t="str">
        <f t="shared" si="46"/>
        <v/>
      </c>
      <c r="AS47" s="171" t="str">
        <f t="shared" si="46"/>
        <v/>
      </c>
      <c r="AT47" s="171" t="str">
        <f t="shared" si="46"/>
        <v/>
      </c>
      <c r="AU47" s="171" t="str">
        <f t="shared" si="46"/>
        <v/>
      </c>
      <c r="AV47" s="171" t="str">
        <f t="shared" si="46"/>
        <v/>
      </c>
      <c r="AW47" s="171" t="str">
        <f t="shared" si="46"/>
        <v/>
      </c>
      <c r="AX47" s="171" t="str">
        <f t="shared" si="46"/>
        <v/>
      </c>
      <c r="AY47" s="164"/>
    </row>
    <row r="48" spans="1:51" x14ac:dyDescent="0.25">
      <c r="C48" s="109">
        <v>55</v>
      </c>
      <c r="D48" s="168">
        <v>165.35375999999999</v>
      </c>
      <c r="E48" s="161">
        <v>163.39960000000002</v>
      </c>
      <c r="F48" s="161">
        <v>243.78276</v>
      </c>
      <c r="G48" s="161">
        <v>498.38932000000005</v>
      </c>
      <c r="H48" s="161">
        <v>716.11019999999996</v>
      </c>
      <c r="I48" s="161">
        <v>852.12036000000001</v>
      </c>
      <c r="J48" s="161">
        <v>1161.5219199999999</v>
      </c>
      <c r="K48" s="161">
        <v>1621.8259199999998</v>
      </c>
      <c r="L48" s="161">
        <v>1858.6802000000005</v>
      </c>
      <c r="M48" s="162"/>
      <c r="N48" s="162"/>
      <c r="O48" s="162"/>
      <c r="P48" s="162"/>
      <c r="Q48" s="163"/>
      <c r="R48" s="163"/>
      <c r="S48" s="163"/>
      <c r="T48" s="163"/>
      <c r="U48" s="163"/>
      <c r="V48" s="163"/>
      <c r="W48" s="163"/>
      <c r="X48" s="163"/>
      <c r="Y48" s="51"/>
      <c r="Z48" s="164"/>
      <c r="AA48" s="164"/>
      <c r="AB48" s="164"/>
      <c r="AC48" s="169">
        <f t="shared" si="43"/>
        <v>55</v>
      </c>
      <c r="AD48" s="170">
        <f t="shared" ref="AD48:AX48" si="47">IF(ISNUMBER(D48)=TRUE,D48/D72,"")</f>
        <v>0.91842464012569625</v>
      </c>
      <c r="AE48" s="171">
        <f t="shared" si="47"/>
        <v>0.66999309530925233</v>
      </c>
      <c r="AF48" s="171">
        <f t="shared" si="47"/>
        <v>0.70351532819550622</v>
      </c>
      <c r="AG48" s="171">
        <f t="shared" si="47"/>
        <v>0.82711689372669972</v>
      </c>
      <c r="AH48" s="171">
        <f t="shared" si="47"/>
        <v>0.83482692285076188</v>
      </c>
      <c r="AI48" s="171">
        <f t="shared" si="47"/>
        <v>0.61526435830097548</v>
      </c>
      <c r="AJ48" s="171">
        <f t="shared" si="47"/>
        <v>0.78091592858786008</v>
      </c>
      <c r="AK48" s="171">
        <f t="shared" si="47"/>
        <v>0.98246560153218065</v>
      </c>
      <c r="AL48" s="171">
        <f t="shared" si="47"/>
        <v>0.96340038855299626</v>
      </c>
      <c r="AM48" s="171" t="str">
        <f t="shared" si="47"/>
        <v/>
      </c>
      <c r="AN48" s="171" t="str">
        <f t="shared" si="47"/>
        <v/>
      </c>
      <c r="AO48" s="171" t="str">
        <f t="shared" si="47"/>
        <v/>
      </c>
      <c r="AP48" s="171" t="str">
        <f t="shared" si="47"/>
        <v/>
      </c>
      <c r="AQ48" s="171" t="str">
        <f t="shared" si="47"/>
        <v/>
      </c>
      <c r="AR48" s="171" t="str">
        <f t="shared" si="47"/>
        <v/>
      </c>
      <c r="AS48" s="171" t="str">
        <f t="shared" si="47"/>
        <v/>
      </c>
      <c r="AT48" s="171" t="str">
        <f t="shared" si="47"/>
        <v/>
      </c>
      <c r="AU48" s="171" t="str">
        <f t="shared" si="47"/>
        <v/>
      </c>
      <c r="AV48" s="171" t="str">
        <f t="shared" si="47"/>
        <v/>
      </c>
      <c r="AW48" s="171" t="str">
        <f t="shared" si="47"/>
        <v/>
      </c>
      <c r="AX48" s="171" t="str">
        <f t="shared" si="47"/>
        <v/>
      </c>
      <c r="AY48" s="164"/>
    </row>
    <row r="49" spans="1:51" x14ac:dyDescent="0.25">
      <c r="C49" s="109">
        <v>63</v>
      </c>
      <c r="D49" s="168">
        <v>206.51800000000003</v>
      </c>
      <c r="E49" s="161">
        <v>223.61663999999999</v>
      </c>
      <c r="F49" s="161">
        <v>382.11263999999994</v>
      </c>
      <c r="G49" s="161">
        <v>714.13055999999995</v>
      </c>
      <c r="H49" s="161">
        <v>903.72672000000023</v>
      </c>
      <c r="I49" s="161">
        <v>1050.73488</v>
      </c>
      <c r="J49" s="161">
        <v>1576.5235199999997</v>
      </c>
      <c r="K49" s="161">
        <v>2213.6259599999994</v>
      </c>
      <c r="L49" s="161"/>
      <c r="M49" s="162"/>
      <c r="N49" s="162"/>
      <c r="O49" s="162"/>
      <c r="P49" s="162"/>
      <c r="Q49" s="163"/>
      <c r="R49" s="163"/>
      <c r="S49" s="163"/>
      <c r="T49" s="163"/>
      <c r="U49" s="163"/>
      <c r="V49" s="163"/>
      <c r="W49" s="163"/>
      <c r="X49" s="163"/>
      <c r="Y49" s="51"/>
      <c r="Z49" s="164"/>
      <c r="AA49" s="164"/>
      <c r="AB49" s="164"/>
      <c r="AC49" s="169">
        <f t="shared" si="43"/>
        <v>63</v>
      </c>
      <c r="AD49" s="170">
        <f t="shared" ref="AD49:AX49" si="48">IF(ISNUMBER(D49)=TRUE,D49/D72,"")</f>
        <v>1.1470632408327368</v>
      </c>
      <c r="AE49" s="171">
        <f t="shared" si="48"/>
        <v>0.91690313070689722</v>
      </c>
      <c r="AF49" s="171">
        <f t="shared" si="48"/>
        <v>1.1027116902657566</v>
      </c>
      <c r="AG49" s="171">
        <f t="shared" si="48"/>
        <v>1.1851567174483362</v>
      </c>
      <c r="AH49" s="171">
        <f t="shared" si="48"/>
        <v>1.0535465026969484</v>
      </c>
      <c r="AI49" s="171">
        <f t="shared" si="48"/>
        <v>0.75867184031097723</v>
      </c>
      <c r="AJ49" s="171">
        <f t="shared" si="48"/>
        <v>1.0599303442860566</v>
      </c>
      <c r="AK49" s="171">
        <f t="shared" si="48"/>
        <v>1.3409647321203564</v>
      </c>
      <c r="AL49" s="171" t="str">
        <f t="shared" si="48"/>
        <v/>
      </c>
      <c r="AM49" s="171" t="str">
        <f t="shared" si="48"/>
        <v/>
      </c>
      <c r="AN49" s="171" t="str">
        <f t="shared" si="48"/>
        <v/>
      </c>
      <c r="AO49" s="171" t="str">
        <f t="shared" si="48"/>
        <v/>
      </c>
      <c r="AP49" s="171" t="str">
        <f t="shared" si="48"/>
        <v/>
      </c>
      <c r="AQ49" s="171" t="str">
        <f t="shared" si="48"/>
        <v/>
      </c>
      <c r="AR49" s="171" t="str">
        <f t="shared" si="48"/>
        <v/>
      </c>
      <c r="AS49" s="171" t="str">
        <f t="shared" si="48"/>
        <v/>
      </c>
      <c r="AT49" s="171" t="str">
        <f t="shared" si="48"/>
        <v/>
      </c>
      <c r="AU49" s="171" t="str">
        <f t="shared" si="48"/>
        <v/>
      </c>
      <c r="AV49" s="171" t="str">
        <f t="shared" si="48"/>
        <v/>
      </c>
      <c r="AW49" s="171" t="str">
        <f t="shared" si="48"/>
        <v/>
      </c>
      <c r="AX49" s="171" t="str">
        <f t="shared" si="48"/>
        <v/>
      </c>
      <c r="AY49" s="164"/>
    </row>
    <row r="50" spans="1:51" x14ac:dyDescent="0.25">
      <c r="C50" s="109">
        <v>64</v>
      </c>
      <c r="D50" s="168">
        <v>152.72711999999999</v>
      </c>
      <c r="E50" s="161">
        <v>139.37924000000001</v>
      </c>
      <c r="F50" s="161">
        <v>256.08960000000008</v>
      </c>
      <c r="G50" s="161">
        <v>451.01056000000005</v>
      </c>
      <c r="H50" s="161">
        <v>665.43983999999989</v>
      </c>
      <c r="I50" s="161">
        <v>1127.36832</v>
      </c>
      <c r="J50" s="161">
        <v>1765.4624000000003</v>
      </c>
      <c r="K50" s="161"/>
      <c r="L50" s="161"/>
      <c r="M50" s="162"/>
      <c r="N50" s="162"/>
      <c r="O50" s="162"/>
      <c r="P50" s="162"/>
      <c r="Q50" s="163"/>
      <c r="R50" s="163"/>
      <c r="S50" s="163"/>
      <c r="T50" s="163"/>
      <c r="U50" s="163"/>
      <c r="V50" s="163"/>
      <c r="W50" s="163"/>
      <c r="X50" s="163"/>
      <c r="Y50" s="51"/>
      <c r="Z50" s="164"/>
      <c r="AA50" s="164"/>
      <c r="AB50" s="164"/>
      <c r="AC50" s="169">
        <f t="shared" si="43"/>
        <v>64</v>
      </c>
      <c r="AD50" s="170">
        <f t="shared" ref="AD50:AX50" si="49">IF(ISNUMBER(D50)=TRUE,D50/D72,"")</f>
        <v>0.84829247441022215</v>
      </c>
      <c r="AE50" s="171">
        <f t="shared" si="49"/>
        <v>0.57150157301150761</v>
      </c>
      <c r="AF50" s="171">
        <f t="shared" si="49"/>
        <v>0.73903076243560439</v>
      </c>
      <c r="AG50" s="171">
        <f t="shared" si="49"/>
        <v>0.74848805633543536</v>
      </c>
      <c r="AH50" s="171">
        <f t="shared" si="49"/>
        <v>0.77575643241711012</v>
      </c>
      <c r="AI50" s="171">
        <f t="shared" si="49"/>
        <v>0.81400419299176086</v>
      </c>
      <c r="AJ50" s="171">
        <f t="shared" si="49"/>
        <v>1.1869579779286061</v>
      </c>
      <c r="AK50" s="171" t="str">
        <f t="shared" si="49"/>
        <v/>
      </c>
      <c r="AL50" s="171" t="str">
        <f t="shared" si="49"/>
        <v/>
      </c>
      <c r="AM50" s="171" t="str">
        <f t="shared" si="49"/>
        <v/>
      </c>
      <c r="AN50" s="171" t="str">
        <f t="shared" si="49"/>
        <v/>
      </c>
      <c r="AO50" s="171" t="str">
        <f t="shared" si="49"/>
        <v/>
      </c>
      <c r="AP50" s="171" t="str">
        <f t="shared" si="49"/>
        <v/>
      </c>
      <c r="AQ50" s="171" t="str">
        <f t="shared" si="49"/>
        <v/>
      </c>
      <c r="AR50" s="171" t="str">
        <f t="shared" si="49"/>
        <v/>
      </c>
      <c r="AS50" s="171" t="str">
        <f t="shared" si="49"/>
        <v/>
      </c>
      <c r="AT50" s="171" t="str">
        <f t="shared" si="49"/>
        <v/>
      </c>
      <c r="AU50" s="171" t="str">
        <f t="shared" si="49"/>
        <v/>
      </c>
      <c r="AV50" s="171" t="str">
        <f t="shared" si="49"/>
        <v/>
      </c>
      <c r="AW50" s="171" t="str">
        <f t="shared" si="49"/>
        <v/>
      </c>
      <c r="AX50" s="171" t="str">
        <f t="shared" si="49"/>
        <v/>
      </c>
      <c r="AY50" s="164"/>
    </row>
    <row r="51" spans="1:51" x14ac:dyDescent="0.25">
      <c r="C51" s="109"/>
      <c r="D51" s="168"/>
      <c r="E51" s="161"/>
      <c r="F51" s="161"/>
      <c r="G51" s="161"/>
      <c r="H51" s="161"/>
      <c r="I51" s="161"/>
      <c r="J51" s="161"/>
      <c r="K51" s="161"/>
      <c r="L51" s="161"/>
      <c r="M51" s="162"/>
      <c r="N51" s="162"/>
      <c r="O51" s="162"/>
      <c r="P51" s="162"/>
      <c r="Q51" s="163"/>
      <c r="R51" s="163"/>
      <c r="S51" s="163"/>
      <c r="T51" s="163"/>
      <c r="U51" s="163"/>
      <c r="V51" s="163"/>
      <c r="W51" s="163"/>
      <c r="X51" s="163"/>
      <c r="Y51" s="51"/>
      <c r="Z51" s="164"/>
      <c r="AA51" s="164"/>
      <c r="AB51" s="164"/>
      <c r="AC51" s="169">
        <f t="shared" si="43"/>
        <v>0</v>
      </c>
      <c r="AD51" s="170" t="str">
        <f t="shared" ref="AD51:AX51" si="50">IF(ISNUMBER(D51)=TRUE,D51/D72,"")</f>
        <v/>
      </c>
      <c r="AE51" s="171" t="str">
        <f t="shared" si="50"/>
        <v/>
      </c>
      <c r="AF51" s="171" t="str">
        <f t="shared" si="50"/>
        <v/>
      </c>
      <c r="AG51" s="171" t="str">
        <f t="shared" si="50"/>
        <v/>
      </c>
      <c r="AH51" s="171" t="str">
        <f t="shared" si="50"/>
        <v/>
      </c>
      <c r="AI51" s="171" t="str">
        <f t="shared" si="50"/>
        <v/>
      </c>
      <c r="AJ51" s="171" t="str">
        <f t="shared" si="50"/>
        <v/>
      </c>
      <c r="AK51" s="171" t="str">
        <f t="shared" si="50"/>
        <v/>
      </c>
      <c r="AL51" s="171" t="str">
        <f t="shared" si="50"/>
        <v/>
      </c>
      <c r="AM51" s="171" t="str">
        <f t="shared" si="50"/>
        <v/>
      </c>
      <c r="AN51" s="171" t="str">
        <f t="shared" si="50"/>
        <v/>
      </c>
      <c r="AO51" s="171" t="str">
        <f t="shared" si="50"/>
        <v/>
      </c>
      <c r="AP51" s="171" t="str">
        <f t="shared" si="50"/>
        <v/>
      </c>
      <c r="AQ51" s="171" t="str">
        <f t="shared" si="50"/>
        <v/>
      </c>
      <c r="AR51" s="171" t="str">
        <f t="shared" si="50"/>
        <v/>
      </c>
      <c r="AS51" s="171" t="str">
        <f t="shared" si="50"/>
        <v/>
      </c>
      <c r="AT51" s="171" t="str">
        <f t="shared" si="50"/>
        <v/>
      </c>
      <c r="AU51" s="171" t="str">
        <f t="shared" si="50"/>
        <v/>
      </c>
      <c r="AV51" s="171" t="str">
        <f t="shared" si="50"/>
        <v/>
      </c>
      <c r="AW51" s="171" t="str">
        <f t="shared" si="50"/>
        <v/>
      </c>
      <c r="AX51" s="171" t="str">
        <f t="shared" si="50"/>
        <v/>
      </c>
      <c r="AY51" s="164"/>
    </row>
    <row r="52" spans="1:51" x14ac:dyDescent="0.25">
      <c r="C52" s="109"/>
      <c r="D52" s="172"/>
      <c r="E52" s="173"/>
      <c r="F52" s="173"/>
      <c r="G52" s="173"/>
      <c r="H52" s="173"/>
      <c r="I52" s="173"/>
      <c r="J52" s="173"/>
      <c r="K52" s="173"/>
      <c r="L52" s="173"/>
      <c r="M52" s="174"/>
      <c r="N52" s="174"/>
      <c r="O52" s="174"/>
      <c r="P52" s="174"/>
      <c r="Q52" s="175"/>
      <c r="R52" s="175"/>
      <c r="S52" s="175"/>
      <c r="T52" s="175"/>
      <c r="U52" s="175"/>
      <c r="V52" s="175"/>
      <c r="W52" s="175"/>
      <c r="X52" s="175"/>
      <c r="Y52" s="51"/>
      <c r="Z52" s="164"/>
      <c r="AA52" s="164"/>
      <c r="AB52" s="164"/>
      <c r="AC52" s="169">
        <f t="shared" si="43"/>
        <v>0</v>
      </c>
      <c r="AD52" s="170" t="str">
        <f t="shared" ref="AD52:AX52" si="51">IF(ISNUMBER(D52)=TRUE,D52/D72,"")</f>
        <v/>
      </c>
      <c r="AE52" s="171" t="str">
        <f t="shared" si="51"/>
        <v/>
      </c>
      <c r="AF52" s="171" t="str">
        <f t="shared" si="51"/>
        <v/>
      </c>
      <c r="AG52" s="171" t="str">
        <f t="shared" si="51"/>
        <v/>
      </c>
      <c r="AH52" s="171" t="str">
        <f t="shared" si="51"/>
        <v/>
      </c>
      <c r="AI52" s="171" t="str">
        <f t="shared" si="51"/>
        <v/>
      </c>
      <c r="AJ52" s="171" t="str">
        <f t="shared" si="51"/>
        <v/>
      </c>
      <c r="AK52" s="171" t="str">
        <f t="shared" si="51"/>
        <v/>
      </c>
      <c r="AL52" s="171" t="str">
        <f t="shared" si="51"/>
        <v/>
      </c>
      <c r="AM52" s="171" t="str">
        <f t="shared" si="51"/>
        <v/>
      </c>
      <c r="AN52" s="171" t="str">
        <f t="shared" si="51"/>
        <v/>
      </c>
      <c r="AO52" s="171" t="str">
        <f t="shared" si="51"/>
        <v/>
      </c>
      <c r="AP52" s="171" t="str">
        <f t="shared" si="51"/>
        <v/>
      </c>
      <c r="AQ52" s="171" t="str">
        <f t="shared" si="51"/>
        <v/>
      </c>
      <c r="AR52" s="171" t="str">
        <f t="shared" si="51"/>
        <v/>
      </c>
      <c r="AS52" s="171" t="str">
        <f t="shared" si="51"/>
        <v/>
      </c>
      <c r="AT52" s="171" t="str">
        <f t="shared" si="51"/>
        <v/>
      </c>
      <c r="AU52" s="171" t="str">
        <f t="shared" si="51"/>
        <v/>
      </c>
      <c r="AV52" s="171" t="str">
        <f t="shared" si="51"/>
        <v/>
      </c>
      <c r="AW52" s="171" t="str">
        <f t="shared" si="51"/>
        <v/>
      </c>
      <c r="AX52" s="171" t="str">
        <f t="shared" si="51"/>
        <v/>
      </c>
      <c r="AY52" s="164"/>
    </row>
    <row r="53" spans="1:51" x14ac:dyDescent="0.25">
      <c r="C53" s="109"/>
      <c r="D53" s="172"/>
      <c r="E53" s="173"/>
      <c r="F53" s="173"/>
      <c r="G53" s="173"/>
      <c r="H53" s="173"/>
      <c r="I53" s="173"/>
      <c r="J53" s="173"/>
      <c r="K53" s="173"/>
      <c r="L53" s="173"/>
      <c r="M53" s="174"/>
      <c r="N53" s="174"/>
      <c r="O53" s="174"/>
      <c r="P53" s="174"/>
      <c r="Q53" s="175"/>
      <c r="R53" s="175"/>
      <c r="S53" s="175"/>
      <c r="T53" s="175"/>
      <c r="U53" s="175"/>
      <c r="V53" s="175"/>
      <c r="W53" s="175"/>
      <c r="X53" s="175"/>
      <c r="Y53" s="51"/>
      <c r="Z53" s="164"/>
      <c r="AA53" s="164"/>
      <c r="AB53" s="164"/>
      <c r="AC53" s="169">
        <f t="shared" si="43"/>
        <v>0</v>
      </c>
      <c r="AD53" s="170" t="str">
        <f t="shared" ref="AD53:AX53" si="52">IF(ISNUMBER(D53)=TRUE,D53/D72,"")</f>
        <v/>
      </c>
      <c r="AE53" s="171" t="str">
        <f t="shared" si="52"/>
        <v/>
      </c>
      <c r="AF53" s="171" t="str">
        <f t="shared" si="52"/>
        <v/>
      </c>
      <c r="AG53" s="171" t="str">
        <f t="shared" si="52"/>
        <v/>
      </c>
      <c r="AH53" s="171" t="str">
        <f t="shared" si="52"/>
        <v/>
      </c>
      <c r="AI53" s="171" t="str">
        <f t="shared" si="52"/>
        <v/>
      </c>
      <c r="AJ53" s="171" t="str">
        <f t="shared" si="52"/>
        <v/>
      </c>
      <c r="AK53" s="171" t="str">
        <f t="shared" si="52"/>
        <v/>
      </c>
      <c r="AL53" s="171" t="str">
        <f t="shared" si="52"/>
        <v/>
      </c>
      <c r="AM53" s="171" t="str">
        <f t="shared" si="52"/>
        <v/>
      </c>
      <c r="AN53" s="171" t="str">
        <f t="shared" si="52"/>
        <v/>
      </c>
      <c r="AO53" s="171" t="str">
        <f t="shared" si="52"/>
        <v/>
      </c>
      <c r="AP53" s="171" t="str">
        <f t="shared" si="52"/>
        <v/>
      </c>
      <c r="AQ53" s="171" t="str">
        <f t="shared" si="52"/>
        <v/>
      </c>
      <c r="AR53" s="171" t="str">
        <f t="shared" si="52"/>
        <v/>
      </c>
      <c r="AS53" s="171" t="str">
        <f t="shared" si="52"/>
        <v/>
      </c>
      <c r="AT53" s="171" t="str">
        <f t="shared" si="52"/>
        <v/>
      </c>
      <c r="AU53" s="171" t="str">
        <f t="shared" si="52"/>
        <v/>
      </c>
      <c r="AV53" s="171" t="str">
        <f t="shared" si="52"/>
        <v/>
      </c>
      <c r="AW53" s="171" t="str">
        <f t="shared" si="52"/>
        <v/>
      </c>
      <c r="AX53" s="171" t="str">
        <f t="shared" si="52"/>
        <v/>
      </c>
      <c r="AY53" s="164"/>
    </row>
    <row r="54" spans="1:51" x14ac:dyDescent="0.25">
      <c r="C54" s="110"/>
      <c r="D54" s="176"/>
      <c r="E54" s="177"/>
      <c r="F54" s="177"/>
      <c r="G54" s="177"/>
      <c r="H54" s="177"/>
      <c r="I54" s="177"/>
      <c r="J54" s="177"/>
      <c r="K54" s="177"/>
      <c r="L54" s="177"/>
      <c r="M54" s="178"/>
      <c r="N54" s="178"/>
      <c r="O54" s="178"/>
      <c r="P54" s="178"/>
      <c r="Q54" s="179"/>
      <c r="R54" s="179"/>
      <c r="S54" s="179"/>
      <c r="T54" s="179"/>
      <c r="U54" s="179"/>
      <c r="V54" s="179"/>
      <c r="W54" s="179"/>
      <c r="X54" s="179"/>
      <c r="Y54" s="51"/>
      <c r="Z54" s="164"/>
      <c r="AA54" s="164"/>
      <c r="AB54" s="164"/>
      <c r="AC54" s="169">
        <f t="shared" si="43"/>
        <v>0</v>
      </c>
      <c r="AD54" s="170" t="str">
        <f t="shared" ref="AD54:AX54" si="53">IF(ISNUMBER(D54)=TRUE,D54/D72,"")</f>
        <v/>
      </c>
      <c r="AE54" s="171" t="str">
        <f t="shared" si="53"/>
        <v/>
      </c>
      <c r="AF54" s="171" t="str">
        <f t="shared" si="53"/>
        <v/>
      </c>
      <c r="AG54" s="171" t="str">
        <f t="shared" si="53"/>
        <v/>
      </c>
      <c r="AH54" s="171" t="str">
        <f t="shared" si="53"/>
        <v/>
      </c>
      <c r="AI54" s="171" t="str">
        <f t="shared" si="53"/>
        <v/>
      </c>
      <c r="AJ54" s="171" t="str">
        <f t="shared" si="53"/>
        <v/>
      </c>
      <c r="AK54" s="171" t="str">
        <f t="shared" si="53"/>
        <v/>
      </c>
      <c r="AL54" s="171" t="str">
        <f t="shared" si="53"/>
        <v/>
      </c>
      <c r="AM54" s="171" t="str">
        <f t="shared" si="53"/>
        <v/>
      </c>
      <c r="AN54" s="171" t="str">
        <f t="shared" si="53"/>
        <v/>
      </c>
      <c r="AO54" s="171" t="str">
        <f t="shared" si="53"/>
        <v/>
      </c>
      <c r="AP54" s="171" t="str">
        <f t="shared" si="53"/>
        <v/>
      </c>
      <c r="AQ54" s="171" t="str">
        <f t="shared" si="53"/>
        <v/>
      </c>
      <c r="AR54" s="171" t="str">
        <f t="shared" si="53"/>
        <v/>
      </c>
      <c r="AS54" s="171" t="str">
        <f t="shared" si="53"/>
        <v/>
      </c>
      <c r="AT54" s="171" t="str">
        <f t="shared" si="53"/>
        <v/>
      </c>
      <c r="AU54" s="171" t="str">
        <f t="shared" si="53"/>
        <v/>
      </c>
      <c r="AV54" s="171" t="str">
        <f t="shared" si="53"/>
        <v/>
      </c>
      <c r="AW54" s="171" t="str">
        <f t="shared" si="53"/>
        <v/>
      </c>
      <c r="AX54" s="171" t="str">
        <f t="shared" si="53"/>
        <v/>
      </c>
      <c r="AY54" s="164"/>
    </row>
    <row r="55" spans="1:51" x14ac:dyDescent="0.25">
      <c r="B55" s="182"/>
      <c r="C55" s="165" t="s">
        <v>20</v>
      </c>
      <c r="D55" s="220">
        <f>AVERAGE(D45:D54)</f>
        <v>183.12216000000001</v>
      </c>
      <c r="E55" s="221">
        <f t="shared" ref="E55:X55" si="54">AVERAGE(E45:E54)</f>
        <v>210.46774666666667</v>
      </c>
      <c r="F55" s="221">
        <f t="shared" si="54"/>
        <v>314.45812666666671</v>
      </c>
      <c r="G55" s="221">
        <f t="shared" si="54"/>
        <v>612.65827999999999</v>
      </c>
      <c r="H55" s="221">
        <f t="shared" si="54"/>
        <v>897.45612666666682</v>
      </c>
      <c r="I55" s="221">
        <f t="shared" si="54"/>
        <v>1234.5189133333333</v>
      </c>
      <c r="J55" s="221">
        <f t="shared" si="54"/>
        <v>1630.615168</v>
      </c>
      <c r="K55" s="221">
        <f t="shared" si="54"/>
        <v>1843.5007066666665</v>
      </c>
      <c r="L55" s="221">
        <f t="shared" si="54"/>
        <v>1858.6802000000005</v>
      </c>
      <c r="M55" s="222" t="e">
        <f t="shared" si="54"/>
        <v>#DIV/0!</v>
      </c>
      <c r="N55" s="222" t="e">
        <f t="shared" si="54"/>
        <v>#DIV/0!</v>
      </c>
      <c r="O55" s="222" t="e">
        <f t="shared" si="54"/>
        <v>#DIV/0!</v>
      </c>
      <c r="P55" s="222" t="e">
        <f t="shared" si="54"/>
        <v>#DIV/0!</v>
      </c>
      <c r="Q55" s="222" t="e">
        <f t="shared" si="54"/>
        <v>#DIV/0!</v>
      </c>
      <c r="R55" s="222" t="e">
        <f t="shared" si="54"/>
        <v>#DIV/0!</v>
      </c>
      <c r="S55" s="222" t="e">
        <f t="shared" si="54"/>
        <v>#DIV/0!</v>
      </c>
      <c r="T55" s="222" t="e">
        <f t="shared" si="54"/>
        <v>#DIV/0!</v>
      </c>
      <c r="U55" s="222" t="e">
        <f t="shared" si="54"/>
        <v>#DIV/0!</v>
      </c>
      <c r="V55" s="222" t="e">
        <f t="shared" si="54"/>
        <v>#DIV/0!</v>
      </c>
      <c r="W55" s="222" t="e">
        <f t="shared" si="54"/>
        <v>#DIV/0!</v>
      </c>
      <c r="X55" s="222" t="e">
        <f t="shared" si="54"/>
        <v>#DIV/0!</v>
      </c>
      <c r="Y55" s="51"/>
      <c r="Z55" s="164"/>
      <c r="AA55" s="164"/>
      <c r="AB55" s="91"/>
      <c r="AC55" s="223" t="s">
        <v>3</v>
      </c>
      <c r="AD55" s="93">
        <f>AVERAGE(AD45:AD54)</f>
        <v>1.0171156912128285</v>
      </c>
      <c r="AE55" s="94">
        <f>AVERAGE(AE45:AE54)</f>
        <v>0.86298826344717838</v>
      </c>
      <c r="AF55" s="94">
        <f t="shared" ref="AF55:AX55" si="55">AVERAGE(AF45:AF54)</f>
        <v>0.9074723421198615</v>
      </c>
      <c r="AG55" s="94">
        <f t="shared" si="55"/>
        <v>1.0167553619919918</v>
      </c>
      <c r="AH55" s="94">
        <f t="shared" si="55"/>
        <v>1.0462363706294044</v>
      </c>
      <c r="AI55" s="94">
        <f t="shared" si="55"/>
        <v>0.89137112863076151</v>
      </c>
      <c r="AJ55" s="94">
        <f t="shared" si="55"/>
        <v>1.0962973114516594</v>
      </c>
      <c r="AK55" s="94">
        <f t="shared" si="55"/>
        <v>1.1167511928162221</v>
      </c>
      <c r="AL55" s="94">
        <f t="shared" si="55"/>
        <v>0.96340038855299626</v>
      </c>
      <c r="AM55" s="94" t="e">
        <f t="shared" si="55"/>
        <v>#DIV/0!</v>
      </c>
      <c r="AN55" s="94" t="e">
        <f t="shared" si="55"/>
        <v>#DIV/0!</v>
      </c>
      <c r="AO55" s="94" t="e">
        <f t="shared" si="55"/>
        <v>#DIV/0!</v>
      </c>
      <c r="AP55" s="94" t="e">
        <f t="shared" si="55"/>
        <v>#DIV/0!</v>
      </c>
      <c r="AQ55" s="94" t="e">
        <f t="shared" si="55"/>
        <v>#DIV/0!</v>
      </c>
      <c r="AR55" s="94" t="e">
        <f t="shared" si="55"/>
        <v>#DIV/0!</v>
      </c>
      <c r="AS55" s="94" t="e">
        <f t="shared" si="55"/>
        <v>#DIV/0!</v>
      </c>
      <c r="AT55" s="94" t="e">
        <f t="shared" si="55"/>
        <v>#DIV/0!</v>
      </c>
      <c r="AU55" s="94" t="e">
        <f t="shared" si="55"/>
        <v>#DIV/0!</v>
      </c>
      <c r="AV55" s="94" t="e">
        <f t="shared" si="55"/>
        <v>#DIV/0!</v>
      </c>
      <c r="AW55" s="94" t="e">
        <f t="shared" si="55"/>
        <v>#DIV/0!</v>
      </c>
      <c r="AX55" s="94" t="e">
        <f t="shared" si="55"/>
        <v>#DIV/0!</v>
      </c>
      <c r="AY55" s="164"/>
    </row>
    <row r="56" spans="1:51" x14ac:dyDescent="0.25">
      <c r="B56" s="157"/>
      <c r="C56" s="188" t="s">
        <v>21</v>
      </c>
      <c r="D56" s="224">
        <f>_xlfn.STDEV.P(D45:D54)</f>
        <v>37.980515755051712</v>
      </c>
      <c r="E56" s="225">
        <f t="shared" ref="E56:X56" si="56">_xlfn.STDEV.P(E45:E54)</f>
        <v>53.812353240004413</v>
      </c>
      <c r="F56" s="225">
        <f t="shared" si="56"/>
        <v>70.643388980549915</v>
      </c>
      <c r="G56" s="225">
        <f t="shared" si="56"/>
        <v>125.37242008064547</v>
      </c>
      <c r="H56" s="225">
        <f t="shared" si="56"/>
        <v>246.81491293400597</v>
      </c>
      <c r="I56" s="225">
        <f t="shared" si="56"/>
        <v>450.65053672991888</v>
      </c>
      <c r="J56" s="225">
        <f t="shared" si="56"/>
        <v>346.51087342509129</v>
      </c>
      <c r="K56" s="225">
        <f t="shared" si="56"/>
        <v>263.41978871016698</v>
      </c>
      <c r="L56" s="225">
        <f t="shared" si="56"/>
        <v>0</v>
      </c>
      <c r="M56" s="226" t="e">
        <f t="shared" si="56"/>
        <v>#DIV/0!</v>
      </c>
      <c r="N56" s="226" t="e">
        <f t="shared" si="56"/>
        <v>#DIV/0!</v>
      </c>
      <c r="O56" s="226" t="e">
        <f t="shared" si="56"/>
        <v>#DIV/0!</v>
      </c>
      <c r="P56" s="226" t="e">
        <f t="shared" si="56"/>
        <v>#DIV/0!</v>
      </c>
      <c r="Q56" s="227" t="e">
        <f t="shared" si="56"/>
        <v>#DIV/0!</v>
      </c>
      <c r="R56" s="227" t="e">
        <f t="shared" si="56"/>
        <v>#DIV/0!</v>
      </c>
      <c r="S56" s="227" t="e">
        <f t="shared" si="56"/>
        <v>#DIV/0!</v>
      </c>
      <c r="T56" s="227" t="e">
        <f t="shared" si="56"/>
        <v>#DIV/0!</v>
      </c>
      <c r="U56" s="227" t="e">
        <f t="shared" si="56"/>
        <v>#DIV/0!</v>
      </c>
      <c r="V56" s="227" t="e">
        <f t="shared" si="56"/>
        <v>#DIV/0!</v>
      </c>
      <c r="W56" s="227" t="e">
        <f t="shared" si="56"/>
        <v>#DIV/0!</v>
      </c>
      <c r="X56" s="227" t="e">
        <f t="shared" si="56"/>
        <v>#DIV/0!</v>
      </c>
      <c r="Y56" s="52"/>
      <c r="Z56" s="193"/>
      <c r="AA56" s="193"/>
      <c r="AB56" s="228"/>
      <c r="AC56" s="229" t="s">
        <v>4</v>
      </c>
      <c r="AD56" s="95">
        <f>_xlfn.VAR.P(AD45:AD54)</f>
        <v>4.4502111722971013E-2</v>
      </c>
      <c r="AE56" s="95">
        <f>_xlfn.VAR.P(AE45:AE54)</f>
        <v>4.8685837448728501E-2</v>
      </c>
      <c r="AF56" s="95">
        <f t="shared" ref="AF56:AX56" si="57">_xlfn.VAR.P(AF45:AF54)</f>
        <v>4.1560828869595765E-2</v>
      </c>
      <c r="AG56" s="95">
        <f t="shared" si="57"/>
        <v>4.3291271991473458E-2</v>
      </c>
      <c r="AH56" s="95">
        <f t="shared" si="57"/>
        <v>8.2789634885016061E-2</v>
      </c>
      <c r="AI56" s="95">
        <f t="shared" si="57"/>
        <v>0.10587694852506108</v>
      </c>
      <c r="AJ56" s="95">
        <f t="shared" si="57"/>
        <v>5.427345595371591E-2</v>
      </c>
      <c r="AK56" s="95">
        <f t="shared" si="57"/>
        <v>2.5463789022965325E-2</v>
      </c>
      <c r="AL56" s="95">
        <f t="shared" si="57"/>
        <v>0</v>
      </c>
      <c r="AM56" s="95" t="e">
        <f t="shared" si="57"/>
        <v>#DIV/0!</v>
      </c>
      <c r="AN56" s="95" t="e">
        <f t="shared" si="57"/>
        <v>#DIV/0!</v>
      </c>
      <c r="AO56" s="95" t="e">
        <f t="shared" si="57"/>
        <v>#DIV/0!</v>
      </c>
      <c r="AP56" s="95" t="e">
        <f t="shared" si="57"/>
        <v>#DIV/0!</v>
      </c>
      <c r="AQ56" s="95" t="e">
        <f t="shared" si="57"/>
        <v>#DIV/0!</v>
      </c>
      <c r="AR56" s="95" t="e">
        <f t="shared" si="57"/>
        <v>#DIV/0!</v>
      </c>
      <c r="AS56" s="95" t="e">
        <f t="shared" si="57"/>
        <v>#DIV/0!</v>
      </c>
      <c r="AT56" s="95" t="e">
        <f t="shared" si="57"/>
        <v>#DIV/0!</v>
      </c>
      <c r="AU56" s="95" t="e">
        <f t="shared" si="57"/>
        <v>#DIV/0!</v>
      </c>
      <c r="AV56" s="95" t="e">
        <f t="shared" si="57"/>
        <v>#DIV/0!</v>
      </c>
      <c r="AW56" s="95" t="e">
        <f t="shared" si="57"/>
        <v>#DIV/0!</v>
      </c>
      <c r="AX56" s="95" t="e">
        <f t="shared" si="57"/>
        <v>#DIV/0!</v>
      </c>
      <c r="AY56" s="193"/>
    </row>
    <row r="57" spans="1:51" x14ac:dyDescent="0.25">
      <c r="Y57" s="52"/>
      <c r="Z57" s="193"/>
      <c r="AA57" s="193"/>
      <c r="AB57" s="228"/>
      <c r="AC57" s="229" t="s">
        <v>5</v>
      </c>
      <c r="AD57" s="95">
        <f>_xlfn.STDEV.P(AD45:AD54)</f>
        <v>0.21095523630137986</v>
      </c>
      <c r="AE57" s="95">
        <f>_xlfn.STDEV.P(AE45:AE54)</f>
        <v>0.2206486742510104</v>
      </c>
      <c r="AF57" s="95">
        <f t="shared" ref="AF57:AX57" si="58">_xlfn.STDEV.P(AF45:AF54)</f>
        <v>0.20386473179438311</v>
      </c>
      <c r="AG57" s="95">
        <f t="shared" si="58"/>
        <v>0.20806554734379609</v>
      </c>
      <c r="AH57" s="95">
        <f t="shared" si="58"/>
        <v>0.28773188020276108</v>
      </c>
      <c r="AI57" s="95">
        <f t="shared" si="58"/>
        <v>0.32538738224624059</v>
      </c>
      <c r="AJ57" s="95">
        <f t="shared" si="58"/>
        <v>0.23296664128951147</v>
      </c>
      <c r="AK57" s="95">
        <f t="shared" si="58"/>
        <v>0.15957377297966394</v>
      </c>
      <c r="AL57" s="95">
        <f t="shared" si="58"/>
        <v>0</v>
      </c>
      <c r="AM57" s="95" t="e">
        <f t="shared" si="58"/>
        <v>#DIV/0!</v>
      </c>
      <c r="AN57" s="95" t="e">
        <f t="shared" si="58"/>
        <v>#DIV/0!</v>
      </c>
      <c r="AO57" s="95" t="e">
        <f t="shared" si="58"/>
        <v>#DIV/0!</v>
      </c>
      <c r="AP57" s="95" t="e">
        <f t="shared" si="58"/>
        <v>#DIV/0!</v>
      </c>
      <c r="AQ57" s="95" t="e">
        <f t="shared" si="58"/>
        <v>#DIV/0!</v>
      </c>
      <c r="AR57" s="95" t="e">
        <f t="shared" si="58"/>
        <v>#DIV/0!</v>
      </c>
      <c r="AS57" s="95" t="e">
        <f t="shared" si="58"/>
        <v>#DIV/0!</v>
      </c>
      <c r="AT57" s="95" t="e">
        <f t="shared" si="58"/>
        <v>#DIV/0!</v>
      </c>
      <c r="AU57" s="95" t="e">
        <f t="shared" si="58"/>
        <v>#DIV/0!</v>
      </c>
      <c r="AV57" s="95" t="e">
        <f t="shared" si="58"/>
        <v>#DIV/0!</v>
      </c>
      <c r="AW57" s="95" t="e">
        <f t="shared" si="58"/>
        <v>#DIV/0!</v>
      </c>
      <c r="AX57" s="95" t="e">
        <f t="shared" si="58"/>
        <v>#DIV/0!</v>
      </c>
      <c r="AY57" s="193"/>
    </row>
    <row r="58" spans="1:51" ht="15.75" x14ac:dyDescent="0.25">
      <c r="Y58" s="52"/>
      <c r="Z58" s="193"/>
      <c r="AA58" s="193"/>
      <c r="AB58" s="92"/>
      <c r="AC58" s="230" t="s">
        <v>23</v>
      </c>
      <c r="AD58" s="96">
        <f t="shared" ref="AD58:AX58" si="59">SUMPRODUCT(AD45:AD54,AD45:AD54)/COUNTA(D45:D54)</f>
        <v>1.0790264410343211</v>
      </c>
      <c r="AE58" s="96">
        <f t="shared" si="59"/>
        <v>0.79343458029630509</v>
      </c>
      <c r="AF58" s="96">
        <f t="shared" si="59"/>
        <v>0.86506688058210257</v>
      </c>
      <c r="AG58" s="96">
        <f t="shared" si="59"/>
        <v>1.0770827381309396</v>
      </c>
      <c r="AH58" s="96">
        <f t="shared" si="59"/>
        <v>1.1774001781128047</v>
      </c>
      <c r="AI58" s="96">
        <f t="shared" si="59"/>
        <v>0.90041943748153852</v>
      </c>
      <c r="AJ58" s="96">
        <f t="shared" si="59"/>
        <v>1.2561412510498529</v>
      </c>
      <c r="AK58" s="96">
        <f t="shared" si="59"/>
        <v>1.27259701567942</v>
      </c>
      <c r="AL58" s="96">
        <f t="shared" si="59"/>
        <v>0.92814030866406416</v>
      </c>
      <c r="AM58" s="96" t="e">
        <f t="shared" si="59"/>
        <v>#DIV/0!</v>
      </c>
      <c r="AN58" s="96" t="e">
        <f t="shared" si="59"/>
        <v>#DIV/0!</v>
      </c>
      <c r="AO58" s="96" t="e">
        <f t="shared" si="59"/>
        <v>#DIV/0!</v>
      </c>
      <c r="AP58" s="96" t="e">
        <f t="shared" si="59"/>
        <v>#DIV/0!</v>
      </c>
      <c r="AQ58" s="96" t="e">
        <f t="shared" si="59"/>
        <v>#DIV/0!</v>
      </c>
      <c r="AR58" s="96" t="e">
        <f t="shared" si="59"/>
        <v>#DIV/0!</v>
      </c>
      <c r="AS58" s="96" t="e">
        <f t="shared" si="59"/>
        <v>#DIV/0!</v>
      </c>
      <c r="AT58" s="96" t="e">
        <f t="shared" si="59"/>
        <v>#DIV/0!</v>
      </c>
      <c r="AU58" s="96" t="e">
        <f t="shared" si="59"/>
        <v>#DIV/0!</v>
      </c>
      <c r="AV58" s="96" t="e">
        <f t="shared" si="59"/>
        <v>#DIV/0!</v>
      </c>
      <c r="AW58" s="96" t="e">
        <f t="shared" si="59"/>
        <v>#DIV/0!</v>
      </c>
      <c r="AX58" s="96" t="e">
        <f t="shared" si="59"/>
        <v>#DIV/0!</v>
      </c>
      <c r="AY58" s="193"/>
    </row>
    <row r="59" spans="1:51" ht="18.75" x14ac:dyDescent="0.3">
      <c r="A59" s="211" t="s">
        <v>39</v>
      </c>
      <c r="Y59" s="52"/>
      <c r="Z59" s="193"/>
      <c r="AA59" s="193"/>
      <c r="AB59" s="193"/>
      <c r="AC59" s="193"/>
      <c r="AD59" s="193"/>
      <c r="AE59" s="193"/>
      <c r="AF59" s="193"/>
      <c r="AG59" s="193"/>
      <c r="AH59" s="193"/>
      <c r="AI59" s="193"/>
      <c r="AJ59" s="193"/>
      <c r="AK59" s="193"/>
      <c r="AL59" s="193"/>
      <c r="AM59" s="193"/>
      <c r="AN59" s="193"/>
      <c r="AO59" s="193"/>
      <c r="AP59" s="193"/>
      <c r="AQ59" s="193"/>
      <c r="AR59" s="193"/>
      <c r="AS59" s="193"/>
      <c r="AT59" s="193"/>
      <c r="AU59" s="193"/>
      <c r="AV59" s="193"/>
      <c r="AW59" s="193"/>
      <c r="AX59" s="193"/>
      <c r="AY59" s="193"/>
    </row>
    <row r="60" spans="1:51" s="7" customFormat="1" ht="18.75" x14ac:dyDescent="0.3">
      <c r="B60" s="219"/>
      <c r="C60" s="231" t="s">
        <v>18</v>
      </c>
      <c r="Y60" s="53"/>
    </row>
    <row r="61" spans="1:51" x14ac:dyDescent="0.25">
      <c r="B61" s="157"/>
      <c r="C61" s="65" t="s">
        <v>12</v>
      </c>
      <c r="D61" s="64">
        <f>IF(ISBLANK(D7)=TRUE,"",D7)</f>
        <v>0</v>
      </c>
      <c r="E61" s="64">
        <f t="shared" ref="E61:X61" si="60">IF(ISBLANK(E7)=TRUE,"",E7)</f>
        <v>1</v>
      </c>
      <c r="F61" s="64">
        <f t="shared" si="60"/>
        <v>3</v>
      </c>
      <c r="G61" s="64">
        <f t="shared" si="60"/>
        <v>6</v>
      </c>
      <c r="H61" s="64">
        <f t="shared" si="60"/>
        <v>8</v>
      </c>
      <c r="I61" s="64">
        <f t="shared" si="60"/>
        <v>10</v>
      </c>
      <c r="J61" s="64">
        <f t="shared" si="60"/>
        <v>13</v>
      </c>
      <c r="K61" s="64">
        <f t="shared" si="60"/>
        <v>15</v>
      </c>
      <c r="L61" s="64">
        <f t="shared" si="60"/>
        <v>17</v>
      </c>
      <c r="M61" s="64">
        <f t="shared" si="60"/>
        <v>21</v>
      </c>
      <c r="N61" s="64">
        <f t="shared" si="60"/>
        <v>23</v>
      </c>
      <c r="O61" s="64">
        <f t="shared" si="60"/>
        <v>25</v>
      </c>
      <c r="P61" s="64">
        <f t="shared" si="60"/>
        <v>28</v>
      </c>
      <c r="Q61" s="64" t="str">
        <f t="shared" si="60"/>
        <v/>
      </c>
      <c r="R61" s="64" t="str">
        <f t="shared" si="60"/>
        <v/>
      </c>
      <c r="S61" s="64" t="str">
        <f t="shared" si="60"/>
        <v/>
      </c>
      <c r="T61" s="64" t="str">
        <f t="shared" si="60"/>
        <v/>
      </c>
      <c r="U61" s="64" t="str">
        <f t="shared" si="60"/>
        <v/>
      </c>
      <c r="V61" s="64" t="str">
        <f t="shared" si="60"/>
        <v/>
      </c>
      <c r="W61" s="64" t="str">
        <f t="shared" si="60"/>
        <v/>
      </c>
      <c r="X61" s="64" t="str">
        <f t="shared" si="60"/>
        <v/>
      </c>
      <c r="Y61" s="50"/>
      <c r="Z61" s="159"/>
      <c r="AA61" s="159"/>
      <c r="AB61" s="159"/>
      <c r="AC61" s="159"/>
      <c r="AD61" s="159"/>
      <c r="AE61" s="159"/>
      <c r="AF61" s="159"/>
      <c r="AG61" s="159"/>
      <c r="AH61" s="159"/>
      <c r="AI61" s="159"/>
      <c r="AJ61" s="159"/>
      <c r="AK61" s="159"/>
      <c r="AL61" s="159"/>
      <c r="AM61" s="159"/>
      <c r="AN61" s="159"/>
      <c r="AO61" s="159"/>
      <c r="AP61" s="159"/>
      <c r="AQ61" s="159"/>
      <c r="AR61" s="159"/>
      <c r="AS61" s="159"/>
      <c r="AT61" s="159"/>
      <c r="AU61" s="159"/>
      <c r="AV61" s="159"/>
      <c r="AW61" s="159"/>
      <c r="AX61" s="159"/>
      <c r="AY61" s="159"/>
    </row>
    <row r="62" spans="1:51" x14ac:dyDescent="0.25">
      <c r="C62" s="111">
        <v>11</v>
      </c>
      <c r="D62" s="161">
        <v>158.66343999999998</v>
      </c>
      <c r="E62" s="161">
        <v>381.58848000000006</v>
      </c>
      <c r="F62" s="161">
        <v>405.59167999999994</v>
      </c>
      <c r="G62" s="161">
        <v>813.67883999999992</v>
      </c>
      <c r="H62" s="161">
        <v>1195.2912399999998</v>
      </c>
      <c r="I62" s="161">
        <v>2334.8837200000003</v>
      </c>
      <c r="J62" s="161"/>
      <c r="K62" s="161"/>
      <c r="L62" s="161"/>
      <c r="M62" s="162"/>
      <c r="N62" s="162"/>
      <c r="O62" s="162"/>
      <c r="P62" s="162"/>
      <c r="Q62" s="163"/>
      <c r="R62" s="163"/>
      <c r="S62" s="163"/>
      <c r="T62" s="163"/>
      <c r="U62" s="163"/>
      <c r="V62" s="163"/>
      <c r="W62" s="163"/>
      <c r="X62" s="163"/>
      <c r="Y62" s="51"/>
      <c r="Z62" s="164"/>
      <c r="AA62" s="164"/>
      <c r="AB62" s="164"/>
      <c r="AC62" s="164"/>
      <c r="AD62" s="164"/>
      <c r="AE62" s="164"/>
      <c r="AF62" s="164"/>
      <c r="AG62" s="164"/>
      <c r="AH62" s="164"/>
      <c r="AI62" s="164"/>
      <c r="AJ62" s="164"/>
      <c r="AK62" s="164"/>
      <c r="AL62" s="164"/>
      <c r="AM62" s="164"/>
      <c r="AN62" s="164"/>
      <c r="AO62" s="164"/>
      <c r="AP62" s="164"/>
      <c r="AQ62" s="164"/>
      <c r="AR62" s="164"/>
      <c r="AS62" s="164"/>
      <c r="AT62" s="164"/>
      <c r="AU62" s="164"/>
      <c r="AV62" s="164"/>
      <c r="AW62" s="164"/>
      <c r="AX62" s="164"/>
      <c r="AY62" s="164"/>
    </row>
    <row r="63" spans="1:51" x14ac:dyDescent="0.25">
      <c r="C63" s="112">
        <v>22</v>
      </c>
      <c r="D63" s="168">
        <v>219.42232000000004</v>
      </c>
      <c r="E63" s="161">
        <v>336.05572000000006</v>
      </c>
      <c r="F63" s="161">
        <v>405.99468000000002</v>
      </c>
      <c r="G63" s="161">
        <v>848.48400000000004</v>
      </c>
      <c r="H63" s="161">
        <v>981.55200000000002</v>
      </c>
      <c r="I63" s="161">
        <v>1678.6993599999998</v>
      </c>
      <c r="J63" s="161"/>
      <c r="K63" s="161"/>
      <c r="L63" s="161"/>
      <c r="M63" s="162"/>
      <c r="N63" s="162"/>
      <c r="O63" s="162"/>
      <c r="P63" s="162"/>
      <c r="Q63" s="163"/>
      <c r="R63" s="163"/>
      <c r="S63" s="163"/>
      <c r="T63" s="163"/>
      <c r="U63" s="163"/>
      <c r="V63" s="163"/>
      <c r="W63" s="163"/>
      <c r="X63" s="163"/>
      <c r="Y63" s="51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  <c r="AP63" s="164"/>
      <c r="AQ63" s="164"/>
      <c r="AR63" s="164"/>
      <c r="AS63" s="164"/>
      <c r="AT63" s="164"/>
      <c r="AU63" s="164"/>
      <c r="AV63" s="164"/>
      <c r="AW63" s="164"/>
      <c r="AX63" s="164"/>
      <c r="AY63" s="164"/>
    </row>
    <row r="64" spans="1:51" x14ac:dyDescent="0.25">
      <c r="C64" s="112">
        <v>44</v>
      </c>
      <c r="D64" s="168">
        <v>163.90815999999998</v>
      </c>
      <c r="E64" s="161">
        <v>139.37924000000001</v>
      </c>
      <c r="F64" s="161">
        <v>391.60575999999992</v>
      </c>
      <c r="G64" s="161">
        <v>592.01427999999987</v>
      </c>
      <c r="H64" s="161">
        <v>722.35799999999995</v>
      </c>
      <c r="I64" s="161">
        <v>1062.0558000000001</v>
      </c>
      <c r="J64" s="161">
        <v>1999.4457600000001</v>
      </c>
      <c r="K64" s="161"/>
      <c r="L64" s="161"/>
      <c r="M64" s="162"/>
      <c r="N64" s="162"/>
      <c r="O64" s="162"/>
      <c r="P64" s="162"/>
      <c r="Q64" s="163"/>
      <c r="R64" s="163"/>
      <c r="S64" s="163"/>
      <c r="T64" s="163"/>
      <c r="U64" s="163"/>
      <c r="V64" s="163"/>
      <c r="W64" s="163"/>
      <c r="X64" s="163"/>
      <c r="Y64" s="51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4"/>
      <c r="AS64" s="164"/>
      <c r="AT64" s="164"/>
      <c r="AU64" s="164"/>
      <c r="AV64" s="164"/>
      <c r="AW64" s="164"/>
      <c r="AX64" s="164"/>
      <c r="AY64" s="164"/>
    </row>
    <row r="65" spans="2:51" x14ac:dyDescent="0.25">
      <c r="C65" s="112">
        <v>45</v>
      </c>
      <c r="D65" s="168">
        <v>259.89599999999996</v>
      </c>
      <c r="E65" s="161">
        <v>321.37663999999995</v>
      </c>
      <c r="F65" s="161">
        <v>440.29440000000011</v>
      </c>
      <c r="G65" s="161">
        <v>613.41696000000002</v>
      </c>
      <c r="H65" s="161">
        <v>613.41696000000002</v>
      </c>
      <c r="I65" s="161">
        <v>926.2489599999999</v>
      </c>
      <c r="J65" s="161">
        <v>1170.8314800000001</v>
      </c>
      <c r="K65" s="161">
        <v>1343.2473600000001</v>
      </c>
      <c r="L65" s="161">
        <v>1929.2915199999998</v>
      </c>
      <c r="M65" s="162"/>
      <c r="N65" s="162"/>
      <c r="O65" s="162"/>
      <c r="P65" s="162"/>
      <c r="Q65" s="163"/>
      <c r="R65" s="163"/>
      <c r="S65" s="163"/>
      <c r="T65" s="163"/>
      <c r="U65" s="163"/>
      <c r="V65" s="163"/>
      <c r="W65" s="163"/>
      <c r="X65" s="163"/>
      <c r="Y65" s="51"/>
      <c r="Z65" s="164"/>
      <c r="AA65" s="164"/>
      <c r="AB65" s="164"/>
      <c r="AC65" s="164"/>
      <c r="AD65" s="164"/>
      <c r="AE65" s="164"/>
      <c r="AF65" s="164"/>
      <c r="AG65" s="164"/>
      <c r="AH65" s="164"/>
      <c r="AI65" s="164"/>
      <c r="AJ65" s="164"/>
      <c r="AK65" s="164"/>
      <c r="AL65" s="164"/>
      <c r="AM65" s="164"/>
      <c r="AN65" s="164"/>
      <c r="AO65" s="164"/>
      <c r="AP65" s="164"/>
      <c r="AQ65" s="164"/>
      <c r="AR65" s="164"/>
      <c r="AS65" s="164"/>
      <c r="AT65" s="164"/>
      <c r="AU65" s="164"/>
      <c r="AV65" s="164"/>
      <c r="AW65" s="164"/>
      <c r="AX65" s="164"/>
      <c r="AY65" s="164"/>
    </row>
    <row r="66" spans="2:51" x14ac:dyDescent="0.25">
      <c r="C66" s="112">
        <v>51</v>
      </c>
      <c r="D66" s="168">
        <v>88.4</v>
      </c>
      <c r="E66" s="161">
        <v>101.43899999999999</v>
      </c>
      <c r="F66" s="161">
        <v>148.98884000000001</v>
      </c>
      <c r="G66" s="161">
        <v>194.00471999999999</v>
      </c>
      <c r="H66" s="161"/>
      <c r="I66" s="161"/>
      <c r="J66" s="161"/>
      <c r="K66" s="161"/>
      <c r="L66" s="161"/>
      <c r="M66" s="162"/>
      <c r="N66" s="162"/>
      <c r="O66" s="162"/>
      <c r="P66" s="162"/>
      <c r="Q66" s="163"/>
      <c r="R66" s="163"/>
      <c r="S66" s="163"/>
      <c r="T66" s="163"/>
      <c r="U66" s="163"/>
      <c r="V66" s="163"/>
      <c r="W66" s="163"/>
      <c r="X66" s="163"/>
      <c r="Y66" s="51"/>
      <c r="Z66" s="164"/>
      <c r="AA66" s="164"/>
      <c r="AB66" s="164"/>
      <c r="AC66" s="164"/>
      <c r="AD66" s="164"/>
      <c r="AE66" s="164"/>
      <c r="AF66" s="164"/>
      <c r="AG66" s="164"/>
      <c r="AH66" s="164"/>
      <c r="AI66" s="164"/>
      <c r="AJ66" s="164"/>
      <c r="AK66" s="164"/>
      <c r="AL66" s="164"/>
      <c r="AM66" s="164"/>
      <c r="AN66" s="164"/>
      <c r="AO66" s="164"/>
      <c r="AP66" s="164"/>
      <c r="AQ66" s="164"/>
      <c r="AR66" s="164"/>
      <c r="AS66" s="164"/>
      <c r="AT66" s="164"/>
      <c r="AU66" s="164"/>
      <c r="AV66" s="164"/>
      <c r="AW66" s="164"/>
      <c r="AX66" s="164"/>
      <c r="AY66" s="164"/>
    </row>
    <row r="67" spans="2:51" x14ac:dyDescent="0.25">
      <c r="C67" s="112">
        <v>54</v>
      </c>
      <c r="D67" s="168">
        <v>189.95392000000001</v>
      </c>
      <c r="E67" s="161">
        <v>183.45600000000002</v>
      </c>
      <c r="F67" s="161">
        <v>286.65000000000003</v>
      </c>
      <c r="G67" s="161">
        <v>553.774</v>
      </c>
      <c r="H67" s="161">
        <v>776.35584000000017</v>
      </c>
      <c r="I67" s="161">
        <v>922.9433200000002</v>
      </c>
      <c r="J67" s="161">
        <v>1291.875</v>
      </c>
      <c r="K67" s="161">
        <v>1958.29504</v>
      </c>
      <c r="L67" s="161"/>
      <c r="M67" s="162"/>
      <c r="N67" s="162"/>
      <c r="O67" s="162"/>
      <c r="P67" s="162"/>
      <c r="Q67" s="163"/>
      <c r="R67" s="163"/>
      <c r="S67" s="163"/>
      <c r="T67" s="163"/>
      <c r="U67" s="163"/>
      <c r="V67" s="163"/>
      <c r="W67" s="163"/>
      <c r="X67" s="163"/>
      <c r="Y67" s="51"/>
      <c r="Z67" s="164"/>
      <c r="AA67" s="164"/>
      <c r="AB67" s="164"/>
      <c r="AC67" s="164"/>
      <c r="AD67" s="164"/>
      <c r="AE67" s="164"/>
      <c r="AF67" s="164"/>
      <c r="AG67" s="164"/>
      <c r="AH67" s="164"/>
      <c r="AI67" s="164"/>
      <c r="AJ67" s="164"/>
      <c r="AK67" s="164"/>
      <c r="AL67" s="164"/>
      <c r="AM67" s="164"/>
      <c r="AN67" s="164"/>
      <c r="AO67" s="164"/>
      <c r="AP67" s="164"/>
      <c r="AQ67" s="164"/>
      <c r="AR67" s="164"/>
      <c r="AS67" s="164"/>
      <c r="AT67" s="164"/>
      <c r="AU67" s="164"/>
      <c r="AV67" s="164"/>
      <c r="AW67" s="164"/>
      <c r="AX67" s="164"/>
      <c r="AY67" s="164"/>
    </row>
    <row r="68" spans="2:51" x14ac:dyDescent="0.25">
      <c r="C68" s="112"/>
      <c r="D68" s="168"/>
      <c r="E68" s="161"/>
      <c r="F68" s="161"/>
      <c r="G68" s="161"/>
      <c r="H68" s="161"/>
      <c r="I68" s="161"/>
      <c r="J68" s="161"/>
      <c r="K68" s="161"/>
      <c r="L68" s="161"/>
      <c r="M68" s="162"/>
      <c r="N68" s="162"/>
      <c r="O68" s="162"/>
      <c r="P68" s="162"/>
      <c r="Q68" s="163"/>
      <c r="R68" s="163"/>
      <c r="S68" s="163"/>
      <c r="T68" s="163"/>
      <c r="U68" s="163"/>
      <c r="V68" s="163"/>
      <c r="W68" s="163"/>
      <c r="X68" s="163"/>
      <c r="Y68" s="51"/>
      <c r="Z68" s="164"/>
      <c r="AA68" s="164"/>
      <c r="AB68" s="164"/>
      <c r="AC68" s="164"/>
      <c r="AD68" s="164"/>
      <c r="AE68" s="164"/>
      <c r="AF68" s="164"/>
      <c r="AG68" s="164"/>
      <c r="AH68" s="164"/>
      <c r="AI68" s="164"/>
      <c r="AJ68" s="164"/>
      <c r="AK68" s="164"/>
      <c r="AL68" s="164"/>
      <c r="AM68" s="164"/>
      <c r="AN68" s="164"/>
      <c r="AO68" s="164"/>
      <c r="AP68" s="164"/>
      <c r="AQ68" s="164"/>
      <c r="AR68" s="164"/>
      <c r="AS68" s="164"/>
      <c r="AT68" s="164"/>
      <c r="AU68" s="164"/>
      <c r="AV68" s="164"/>
      <c r="AW68" s="164"/>
      <c r="AX68" s="164"/>
      <c r="AY68" s="164"/>
    </row>
    <row r="69" spans="2:51" x14ac:dyDescent="0.25">
      <c r="C69" s="112"/>
      <c r="D69" s="172"/>
      <c r="E69" s="173"/>
      <c r="F69" s="173"/>
      <c r="G69" s="173"/>
      <c r="H69" s="173"/>
      <c r="I69" s="173"/>
      <c r="J69" s="173"/>
      <c r="K69" s="173"/>
      <c r="L69" s="173"/>
      <c r="M69" s="174"/>
      <c r="N69" s="174"/>
      <c r="O69" s="174"/>
      <c r="P69" s="174"/>
      <c r="Q69" s="175"/>
      <c r="R69" s="175"/>
      <c r="S69" s="175"/>
      <c r="T69" s="175"/>
      <c r="U69" s="175"/>
      <c r="V69" s="175"/>
      <c r="W69" s="175"/>
      <c r="X69" s="175"/>
      <c r="Y69" s="51"/>
      <c r="Z69" s="164"/>
      <c r="AA69" s="164"/>
      <c r="AB69" s="164"/>
      <c r="AC69" s="164"/>
      <c r="AD69" s="164"/>
      <c r="AE69" s="164"/>
      <c r="AF69" s="164"/>
      <c r="AG69" s="164"/>
      <c r="AH69" s="164"/>
      <c r="AI69" s="164"/>
      <c r="AJ69" s="164"/>
      <c r="AK69" s="164"/>
      <c r="AL69" s="164"/>
      <c r="AM69" s="164"/>
      <c r="AN69" s="164"/>
      <c r="AO69" s="164"/>
      <c r="AP69" s="164"/>
      <c r="AQ69" s="164"/>
      <c r="AR69" s="164"/>
      <c r="AS69" s="164"/>
      <c r="AT69" s="164"/>
      <c r="AU69" s="164"/>
      <c r="AV69" s="164"/>
      <c r="AW69" s="164"/>
      <c r="AX69" s="164"/>
      <c r="AY69" s="164"/>
    </row>
    <row r="70" spans="2:51" x14ac:dyDescent="0.25">
      <c r="C70" s="112"/>
      <c r="D70" s="172"/>
      <c r="E70" s="173"/>
      <c r="F70" s="173"/>
      <c r="G70" s="173"/>
      <c r="H70" s="173"/>
      <c r="I70" s="173"/>
      <c r="J70" s="173"/>
      <c r="K70" s="173"/>
      <c r="L70" s="173"/>
      <c r="M70" s="174"/>
      <c r="N70" s="174"/>
      <c r="O70" s="174"/>
      <c r="P70" s="174"/>
      <c r="Q70" s="175"/>
      <c r="R70" s="175"/>
      <c r="S70" s="175"/>
      <c r="T70" s="175"/>
      <c r="U70" s="175"/>
      <c r="V70" s="175"/>
      <c r="W70" s="175"/>
      <c r="X70" s="175"/>
      <c r="Y70" s="51"/>
      <c r="Z70" s="164"/>
      <c r="AA70" s="164"/>
      <c r="AB70" s="164"/>
      <c r="AC70" s="164"/>
      <c r="AD70" s="164"/>
      <c r="AE70" s="164"/>
      <c r="AF70" s="164"/>
      <c r="AG70" s="164"/>
      <c r="AH70" s="164"/>
      <c r="AI70" s="164"/>
      <c r="AJ70" s="164"/>
      <c r="AK70" s="164"/>
      <c r="AL70" s="164"/>
      <c r="AM70" s="164"/>
      <c r="AN70" s="164"/>
      <c r="AO70" s="164"/>
      <c r="AP70" s="164"/>
      <c r="AQ70" s="164"/>
      <c r="AR70" s="164"/>
      <c r="AS70" s="164"/>
      <c r="AT70" s="164"/>
      <c r="AU70" s="164"/>
      <c r="AV70" s="164"/>
      <c r="AW70" s="164"/>
      <c r="AX70" s="164"/>
      <c r="AY70" s="164"/>
    </row>
    <row r="71" spans="2:51" x14ac:dyDescent="0.25">
      <c r="C71" s="113"/>
      <c r="D71" s="176"/>
      <c r="E71" s="177"/>
      <c r="F71" s="177"/>
      <c r="G71" s="177"/>
      <c r="H71" s="177"/>
      <c r="I71" s="177"/>
      <c r="J71" s="177"/>
      <c r="K71" s="177"/>
      <c r="L71" s="177"/>
      <c r="M71" s="178"/>
      <c r="N71" s="178"/>
      <c r="O71" s="178"/>
      <c r="P71" s="178"/>
      <c r="Q71" s="179"/>
      <c r="R71" s="179"/>
      <c r="S71" s="179"/>
      <c r="T71" s="179"/>
      <c r="U71" s="179"/>
      <c r="V71" s="179"/>
      <c r="W71" s="179"/>
      <c r="X71" s="179"/>
      <c r="Y71" s="51"/>
      <c r="Z71" s="164"/>
      <c r="AA71" s="164"/>
      <c r="AB71" s="164"/>
      <c r="AC71" s="164"/>
      <c r="AD71" s="164"/>
      <c r="AE71" s="164"/>
      <c r="AF71" s="164"/>
      <c r="AG71" s="164"/>
      <c r="AH71" s="164"/>
      <c r="AI71" s="164"/>
      <c r="AJ71" s="164"/>
      <c r="AK71" s="164"/>
      <c r="AL71" s="164"/>
      <c r="AM71" s="164"/>
      <c r="AN71" s="164"/>
      <c r="AO71" s="164"/>
      <c r="AP71" s="164"/>
      <c r="AQ71" s="164"/>
      <c r="AR71" s="164"/>
      <c r="AS71" s="164"/>
      <c r="AT71" s="164"/>
      <c r="AU71" s="164"/>
      <c r="AV71" s="164"/>
      <c r="AW71" s="164"/>
      <c r="AX71" s="164"/>
      <c r="AY71" s="164"/>
    </row>
    <row r="72" spans="2:51" x14ac:dyDescent="0.25">
      <c r="B72" s="182"/>
      <c r="C72" s="165" t="s">
        <v>3</v>
      </c>
      <c r="D72" s="221">
        <f>AVERAGE(D62:D71)</f>
        <v>180.04063999999997</v>
      </c>
      <c r="E72" s="221">
        <f>AVERAGE(E62:E71)</f>
        <v>243.88251333333338</v>
      </c>
      <c r="F72" s="221">
        <f t="shared" ref="F72:X72" si="61">AVERAGE(F62:F71)</f>
        <v>346.52089333333333</v>
      </c>
      <c r="G72" s="221">
        <f t="shared" si="61"/>
        <v>602.56213333333324</v>
      </c>
      <c r="H72" s="221">
        <f t="shared" si="61"/>
        <v>857.79480799999988</v>
      </c>
      <c r="I72" s="221">
        <f t="shared" si="61"/>
        <v>1384.9662320000002</v>
      </c>
      <c r="J72" s="221">
        <f t="shared" si="61"/>
        <v>1487.38408</v>
      </c>
      <c r="K72" s="221">
        <f t="shared" si="61"/>
        <v>1650.7712000000001</v>
      </c>
      <c r="L72" s="221">
        <f t="shared" si="61"/>
        <v>1929.2915199999998</v>
      </c>
      <c r="M72" s="221" t="e">
        <f t="shared" si="61"/>
        <v>#DIV/0!</v>
      </c>
      <c r="N72" s="221" t="e">
        <f t="shared" si="61"/>
        <v>#DIV/0!</v>
      </c>
      <c r="O72" s="221" t="e">
        <f t="shared" si="61"/>
        <v>#DIV/0!</v>
      </c>
      <c r="P72" s="221" t="e">
        <f t="shared" si="61"/>
        <v>#DIV/0!</v>
      </c>
      <c r="Q72" s="221" t="e">
        <f t="shared" si="61"/>
        <v>#DIV/0!</v>
      </c>
      <c r="R72" s="221" t="e">
        <f t="shared" si="61"/>
        <v>#DIV/0!</v>
      </c>
      <c r="S72" s="221" t="e">
        <f t="shared" si="61"/>
        <v>#DIV/0!</v>
      </c>
      <c r="T72" s="221" t="e">
        <f t="shared" si="61"/>
        <v>#DIV/0!</v>
      </c>
      <c r="U72" s="221" t="e">
        <f t="shared" si="61"/>
        <v>#DIV/0!</v>
      </c>
      <c r="V72" s="221" t="e">
        <f t="shared" si="61"/>
        <v>#DIV/0!</v>
      </c>
      <c r="W72" s="221" t="e">
        <f t="shared" si="61"/>
        <v>#DIV/0!</v>
      </c>
      <c r="X72" s="221" t="e">
        <f t="shared" si="61"/>
        <v>#DIV/0!</v>
      </c>
      <c r="Y72" s="54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</row>
    <row r="73" spans="2:51" x14ac:dyDescent="0.25">
      <c r="B73" s="232"/>
      <c r="C73" s="169" t="s">
        <v>4</v>
      </c>
      <c r="D73" s="233">
        <f>_xlfn.VAR.P(D62:D71)</f>
        <v>2856.8861418517386</v>
      </c>
      <c r="E73" s="233">
        <f>_xlfn.VAR.P(E62:E71)</f>
        <v>11387.770848732467</v>
      </c>
      <c r="F73" s="233">
        <f t="shared" ref="F73:X73" si="62">_xlfn.VAR.P(F62:F71)</f>
        <v>10076.006809236664</v>
      </c>
      <c r="G73" s="233">
        <f t="shared" si="62"/>
        <v>45762.725792379635</v>
      </c>
      <c r="H73" s="233">
        <f t="shared" si="62"/>
        <v>42783.130249540358</v>
      </c>
      <c r="I73" s="233">
        <f t="shared" si="62"/>
        <v>303356.04768627998</v>
      </c>
      <c r="J73" s="233">
        <f t="shared" si="62"/>
        <v>133545.50435120903</v>
      </c>
      <c r="K73" s="233">
        <f>_xlfn.VAR.P(K62:K71)</f>
        <v>94570.912168345414</v>
      </c>
      <c r="L73" s="233">
        <f t="shared" si="62"/>
        <v>0</v>
      </c>
      <c r="M73" s="233" t="e">
        <f t="shared" si="62"/>
        <v>#DIV/0!</v>
      </c>
      <c r="N73" s="233" t="e">
        <f t="shared" si="62"/>
        <v>#DIV/0!</v>
      </c>
      <c r="O73" s="233" t="e">
        <f t="shared" si="62"/>
        <v>#DIV/0!</v>
      </c>
      <c r="P73" s="233" t="e">
        <f t="shared" si="62"/>
        <v>#DIV/0!</v>
      </c>
      <c r="Q73" s="233" t="e">
        <f t="shared" si="62"/>
        <v>#DIV/0!</v>
      </c>
      <c r="R73" s="233" t="e">
        <f t="shared" si="62"/>
        <v>#DIV/0!</v>
      </c>
      <c r="S73" s="233" t="e">
        <f t="shared" si="62"/>
        <v>#DIV/0!</v>
      </c>
      <c r="T73" s="233" t="e">
        <f t="shared" si="62"/>
        <v>#DIV/0!</v>
      </c>
      <c r="U73" s="233" t="e">
        <f t="shared" si="62"/>
        <v>#DIV/0!</v>
      </c>
      <c r="V73" s="233" t="e">
        <f t="shared" si="62"/>
        <v>#DIV/0!</v>
      </c>
      <c r="W73" s="233" t="e">
        <f t="shared" si="62"/>
        <v>#DIV/0!</v>
      </c>
      <c r="X73" s="233" t="e">
        <f t="shared" si="62"/>
        <v>#DIV/0!</v>
      </c>
      <c r="Y73" s="54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</row>
    <row r="74" spans="2:51" x14ac:dyDescent="0.25">
      <c r="B74" s="234"/>
      <c r="C74" s="188" t="s">
        <v>5</v>
      </c>
      <c r="D74" s="225">
        <f>_xlfn.STDEV.P(D62:D71)</f>
        <v>53.449846976878604</v>
      </c>
      <c r="E74" s="225">
        <f>_xlfn.STDEV.P(E62:E71)</f>
        <v>106.71349890586696</v>
      </c>
      <c r="F74" s="225">
        <f t="shared" ref="F74:X74" si="63">_xlfn.STDEV.P(F62:F71)</f>
        <v>100.37931464817173</v>
      </c>
      <c r="G74" s="225">
        <f t="shared" si="63"/>
        <v>213.92224239751144</v>
      </c>
      <c r="H74" s="225">
        <f t="shared" si="63"/>
        <v>206.84083312910039</v>
      </c>
      <c r="I74" s="225">
        <f t="shared" si="63"/>
        <v>550.77767537027137</v>
      </c>
      <c r="J74" s="225">
        <f t="shared" si="63"/>
        <v>365.43878331563144</v>
      </c>
      <c r="K74" s="225">
        <f t="shared" si="63"/>
        <v>307.52383999999972</v>
      </c>
      <c r="L74" s="225">
        <f t="shared" si="63"/>
        <v>0</v>
      </c>
      <c r="M74" s="225" t="e">
        <f t="shared" si="63"/>
        <v>#DIV/0!</v>
      </c>
      <c r="N74" s="225" t="e">
        <f t="shared" si="63"/>
        <v>#DIV/0!</v>
      </c>
      <c r="O74" s="225" t="e">
        <f t="shared" si="63"/>
        <v>#DIV/0!</v>
      </c>
      <c r="P74" s="225" t="e">
        <f t="shared" si="63"/>
        <v>#DIV/0!</v>
      </c>
      <c r="Q74" s="225" t="e">
        <f t="shared" si="63"/>
        <v>#DIV/0!</v>
      </c>
      <c r="R74" s="225" t="e">
        <f t="shared" si="63"/>
        <v>#DIV/0!</v>
      </c>
      <c r="S74" s="225" t="e">
        <f t="shared" si="63"/>
        <v>#DIV/0!</v>
      </c>
      <c r="T74" s="225" t="e">
        <f t="shared" si="63"/>
        <v>#DIV/0!</v>
      </c>
      <c r="U74" s="225" t="e">
        <f t="shared" si="63"/>
        <v>#DIV/0!</v>
      </c>
      <c r="V74" s="225" t="e">
        <f t="shared" si="63"/>
        <v>#DIV/0!</v>
      </c>
      <c r="W74" s="225" t="e">
        <f t="shared" si="63"/>
        <v>#DIV/0!</v>
      </c>
      <c r="X74" s="225" t="e">
        <f t="shared" si="63"/>
        <v>#DIV/0!</v>
      </c>
      <c r="Y74" s="54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</row>
    <row r="75" spans="2:51" x14ac:dyDescent="0.25">
      <c r="Y75" s="153"/>
    </row>
    <row r="76" spans="2:51" x14ac:dyDescent="0.25">
      <c r="Y76" s="153"/>
    </row>
    <row r="77" spans="2:51" x14ac:dyDescent="0.25">
      <c r="Y77" s="153"/>
    </row>
    <row r="78" spans="2:51" x14ac:dyDescent="0.25">
      <c r="Y78" s="153"/>
    </row>
    <row r="79" spans="2:51" x14ac:dyDescent="0.25">
      <c r="Y79" s="153"/>
    </row>
  </sheetData>
  <mergeCells count="11">
    <mergeCell ref="D25:X25"/>
    <mergeCell ref="AB25:AC25"/>
    <mergeCell ref="D43:X43"/>
    <mergeCell ref="AB43:AC43"/>
    <mergeCell ref="A1:V1"/>
    <mergeCell ref="B2:P2"/>
    <mergeCell ref="D3:X3"/>
    <mergeCell ref="AB3:AX3"/>
    <mergeCell ref="D6:X6"/>
    <mergeCell ref="AB6:AC6"/>
    <mergeCell ref="AD6:AX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0FAF2-2E8B-4B73-AF2A-E18B8C63B31D}">
  <dimension ref="A1:AY79"/>
  <sheetViews>
    <sheetView showGridLines="0" workbookViewId="0">
      <selection sqref="A1:V1"/>
    </sheetView>
  </sheetViews>
  <sheetFormatPr defaultRowHeight="15" x14ac:dyDescent="0.25"/>
  <cols>
    <col min="1" max="1" width="6.85546875" customWidth="1"/>
    <col min="2" max="2" width="6" customWidth="1"/>
    <col min="3" max="3" width="11.42578125" customWidth="1"/>
    <col min="4" max="7" width="9.42578125" bestFit="1" customWidth="1"/>
    <col min="8" max="15" width="9.42578125" customWidth="1"/>
    <col min="16" max="18" width="9.42578125" bestFit="1" customWidth="1"/>
    <col min="19" max="22" width="10.42578125" bestFit="1" customWidth="1"/>
    <col min="23" max="23" width="10.42578125" customWidth="1"/>
    <col min="24" max="24" width="10.42578125" bestFit="1" customWidth="1"/>
    <col min="25" max="27" width="5.42578125" customWidth="1"/>
    <col min="28" max="28" width="10.42578125" customWidth="1"/>
    <col min="29" max="29" width="11.42578125" customWidth="1"/>
    <col min="30" max="50" width="10.42578125" customWidth="1"/>
    <col min="51" max="51" width="5.42578125" customWidth="1"/>
  </cols>
  <sheetData>
    <row r="1" spans="1:51" ht="37.5" customHeight="1" x14ac:dyDescent="0.4">
      <c r="A1" s="331" t="s">
        <v>47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  <c r="T1" s="331"/>
      <c r="U1" s="331"/>
      <c r="V1" s="331"/>
      <c r="W1" s="17"/>
    </row>
    <row r="2" spans="1:51" ht="26.25" x14ac:dyDescent="0.4">
      <c r="A2" s="17"/>
      <c r="B2" s="334" t="s">
        <v>24</v>
      </c>
      <c r="C2" s="334"/>
      <c r="D2" s="334"/>
      <c r="E2" s="334"/>
      <c r="F2" s="334"/>
      <c r="G2" s="334"/>
      <c r="H2" s="334"/>
      <c r="I2" s="334"/>
      <c r="J2" s="334"/>
      <c r="K2" s="334"/>
      <c r="L2" s="334"/>
      <c r="M2" s="334"/>
      <c r="N2" s="334"/>
      <c r="O2" s="334"/>
      <c r="P2" s="334"/>
      <c r="Q2" s="17"/>
      <c r="R2" s="17"/>
      <c r="S2" s="17"/>
      <c r="T2" s="17"/>
      <c r="U2" s="17"/>
      <c r="V2" s="17"/>
      <c r="W2" s="17"/>
    </row>
    <row r="3" spans="1:51" ht="32.25" customHeight="1" thickBot="1" x14ac:dyDescent="0.3">
      <c r="A3" s="151"/>
      <c r="B3" s="151"/>
      <c r="C3" s="152"/>
      <c r="D3" s="330" t="s">
        <v>25</v>
      </c>
      <c r="E3" s="330"/>
      <c r="F3" s="330"/>
      <c r="G3" s="330"/>
      <c r="H3" s="330"/>
      <c r="I3" s="330"/>
      <c r="J3" s="330"/>
      <c r="K3" s="330"/>
      <c r="L3" s="330"/>
      <c r="M3" s="330"/>
      <c r="N3" s="330"/>
      <c r="O3" s="330"/>
      <c r="P3" s="330"/>
      <c r="Q3" s="330"/>
      <c r="R3" s="330"/>
      <c r="S3" s="330"/>
      <c r="T3" s="330"/>
      <c r="U3" s="330"/>
      <c r="V3" s="330"/>
      <c r="W3" s="330"/>
      <c r="X3" s="330"/>
      <c r="Y3" s="152"/>
      <c r="Z3" s="151"/>
      <c r="AA3" s="151"/>
      <c r="AB3" s="330" t="s">
        <v>15</v>
      </c>
      <c r="AC3" s="330"/>
      <c r="AD3" s="330"/>
      <c r="AE3" s="330"/>
      <c r="AF3" s="330"/>
      <c r="AG3" s="330"/>
      <c r="AH3" s="330"/>
      <c r="AI3" s="330"/>
      <c r="AJ3" s="330"/>
      <c r="AK3" s="330"/>
      <c r="AL3" s="330"/>
      <c r="AM3" s="330"/>
      <c r="AN3" s="330"/>
      <c r="AO3" s="330"/>
      <c r="AP3" s="330"/>
      <c r="AQ3" s="330"/>
      <c r="AR3" s="330"/>
      <c r="AS3" s="330"/>
      <c r="AT3" s="330"/>
      <c r="AU3" s="330"/>
      <c r="AV3" s="330"/>
      <c r="AW3" s="330"/>
      <c r="AX3" s="330"/>
    </row>
    <row r="4" spans="1:51" ht="19.5" thickTop="1" x14ac:dyDescent="0.3"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53"/>
    </row>
    <row r="5" spans="1:51" ht="21" x14ac:dyDescent="0.3">
      <c r="A5" s="154" t="s">
        <v>42</v>
      </c>
      <c r="Y5" s="153"/>
      <c r="AA5" s="116" t="str">
        <f>A5</f>
        <v>Combination Therapy: 131I-ELP + Abraxane</v>
      </c>
      <c r="AB5" s="116"/>
    </row>
    <row r="6" spans="1:51" ht="19.5" x14ac:dyDescent="0.35">
      <c r="B6" s="155" t="s">
        <v>18</v>
      </c>
      <c r="C6" s="156"/>
      <c r="D6" s="336" t="s">
        <v>13</v>
      </c>
      <c r="E6" s="336"/>
      <c r="F6" s="336"/>
      <c r="G6" s="336"/>
      <c r="H6" s="336"/>
      <c r="I6" s="336"/>
      <c r="J6" s="336"/>
      <c r="K6" s="336"/>
      <c r="L6" s="336"/>
      <c r="M6" s="336"/>
      <c r="N6" s="336"/>
      <c r="O6" s="336"/>
      <c r="P6" s="336"/>
      <c r="Q6" s="336"/>
      <c r="R6" s="336"/>
      <c r="S6" s="336"/>
      <c r="T6" s="336"/>
      <c r="U6" s="336"/>
      <c r="V6" s="336"/>
      <c r="W6" s="336"/>
      <c r="X6" s="336"/>
      <c r="Y6" s="153"/>
      <c r="AB6" s="339" t="s">
        <v>10</v>
      </c>
      <c r="AC6" s="339"/>
      <c r="AD6" s="336" t="s">
        <v>13</v>
      </c>
      <c r="AE6" s="336"/>
      <c r="AF6" s="336"/>
      <c r="AG6" s="336"/>
      <c r="AH6" s="336"/>
      <c r="AI6" s="336"/>
      <c r="AJ6" s="336"/>
      <c r="AK6" s="336"/>
      <c r="AL6" s="336"/>
      <c r="AM6" s="336"/>
      <c r="AN6" s="336"/>
      <c r="AO6" s="336"/>
      <c r="AP6" s="336"/>
      <c r="AQ6" s="336"/>
      <c r="AR6" s="336"/>
      <c r="AS6" s="336"/>
      <c r="AT6" s="336"/>
      <c r="AU6" s="336"/>
      <c r="AV6" s="336"/>
      <c r="AW6" s="336"/>
      <c r="AX6" s="336"/>
    </row>
    <row r="7" spans="1:51" x14ac:dyDescent="0.25">
      <c r="B7" s="157"/>
      <c r="C7" s="65" t="s">
        <v>12</v>
      </c>
      <c r="D7" s="235">
        <v>0</v>
      </c>
      <c r="E7" s="235">
        <v>1</v>
      </c>
      <c r="F7" s="235">
        <v>2</v>
      </c>
      <c r="G7" s="235">
        <v>4</v>
      </c>
      <c r="H7" s="235">
        <v>7</v>
      </c>
      <c r="I7" s="235">
        <v>9</v>
      </c>
      <c r="J7" s="235">
        <v>11</v>
      </c>
      <c r="K7" s="235">
        <v>16</v>
      </c>
      <c r="L7" s="235">
        <v>18</v>
      </c>
      <c r="M7" s="235">
        <v>20</v>
      </c>
      <c r="N7" s="235">
        <v>23</v>
      </c>
      <c r="O7" s="235">
        <v>25</v>
      </c>
      <c r="P7" s="235">
        <v>27</v>
      </c>
      <c r="Q7" s="235">
        <v>30</v>
      </c>
      <c r="R7" s="104"/>
      <c r="S7" s="104"/>
      <c r="T7" s="104"/>
      <c r="U7" s="104"/>
      <c r="V7" s="104"/>
      <c r="W7" s="104"/>
      <c r="X7" s="104"/>
      <c r="Y7" s="50"/>
      <c r="Z7" s="159"/>
      <c r="AA7" s="159"/>
      <c r="AB7" s="160"/>
      <c r="AC7" s="65" t="s">
        <v>12</v>
      </c>
      <c r="AD7" s="64">
        <f>IF(ISBLANK(D7)=TRUE,"",D7)</f>
        <v>0</v>
      </c>
      <c r="AE7" s="64">
        <f>IF(ISBLANK(E7)=TRUE,"",E7)</f>
        <v>1</v>
      </c>
      <c r="AF7" s="64">
        <f t="shared" ref="AF7:AX7" si="0">IF(ISBLANK(F7)=TRUE,"",F7)</f>
        <v>2</v>
      </c>
      <c r="AG7" s="64">
        <f t="shared" si="0"/>
        <v>4</v>
      </c>
      <c r="AH7" s="64">
        <f t="shared" si="0"/>
        <v>7</v>
      </c>
      <c r="AI7" s="64">
        <f t="shared" si="0"/>
        <v>9</v>
      </c>
      <c r="AJ7" s="64">
        <f t="shared" si="0"/>
        <v>11</v>
      </c>
      <c r="AK7" s="64">
        <f t="shared" si="0"/>
        <v>16</v>
      </c>
      <c r="AL7" s="64">
        <f t="shared" si="0"/>
        <v>18</v>
      </c>
      <c r="AM7" s="64">
        <f t="shared" si="0"/>
        <v>20</v>
      </c>
      <c r="AN7" s="64">
        <f t="shared" si="0"/>
        <v>23</v>
      </c>
      <c r="AO7" s="64">
        <f t="shared" si="0"/>
        <v>25</v>
      </c>
      <c r="AP7" s="64">
        <f t="shared" si="0"/>
        <v>27</v>
      </c>
      <c r="AQ7" s="64">
        <f t="shared" si="0"/>
        <v>30</v>
      </c>
      <c r="AR7" s="64" t="str">
        <f t="shared" si="0"/>
        <v/>
      </c>
      <c r="AS7" s="64" t="str">
        <f t="shared" si="0"/>
        <v/>
      </c>
      <c r="AT7" s="64" t="str">
        <f t="shared" si="0"/>
        <v/>
      </c>
      <c r="AU7" s="64" t="str">
        <f t="shared" si="0"/>
        <v/>
      </c>
      <c r="AV7" s="64" t="str">
        <f t="shared" si="0"/>
        <v/>
      </c>
      <c r="AW7" s="64" t="str">
        <f t="shared" si="0"/>
        <v/>
      </c>
      <c r="AX7" s="64" t="str">
        <f t="shared" si="0"/>
        <v/>
      </c>
      <c r="AY7" s="159"/>
    </row>
    <row r="8" spans="1:51" x14ac:dyDescent="0.25">
      <c r="C8" s="10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3"/>
      <c r="S8" s="163"/>
      <c r="T8" s="163"/>
      <c r="U8" s="163"/>
      <c r="V8" s="163"/>
      <c r="W8" s="163"/>
      <c r="X8" s="163"/>
      <c r="Y8" s="51"/>
      <c r="Z8" s="164"/>
      <c r="AA8" s="164"/>
      <c r="AC8" s="165">
        <f t="shared" ref="AC8:AC17" si="1">C8</f>
        <v>0</v>
      </c>
      <c r="AD8" s="166" t="str">
        <f>IF(ISBLANK(D8)=TRUE,"",D8/D72)</f>
        <v/>
      </c>
      <c r="AE8" s="167" t="str">
        <f t="shared" ref="AE8:AX8" si="2">IF(ISBLANK(E8)=TRUE,"",E8/E72)</f>
        <v/>
      </c>
      <c r="AF8" s="167" t="str">
        <f t="shared" si="2"/>
        <v/>
      </c>
      <c r="AG8" s="167" t="str">
        <f t="shared" si="2"/>
        <v/>
      </c>
      <c r="AH8" s="167" t="str">
        <f t="shared" si="2"/>
        <v/>
      </c>
      <c r="AI8" s="167" t="str">
        <f t="shared" si="2"/>
        <v/>
      </c>
      <c r="AJ8" s="167" t="str">
        <f t="shared" si="2"/>
        <v/>
      </c>
      <c r="AK8" s="167" t="str">
        <f t="shared" si="2"/>
        <v/>
      </c>
      <c r="AL8" s="167" t="str">
        <f t="shared" si="2"/>
        <v/>
      </c>
      <c r="AM8" s="167" t="str">
        <f t="shared" si="2"/>
        <v/>
      </c>
      <c r="AN8" s="167" t="str">
        <f t="shared" si="2"/>
        <v/>
      </c>
      <c r="AO8" s="167" t="str">
        <f t="shared" si="2"/>
        <v/>
      </c>
      <c r="AP8" s="167" t="str">
        <f t="shared" si="2"/>
        <v/>
      </c>
      <c r="AQ8" s="167" t="str">
        <f t="shared" si="2"/>
        <v/>
      </c>
      <c r="AR8" s="167" t="str">
        <f t="shared" si="2"/>
        <v/>
      </c>
      <c r="AS8" s="167" t="str">
        <f t="shared" si="2"/>
        <v/>
      </c>
      <c r="AT8" s="167" t="str">
        <f t="shared" si="2"/>
        <v/>
      </c>
      <c r="AU8" s="167" t="str">
        <f t="shared" si="2"/>
        <v/>
      </c>
      <c r="AV8" s="167" t="str">
        <f t="shared" si="2"/>
        <v/>
      </c>
      <c r="AW8" s="167" t="str">
        <f t="shared" si="2"/>
        <v/>
      </c>
      <c r="AX8" s="167" t="str">
        <f t="shared" si="2"/>
        <v/>
      </c>
      <c r="AY8" s="164"/>
    </row>
    <row r="9" spans="1:51" x14ac:dyDescent="0.25">
      <c r="C9" s="102">
        <v>15</v>
      </c>
      <c r="D9" s="168">
        <v>118.26360000000001</v>
      </c>
      <c r="E9" s="161">
        <v>230.67616000000001</v>
      </c>
      <c r="F9" s="161">
        <v>254.47500000000002</v>
      </c>
      <c r="G9" s="161">
        <v>156.72851999999997</v>
      </c>
      <c r="H9" s="161">
        <v>99.473919999999978</v>
      </c>
      <c r="I9" s="161">
        <v>99.473919999999978</v>
      </c>
      <c r="J9" s="161">
        <v>75.741119999999995</v>
      </c>
      <c r="K9" s="161">
        <v>69.488640000000004</v>
      </c>
      <c r="L9" s="161">
        <v>37.587159999999997</v>
      </c>
      <c r="M9" s="161">
        <v>41.918759999999992</v>
      </c>
      <c r="N9" s="161">
        <v>28.665000000000003</v>
      </c>
      <c r="O9" s="161">
        <v>0</v>
      </c>
      <c r="P9" s="161">
        <v>14.950000000000001</v>
      </c>
      <c r="Q9" s="161">
        <v>2.7955200000000007</v>
      </c>
      <c r="R9" s="163"/>
      <c r="S9" s="163"/>
      <c r="T9" s="163"/>
      <c r="U9" s="163"/>
      <c r="V9" s="163"/>
      <c r="W9" s="163"/>
      <c r="X9" s="163"/>
      <c r="Y9" s="51"/>
      <c r="Z9" s="164"/>
      <c r="AA9" s="164"/>
      <c r="AC9" s="169">
        <f t="shared" si="1"/>
        <v>15</v>
      </c>
      <c r="AD9" s="170">
        <f>IF(ISBLANK(D9)=TRUE,"",D9/D72)</f>
        <v>0.93327013867943698</v>
      </c>
      <c r="AE9" s="171">
        <f t="shared" ref="AE9:AX9" si="3">IF(ISBLANK(E9)=TRUE,"",E9/E72)</f>
        <v>1.1760198085246643</v>
      </c>
      <c r="AF9" s="171">
        <f t="shared" si="3"/>
        <v>1.1107193830131148</v>
      </c>
      <c r="AG9" s="171">
        <f t="shared" si="3"/>
        <v>0.49510075283318572</v>
      </c>
      <c r="AH9" s="171">
        <f t="shared" si="3"/>
        <v>0.26689721661168775</v>
      </c>
      <c r="AI9" s="171">
        <f t="shared" si="3"/>
        <v>0.18593629337530995</v>
      </c>
      <c r="AJ9" s="171">
        <f t="shared" si="3"/>
        <v>9.8235233286422752E-2</v>
      </c>
      <c r="AK9" s="171">
        <f t="shared" si="3"/>
        <v>6.1004191664330874E-2</v>
      </c>
      <c r="AL9" s="171">
        <f t="shared" si="3"/>
        <v>2.7102180277660579E-2</v>
      </c>
      <c r="AM9" s="171">
        <f t="shared" si="3"/>
        <v>3.0425183762441028E-2</v>
      </c>
      <c r="AN9" s="171">
        <f t="shared" si="3"/>
        <v>1.7897347632019927E-2</v>
      </c>
      <c r="AO9" s="171">
        <f t="shared" si="3"/>
        <v>0</v>
      </c>
      <c r="AP9" s="171" t="e">
        <f t="shared" si="3"/>
        <v>#DIV/0!</v>
      </c>
      <c r="AQ9" s="171" t="e">
        <f t="shared" si="3"/>
        <v>#DIV/0!</v>
      </c>
      <c r="AR9" s="171" t="str">
        <f t="shared" si="3"/>
        <v/>
      </c>
      <c r="AS9" s="171" t="str">
        <f t="shared" si="3"/>
        <v/>
      </c>
      <c r="AT9" s="171" t="str">
        <f t="shared" si="3"/>
        <v/>
      </c>
      <c r="AU9" s="171" t="str">
        <f t="shared" si="3"/>
        <v/>
      </c>
      <c r="AV9" s="171" t="str">
        <f t="shared" si="3"/>
        <v/>
      </c>
      <c r="AW9" s="171" t="str">
        <f t="shared" si="3"/>
        <v/>
      </c>
      <c r="AX9" s="171" t="str">
        <f t="shared" si="3"/>
        <v/>
      </c>
      <c r="AY9" s="164"/>
    </row>
    <row r="10" spans="1:51" x14ac:dyDescent="0.25">
      <c r="C10" s="102">
        <v>22</v>
      </c>
      <c r="D10" s="168">
        <v>123.33204000000002</v>
      </c>
      <c r="E10" s="161">
        <v>167.17427999999998</v>
      </c>
      <c r="F10" s="161">
        <v>229.32000000000002</v>
      </c>
      <c r="G10" s="161">
        <v>226.42516000000001</v>
      </c>
      <c r="H10" s="161">
        <v>235.63903999999999</v>
      </c>
      <c r="I10" s="161">
        <v>177.39176000000006</v>
      </c>
      <c r="J10" s="161">
        <v>10.725</v>
      </c>
      <c r="K10" s="161">
        <v>11.372400000000003</v>
      </c>
      <c r="L10" s="161">
        <v>298.11599999999999</v>
      </c>
      <c r="M10" s="161">
        <v>169.59487999999999</v>
      </c>
      <c r="N10" s="161">
        <v>112.22744000000002</v>
      </c>
      <c r="O10" s="161">
        <v>121.89995999999999</v>
      </c>
      <c r="P10" s="161">
        <v>0</v>
      </c>
      <c r="Q10" s="161">
        <v>242.85247999999999</v>
      </c>
      <c r="R10" s="163"/>
      <c r="S10" s="163"/>
      <c r="T10" s="163"/>
      <c r="U10" s="163"/>
      <c r="V10" s="163"/>
      <c r="W10" s="163"/>
      <c r="X10" s="163"/>
      <c r="Y10" s="51"/>
      <c r="Z10" s="164"/>
      <c r="AA10" s="164"/>
      <c r="AC10" s="169">
        <f t="shared" si="1"/>
        <v>22</v>
      </c>
      <c r="AD10" s="170">
        <f>IF(ISBLANK(D10)=TRUE,"",D10/D72)</f>
        <v>0.97326743033712715</v>
      </c>
      <c r="AE10" s="171">
        <f t="shared" ref="AE10:AX10" si="4">IF(ISBLANK(E10)=TRUE,"",E10/E72)</f>
        <v>0.85227821009266225</v>
      </c>
      <c r="AF10" s="171">
        <f t="shared" si="4"/>
        <v>1.0009241336577954</v>
      </c>
      <c r="AG10" s="171">
        <f t="shared" si="4"/>
        <v>0.71527037437968888</v>
      </c>
      <c r="AH10" s="171">
        <f t="shared" si="4"/>
        <v>0.63224012787522765</v>
      </c>
      <c r="AI10" s="171">
        <f t="shared" si="4"/>
        <v>0.33158003956939258</v>
      </c>
      <c r="AJ10" s="171">
        <f t="shared" si="4"/>
        <v>1.3910183490776001E-2</v>
      </c>
      <c r="AK10" s="171">
        <f t="shared" si="4"/>
        <v>9.9838487166166515E-3</v>
      </c>
      <c r="AL10" s="171">
        <f t="shared" si="4"/>
        <v>0.21495621312317986</v>
      </c>
      <c r="AM10" s="171">
        <f t="shared" si="4"/>
        <v>0.1230941800084052</v>
      </c>
      <c r="AN10" s="171">
        <f t="shared" si="4"/>
        <v>7.0070591576196009E-2</v>
      </c>
      <c r="AO10" s="171">
        <f t="shared" si="4"/>
        <v>6.5310938299895177E-2</v>
      </c>
      <c r="AP10" s="171" t="e">
        <f t="shared" si="4"/>
        <v>#DIV/0!</v>
      </c>
      <c r="AQ10" s="171" t="e">
        <f t="shared" si="4"/>
        <v>#DIV/0!</v>
      </c>
      <c r="AR10" s="171" t="str">
        <f t="shared" si="4"/>
        <v/>
      </c>
      <c r="AS10" s="171" t="str">
        <f t="shared" si="4"/>
        <v/>
      </c>
      <c r="AT10" s="171" t="str">
        <f t="shared" si="4"/>
        <v/>
      </c>
      <c r="AU10" s="171" t="str">
        <f t="shared" si="4"/>
        <v/>
      </c>
      <c r="AV10" s="171" t="str">
        <f t="shared" si="4"/>
        <v/>
      </c>
      <c r="AW10" s="171" t="str">
        <f t="shared" si="4"/>
        <v/>
      </c>
      <c r="AX10" s="171" t="str">
        <f t="shared" si="4"/>
        <v/>
      </c>
      <c r="AY10" s="164"/>
    </row>
    <row r="11" spans="1:51" x14ac:dyDescent="0.25">
      <c r="C11" s="102">
        <v>23</v>
      </c>
      <c r="D11" s="168">
        <v>118.27296000000003</v>
      </c>
      <c r="E11" s="161">
        <v>213.99872000000002</v>
      </c>
      <c r="F11" s="161">
        <v>157.24800000000002</v>
      </c>
      <c r="G11" s="161">
        <v>208.39103999999995</v>
      </c>
      <c r="H11" s="161">
        <v>97.381439999999998</v>
      </c>
      <c r="I11" s="161">
        <v>92.495519999999999</v>
      </c>
      <c r="J11" s="161">
        <v>108.09031999999999</v>
      </c>
      <c r="K11" s="161">
        <v>31.000320000000002</v>
      </c>
      <c r="L11" s="161">
        <v>49.92</v>
      </c>
      <c r="M11" s="161">
        <v>50.751999999999995</v>
      </c>
      <c r="N11" s="161">
        <v>53.202240000000003</v>
      </c>
      <c r="O11" s="161">
        <v>27.484600000000004</v>
      </c>
      <c r="P11" s="161">
        <v>0</v>
      </c>
      <c r="Q11" s="161">
        <v>22.08492</v>
      </c>
      <c r="R11" s="163"/>
      <c r="S11" s="163"/>
      <c r="T11" s="163"/>
      <c r="U11" s="163"/>
      <c r="V11" s="163"/>
      <c r="W11" s="163"/>
      <c r="X11" s="163"/>
      <c r="Y11" s="51"/>
      <c r="Z11" s="164"/>
      <c r="AA11" s="164"/>
      <c r="AC11" s="169">
        <f t="shared" si="1"/>
        <v>23</v>
      </c>
      <c r="AD11" s="170">
        <f>IF(ISBLANK(D11)=TRUE,"",D11/D72)</f>
        <v>0.93334400256061467</v>
      </c>
      <c r="AE11" s="171">
        <f t="shared" ref="AE11:AX11" si="5">IF(ISBLANK(E11)=TRUE,"",E11/E72)</f>
        <v>1.0909958520157577</v>
      </c>
      <c r="AF11" s="171">
        <f t="shared" si="5"/>
        <v>0.68634797736534547</v>
      </c>
      <c r="AG11" s="171">
        <f t="shared" si="5"/>
        <v>0.65830112341831926</v>
      </c>
      <c r="AH11" s="171">
        <f t="shared" si="5"/>
        <v>0.26128290998925224</v>
      </c>
      <c r="AI11" s="171">
        <f t="shared" si="5"/>
        <v>0.17289229320229715</v>
      </c>
      <c r="AJ11" s="171">
        <f t="shared" si="5"/>
        <v>0.14019171886029791</v>
      </c>
      <c r="AK11" s="171">
        <f t="shared" si="5"/>
        <v>2.7215232057147612E-2</v>
      </c>
      <c r="AL11" s="171">
        <f t="shared" si="5"/>
        <v>3.5994760962541894E-2</v>
      </c>
      <c r="AM11" s="171">
        <f t="shared" si="5"/>
        <v>3.6836464778810425E-2</v>
      </c>
      <c r="AN11" s="171">
        <f t="shared" si="5"/>
        <v>3.3217477205028982E-2</v>
      </c>
      <c r="AO11" s="171">
        <f t="shared" si="5"/>
        <v>1.472555868596921E-2</v>
      </c>
      <c r="AP11" s="171" t="e">
        <f t="shared" si="5"/>
        <v>#DIV/0!</v>
      </c>
      <c r="AQ11" s="171" t="e">
        <f t="shared" si="5"/>
        <v>#DIV/0!</v>
      </c>
      <c r="AR11" s="171" t="str">
        <f t="shared" si="5"/>
        <v/>
      </c>
      <c r="AS11" s="171" t="str">
        <f t="shared" si="5"/>
        <v/>
      </c>
      <c r="AT11" s="171" t="str">
        <f t="shared" si="5"/>
        <v/>
      </c>
      <c r="AU11" s="171" t="str">
        <f t="shared" si="5"/>
        <v/>
      </c>
      <c r="AV11" s="171" t="str">
        <f t="shared" si="5"/>
        <v/>
      </c>
      <c r="AW11" s="171" t="str">
        <f t="shared" si="5"/>
        <v/>
      </c>
      <c r="AX11" s="171" t="str">
        <f t="shared" si="5"/>
        <v/>
      </c>
      <c r="AY11" s="164"/>
    </row>
    <row r="12" spans="1:51" x14ac:dyDescent="0.25">
      <c r="C12" s="102">
        <v>43</v>
      </c>
      <c r="D12" s="168">
        <v>149.916</v>
      </c>
      <c r="E12" s="161">
        <v>184.40812000000003</v>
      </c>
      <c r="F12" s="161">
        <v>136.84788000000003</v>
      </c>
      <c r="G12" s="161">
        <v>113.72400000000002</v>
      </c>
      <c r="H12" s="161">
        <v>67.11951999999998</v>
      </c>
      <c r="I12" s="161">
        <v>101.59344000000003</v>
      </c>
      <c r="J12" s="161">
        <v>54.119520000000009</v>
      </c>
      <c r="K12" s="161">
        <v>19.656000000000002</v>
      </c>
      <c r="L12" s="161">
        <v>29.652480000000004</v>
      </c>
      <c r="M12" s="161">
        <v>23.569000000000003</v>
      </c>
      <c r="N12" s="161">
        <v>16.490760000000002</v>
      </c>
      <c r="O12" s="161">
        <v>15.899519999999999</v>
      </c>
      <c r="P12" s="161">
        <v>0</v>
      </c>
      <c r="Q12" s="161">
        <v>3.5152000000000005</v>
      </c>
      <c r="R12" s="163"/>
      <c r="S12" s="163"/>
      <c r="T12" s="163"/>
      <c r="U12" s="163"/>
      <c r="V12" s="163"/>
      <c r="W12" s="163"/>
      <c r="X12" s="163"/>
      <c r="Y12" s="51"/>
      <c r="Z12" s="164"/>
      <c r="AA12" s="164"/>
      <c r="AC12" s="169">
        <f t="shared" si="1"/>
        <v>43</v>
      </c>
      <c r="AD12" s="170">
        <f>IF(ISBLANK(D12)=TRUE,"",D12/D72)</f>
        <v>1.1830531635284776</v>
      </c>
      <c r="AE12" s="171">
        <f t="shared" ref="AE12:AX12" si="6">IF(ISBLANK(E12)=TRUE,"",E12/E72)</f>
        <v>0.9401387727834265</v>
      </c>
      <c r="AF12" s="171">
        <f t="shared" si="6"/>
        <v>0.59730658351607346</v>
      </c>
      <c r="AG12" s="171">
        <f t="shared" si="6"/>
        <v>0.35925074782305882</v>
      </c>
      <c r="AH12" s="171">
        <f t="shared" si="6"/>
        <v>0.18008753518824339</v>
      </c>
      <c r="AI12" s="171">
        <f t="shared" si="6"/>
        <v>0.18989809253367071</v>
      </c>
      <c r="AJ12" s="171">
        <f t="shared" si="6"/>
        <v>7.0192303369018355E-2</v>
      </c>
      <c r="AK12" s="171">
        <f t="shared" si="6"/>
        <v>1.7256034818843594E-2</v>
      </c>
      <c r="AL12" s="171">
        <f t="shared" si="6"/>
        <v>2.138088801174989E-2</v>
      </c>
      <c r="AM12" s="171">
        <f t="shared" si="6"/>
        <v>1.7106688177249824E-2</v>
      </c>
      <c r="AN12" s="171">
        <f t="shared" si="6"/>
        <v>1.0296210166970484E-2</v>
      </c>
      <c r="AO12" s="171">
        <f t="shared" si="6"/>
        <v>8.518563662514321E-3</v>
      </c>
      <c r="AP12" s="171" t="e">
        <f t="shared" si="6"/>
        <v>#DIV/0!</v>
      </c>
      <c r="AQ12" s="171" t="e">
        <f t="shared" si="6"/>
        <v>#DIV/0!</v>
      </c>
      <c r="AR12" s="171" t="str">
        <f t="shared" si="6"/>
        <v/>
      </c>
      <c r="AS12" s="171" t="str">
        <f t="shared" si="6"/>
        <v/>
      </c>
      <c r="AT12" s="171" t="str">
        <f t="shared" si="6"/>
        <v/>
      </c>
      <c r="AU12" s="171" t="str">
        <f t="shared" si="6"/>
        <v/>
      </c>
      <c r="AV12" s="171" t="str">
        <f t="shared" si="6"/>
        <v/>
      </c>
      <c r="AW12" s="171" t="str">
        <f t="shared" si="6"/>
        <v/>
      </c>
      <c r="AX12" s="171" t="str">
        <f t="shared" si="6"/>
        <v/>
      </c>
      <c r="AY12" s="164"/>
    </row>
    <row r="13" spans="1:51" x14ac:dyDescent="0.25">
      <c r="C13" s="102">
        <v>45</v>
      </c>
      <c r="D13" s="168">
        <v>142.40772000000001</v>
      </c>
      <c r="E13" s="161">
        <v>201.97632000000002</v>
      </c>
      <c r="F13" s="161">
        <v>167.17427999999998</v>
      </c>
      <c r="G13" s="161">
        <v>131.57455999999999</v>
      </c>
      <c r="H13" s="161">
        <v>113.19516000000002</v>
      </c>
      <c r="I13" s="161">
        <v>125.76979999999999</v>
      </c>
      <c r="J13" s="161">
        <v>86.180120000000002</v>
      </c>
      <c r="K13" s="161">
        <v>20.592000000000002</v>
      </c>
      <c r="L13" s="161">
        <v>22.08492</v>
      </c>
      <c r="M13" s="161">
        <v>60.880040000000001</v>
      </c>
      <c r="N13" s="161">
        <v>49.035479999999993</v>
      </c>
      <c r="O13" s="161">
        <v>0</v>
      </c>
      <c r="P13" s="161">
        <v>0</v>
      </c>
      <c r="Q13" s="161">
        <v>0</v>
      </c>
      <c r="R13" s="163"/>
      <c r="S13" s="163"/>
      <c r="T13" s="163"/>
      <c r="U13" s="163"/>
      <c r="V13" s="163"/>
      <c r="W13" s="163"/>
      <c r="X13" s="163"/>
      <c r="Y13" s="51"/>
      <c r="Z13" s="164"/>
      <c r="AA13" s="164"/>
      <c r="AC13" s="169">
        <f t="shared" si="1"/>
        <v>45</v>
      </c>
      <c r="AD13" s="170">
        <f>IF(ISBLANK(D13)=TRUE,"",D13/D72)</f>
        <v>1.1238020201771501</v>
      </c>
      <c r="AE13" s="171">
        <f t="shared" ref="AE13:AX13" si="7">IF(ISBLANK(E13)=TRUE,"",E13/E72)</f>
        <v>1.0297039502171197</v>
      </c>
      <c r="AF13" s="171">
        <f t="shared" si="7"/>
        <v>0.72967369343653266</v>
      </c>
      <c r="AG13" s="171">
        <f t="shared" si="7"/>
        <v>0.41564013818094608</v>
      </c>
      <c r="AH13" s="171">
        <f t="shared" si="7"/>
        <v>0.30371250211024825</v>
      </c>
      <c r="AI13" s="171">
        <f t="shared" si="7"/>
        <v>0.23508845766361736</v>
      </c>
      <c r="AJ13" s="171">
        <f t="shared" si="7"/>
        <v>0.11177447855077807</v>
      </c>
      <c r="AK13" s="171">
        <f t="shared" si="7"/>
        <v>1.8077750762598051E-2</v>
      </c>
      <c r="AL13" s="171">
        <f t="shared" si="7"/>
        <v>1.592430721708455E-2</v>
      </c>
      <c r="AM13" s="171">
        <f t="shared" si="7"/>
        <v>4.4187528554393327E-2</v>
      </c>
      <c r="AN13" s="171">
        <f t="shared" si="7"/>
        <v>3.0615909013185429E-2</v>
      </c>
      <c r="AO13" s="171">
        <f t="shared" si="7"/>
        <v>0</v>
      </c>
      <c r="AP13" s="171" t="e">
        <f t="shared" si="7"/>
        <v>#DIV/0!</v>
      </c>
      <c r="AQ13" s="171" t="e">
        <f t="shared" si="7"/>
        <v>#DIV/0!</v>
      </c>
      <c r="AR13" s="171" t="str">
        <f t="shared" si="7"/>
        <v/>
      </c>
      <c r="AS13" s="171" t="str">
        <f t="shared" si="7"/>
        <v/>
      </c>
      <c r="AT13" s="171" t="str">
        <f t="shared" si="7"/>
        <v/>
      </c>
      <c r="AU13" s="171" t="str">
        <f t="shared" si="7"/>
        <v/>
      </c>
      <c r="AV13" s="171" t="str">
        <f t="shared" si="7"/>
        <v/>
      </c>
      <c r="AW13" s="171" t="str">
        <f t="shared" si="7"/>
        <v/>
      </c>
      <c r="AX13" s="171" t="str">
        <f t="shared" si="7"/>
        <v/>
      </c>
      <c r="AY13" s="164"/>
    </row>
    <row r="14" spans="1:51" x14ac:dyDescent="0.25">
      <c r="C14" s="102"/>
      <c r="D14" s="168"/>
      <c r="E14" s="161"/>
      <c r="F14" s="161"/>
      <c r="G14" s="161"/>
      <c r="H14" s="161"/>
      <c r="I14" s="161"/>
      <c r="J14" s="161"/>
      <c r="K14" s="161"/>
      <c r="L14" s="161"/>
      <c r="M14" s="161"/>
      <c r="N14" s="161"/>
      <c r="O14" s="161"/>
      <c r="P14" s="161"/>
      <c r="Q14" s="161"/>
      <c r="R14" s="163"/>
      <c r="S14" s="163"/>
      <c r="T14" s="163"/>
      <c r="U14" s="163"/>
      <c r="V14" s="163"/>
      <c r="W14" s="163"/>
      <c r="X14" s="163"/>
      <c r="Y14" s="51"/>
      <c r="Z14" s="164"/>
      <c r="AA14" s="164"/>
      <c r="AC14" s="169">
        <f t="shared" si="1"/>
        <v>0</v>
      </c>
      <c r="AD14" s="170" t="str">
        <f>IF(ISBLANK(D14)=TRUE,"",D14/D72)</f>
        <v/>
      </c>
      <c r="AE14" s="171" t="str">
        <f t="shared" ref="AE14:AX14" si="8">IF(ISBLANK(E14)=TRUE,"",E14/E72)</f>
        <v/>
      </c>
      <c r="AF14" s="171" t="str">
        <f t="shared" si="8"/>
        <v/>
      </c>
      <c r="AG14" s="171" t="str">
        <f t="shared" si="8"/>
        <v/>
      </c>
      <c r="AH14" s="171" t="str">
        <f t="shared" si="8"/>
        <v/>
      </c>
      <c r="AI14" s="171" t="str">
        <f t="shared" si="8"/>
        <v/>
      </c>
      <c r="AJ14" s="171" t="str">
        <f t="shared" si="8"/>
        <v/>
      </c>
      <c r="AK14" s="171" t="str">
        <f t="shared" si="8"/>
        <v/>
      </c>
      <c r="AL14" s="171" t="str">
        <f t="shared" si="8"/>
        <v/>
      </c>
      <c r="AM14" s="171" t="str">
        <f t="shared" si="8"/>
        <v/>
      </c>
      <c r="AN14" s="171" t="str">
        <f t="shared" si="8"/>
        <v/>
      </c>
      <c r="AO14" s="171" t="str">
        <f t="shared" si="8"/>
        <v/>
      </c>
      <c r="AP14" s="171" t="str">
        <f t="shared" si="8"/>
        <v/>
      </c>
      <c r="AQ14" s="171" t="str">
        <f t="shared" si="8"/>
        <v/>
      </c>
      <c r="AR14" s="171" t="str">
        <f t="shared" si="8"/>
        <v/>
      </c>
      <c r="AS14" s="171" t="str">
        <f t="shared" si="8"/>
        <v/>
      </c>
      <c r="AT14" s="171" t="str">
        <f t="shared" si="8"/>
        <v/>
      </c>
      <c r="AU14" s="171" t="str">
        <f t="shared" si="8"/>
        <v/>
      </c>
      <c r="AV14" s="171" t="str">
        <f t="shared" si="8"/>
        <v/>
      </c>
      <c r="AW14" s="171" t="str">
        <f t="shared" si="8"/>
        <v/>
      </c>
      <c r="AX14" s="171" t="str">
        <f t="shared" si="8"/>
        <v/>
      </c>
      <c r="AY14" s="164"/>
    </row>
    <row r="15" spans="1:51" x14ac:dyDescent="0.25">
      <c r="C15" s="102"/>
      <c r="D15" s="172"/>
      <c r="E15" s="173"/>
      <c r="F15" s="173"/>
      <c r="G15" s="173"/>
      <c r="H15" s="173"/>
      <c r="I15" s="173"/>
      <c r="J15" s="173"/>
      <c r="K15" s="173"/>
      <c r="L15" s="173"/>
      <c r="M15" s="173"/>
      <c r="N15" s="173"/>
      <c r="O15" s="173"/>
      <c r="P15" s="173"/>
      <c r="Q15" s="173"/>
      <c r="R15" s="175"/>
      <c r="S15" s="175"/>
      <c r="T15" s="175"/>
      <c r="U15" s="175"/>
      <c r="V15" s="175"/>
      <c r="W15" s="175"/>
      <c r="X15" s="175"/>
      <c r="Y15" s="51"/>
      <c r="Z15" s="164"/>
      <c r="AA15" s="164"/>
      <c r="AC15" s="169">
        <f t="shared" si="1"/>
        <v>0</v>
      </c>
      <c r="AD15" s="170" t="str">
        <f>IF(ISBLANK(D15)=TRUE,"",D15/D72)</f>
        <v/>
      </c>
      <c r="AE15" s="171" t="str">
        <f t="shared" ref="AE15:AX15" si="9">IF(ISBLANK(E15)=TRUE,"",E15/E72)</f>
        <v/>
      </c>
      <c r="AF15" s="171" t="str">
        <f t="shared" si="9"/>
        <v/>
      </c>
      <c r="AG15" s="171" t="str">
        <f t="shared" si="9"/>
        <v/>
      </c>
      <c r="AH15" s="171" t="str">
        <f t="shared" si="9"/>
        <v/>
      </c>
      <c r="AI15" s="171" t="str">
        <f t="shared" si="9"/>
        <v/>
      </c>
      <c r="AJ15" s="171" t="str">
        <f t="shared" si="9"/>
        <v/>
      </c>
      <c r="AK15" s="171" t="str">
        <f t="shared" si="9"/>
        <v/>
      </c>
      <c r="AL15" s="171" t="str">
        <f t="shared" si="9"/>
        <v/>
      </c>
      <c r="AM15" s="171" t="str">
        <f t="shared" si="9"/>
        <v/>
      </c>
      <c r="AN15" s="171" t="str">
        <f t="shared" si="9"/>
        <v/>
      </c>
      <c r="AO15" s="171" t="str">
        <f t="shared" si="9"/>
        <v/>
      </c>
      <c r="AP15" s="171" t="str">
        <f t="shared" si="9"/>
        <v/>
      </c>
      <c r="AQ15" s="171" t="str">
        <f t="shared" si="9"/>
        <v/>
      </c>
      <c r="AR15" s="171" t="str">
        <f t="shared" si="9"/>
        <v/>
      </c>
      <c r="AS15" s="171" t="str">
        <f t="shared" si="9"/>
        <v/>
      </c>
      <c r="AT15" s="171" t="str">
        <f t="shared" si="9"/>
        <v/>
      </c>
      <c r="AU15" s="171" t="str">
        <f t="shared" si="9"/>
        <v/>
      </c>
      <c r="AV15" s="171" t="str">
        <f t="shared" si="9"/>
        <v/>
      </c>
      <c r="AW15" s="171" t="str">
        <f t="shared" si="9"/>
        <v/>
      </c>
      <c r="AX15" s="171" t="str">
        <f t="shared" si="9"/>
        <v/>
      </c>
      <c r="AY15" s="164"/>
    </row>
    <row r="16" spans="1:51" x14ac:dyDescent="0.25">
      <c r="C16" s="102"/>
      <c r="D16" s="172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5"/>
      <c r="S16" s="175"/>
      <c r="T16" s="175"/>
      <c r="U16" s="175"/>
      <c r="V16" s="175"/>
      <c r="W16" s="175"/>
      <c r="X16" s="175"/>
      <c r="Y16" s="51"/>
      <c r="Z16" s="164"/>
      <c r="AA16" s="164"/>
      <c r="AC16" s="169">
        <f t="shared" si="1"/>
        <v>0</v>
      </c>
      <c r="AD16" s="170" t="str">
        <f>IF(ISBLANK(D16)=TRUE,"",D16/D72)</f>
        <v/>
      </c>
      <c r="AE16" s="171" t="str">
        <f t="shared" ref="AE16:AX16" si="10">IF(ISBLANK(E16)=TRUE,"",E16/E72)</f>
        <v/>
      </c>
      <c r="AF16" s="171" t="str">
        <f t="shared" si="10"/>
        <v/>
      </c>
      <c r="AG16" s="171" t="str">
        <f t="shared" si="10"/>
        <v/>
      </c>
      <c r="AH16" s="171" t="str">
        <f t="shared" si="10"/>
        <v/>
      </c>
      <c r="AI16" s="171" t="str">
        <f t="shared" si="10"/>
        <v/>
      </c>
      <c r="AJ16" s="171" t="str">
        <f t="shared" si="10"/>
        <v/>
      </c>
      <c r="AK16" s="171" t="str">
        <f t="shared" si="10"/>
        <v/>
      </c>
      <c r="AL16" s="171" t="str">
        <f t="shared" si="10"/>
        <v/>
      </c>
      <c r="AM16" s="171" t="str">
        <f t="shared" si="10"/>
        <v/>
      </c>
      <c r="AN16" s="171" t="str">
        <f t="shared" si="10"/>
        <v/>
      </c>
      <c r="AO16" s="171" t="str">
        <f t="shared" si="10"/>
        <v/>
      </c>
      <c r="AP16" s="171" t="str">
        <f t="shared" si="10"/>
        <v/>
      </c>
      <c r="AQ16" s="171" t="str">
        <f t="shared" si="10"/>
        <v/>
      </c>
      <c r="AR16" s="171" t="str">
        <f t="shared" si="10"/>
        <v/>
      </c>
      <c r="AS16" s="171" t="str">
        <f t="shared" si="10"/>
        <v/>
      </c>
      <c r="AT16" s="171" t="str">
        <f t="shared" si="10"/>
        <v/>
      </c>
      <c r="AU16" s="171" t="str">
        <f t="shared" si="10"/>
        <v/>
      </c>
      <c r="AV16" s="171" t="str">
        <f t="shared" si="10"/>
        <v/>
      </c>
      <c r="AW16" s="171" t="str">
        <f t="shared" si="10"/>
        <v/>
      </c>
      <c r="AX16" s="171" t="str">
        <f t="shared" si="10"/>
        <v/>
      </c>
      <c r="AY16" s="164"/>
    </row>
    <row r="17" spans="1:51" x14ac:dyDescent="0.25">
      <c r="C17" s="103"/>
      <c r="D17" s="176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9"/>
      <c r="S17" s="179"/>
      <c r="T17" s="179"/>
      <c r="U17" s="179"/>
      <c r="V17" s="179"/>
      <c r="W17" s="179"/>
      <c r="X17" s="179"/>
      <c r="Y17" s="51"/>
      <c r="Z17" s="164"/>
      <c r="AA17" s="164"/>
      <c r="AC17" s="169">
        <f t="shared" si="1"/>
        <v>0</v>
      </c>
      <c r="AD17" s="180" t="str">
        <f>IF(ISBLANK(D17)=TRUE,"",D17/D72)</f>
        <v/>
      </c>
      <c r="AE17" s="181" t="str">
        <f t="shared" ref="AE17:AX17" si="11">IF(ISBLANK(E17)=TRUE,"",E17/E72)</f>
        <v/>
      </c>
      <c r="AF17" s="181" t="str">
        <f t="shared" si="11"/>
        <v/>
      </c>
      <c r="AG17" s="181" t="str">
        <f t="shared" si="11"/>
        <v/>
      </c>
      <c r="AH17" s="181" t="str">
        <f t="shared" si="11"/>
        <v/>
      </c>
      <c r="AI17" s="181" t="str">
        <f t="shared" si="11"/>
        <v/>
      </c>
      <c r="AJ17" s="181" t="str">
        <f t="shared" si="11"/>
        <v/>
      </c>
      <c r="AK17" s="181" t="str">
        <f t="shared" si="11"/>
        <v/>
      </c>
      <c r="AL17" s="181" t="str">
        <f t="shared" si="11"/>
        <v/>
      </c>
      <c r="AM17" s="181" t="str">
        <f t="shared" si="11"/>
        <v/>
      </c>
      <c r="AN17" s="181" t="str">
        <f t="shared" si="11"/>
        <v/>
      </c>
      <c r="AO17" s="181" t="str">
        <f t="shared" si="11"/>
        <v/>
      </c>
      <c r="AP17" s="181" t="str">
        <f t="shared" si="11"/>
        <v/>
      </c>
      <c r="AQ17" s="181" t="str">
        <f t="shared" si="11"/>
        <v/>
      </c>
      <c r="AR17" s="181" t="str">
        <f t="shared" si="11"/>
        <v/>
      </c>
      <c r="AS17" s="181" t="str">
        <f t="shared" si="11"/>
        <v/>
      </c>
      <c r="AT17" s="181" t="str">
        <f t="shared" si="11"/>
        <v/>
      </c>
      <c r="AU17" s="181" t="str">
        <f t="shared" si="11"/>
        <v/>
      </c>
      <c r="AV17" s="181" t="str">
        <f t="shared" si="11"/>
        <v/>
      </c>
      <c r="AW17" s="181" t="str">
        <f t="shared" si="11"/>
        <v/>
      </c>
      <c r="AX17" s="181" t="str">
        <f t="shared" si="11"/>
        <v/>
      </c>
      <c r="AY17" s="164"/>
    </row>
    <row r="18" spans="1:51" ht="18" x14ac:dyDescent="0.35">
      <c r="B18" s="182"/>
      <c r="C18" s="165" t="s">
        <v>1</v>
      </c>
      <c r="D18" s="183">
        <f>AVERAGE(D8:D17)</f>
        <v>130.43846400000001</v>
      </c>
      <c r="E18" s="184">
        <f t="shared" ref="E18:X18" si="12">AVERAGE(E8:E17)</f>
        <v>199.64672000000002</v>
      </c>
      <c r="F18" s="184">
        <f t="shared" si="12"/>
        <v>189.01303200000001</v>
      </c>
      <c r="G18" s="184">
        <f t="shared" si="12"/>
        <v>167.36865600000002</v>
      </c>
      <c r="H18" s="184">
        <f t="shared" si="12"/>
        <v>122.56181599999999</v>
      </c>
      <c r="I18" s="184">
        <f t="shared" si="12"/>
        <v>119.34488800000001</v>
      </c>
      <c r="J18" s="184">
        <f t="shared" si="12"/>
        <v>66.971215999999998</v>
      </c>
      <c r="K18" s="184">
        <f t="shared" si="12"/>
        <v>30.421872</v>
      </c>
      <c r="L18" s="184">
        <f t="shared" si="12"/>
        <v>87.47211200000001</v>
      </c>
      <c r="M18" s="184">
        <f t="shared" si="12"/>
        <v>69.342935999999995</v>
      </c>
      <c r="N18" s="184">
        <f t="shared" si="12"/>
        <v>51.924184000000004</v>
      </c>
      <c r="O18" s="184">
        <f t="shared" si="12"/>
        <v>33.056815999999998</v>
      </c>
      <c r="P18" s="184">
        <f t="shared" si="12"/>
        <v>2.99</v>
      </c>
      <c r="Q18" s="184">
        <f t="shared" si="12"/>
        <v>54.249623999999997</v>
      </c>
      <c r="R18" s="185" t="e">
        <f t="shared" si="12"/>
        <v>#DIV/0!</v>
      </c>
      <c r="S18" s="185" t="e">
        <f t="shared" si="12"/>
        <v>#DIV/0!</v>
      </c>
      <c r="T18" s="185" t="e">
        <f t="shared" si="12"/>
        <v>#DIV/0!</v>
      </c>
      <c r="U18" s="185" t="e">
        <f t="shared" si="12"/>
        <v>#DIV/0!</v>
      </c>
      <c r="V18" s="185" t="e">
        <f t="shared" si="12"/>
        <v>#DIV/0!</v>
      </c>
      <c r="W18" s="185" t="e">
        <f t="shared" si="12"/>
        <v>#DIV/0!</v>
      </c>
      <c r="X18" s="185" t="e">
        <f t="shared" si="12"/>
        <v>#DIV/0!</v>
      </c>
      <c r="Y18" s="51"/>
      <c r="Z18" s="164"/>
      <c r="AA18" s="164"/>
      <c r="AB18" s="186"/>
      <c r="AC18" s="187" t="s">
        <v>11</v>
      </c>
      <c r="AD18" s="29">
        <f>AVERAGE(AD8:AD17)</f>
        <v>1.0293473510565614</v>
      </c>
      <c r="AE18" s="29">
        <f>AVERAGE(AE8:AE17)</f>
        <v>1.0178273187267262</v>
      </c>
      <c r="AF18" s="29">
        <f t="shared" ref="AF18:AX18" si="13">AVERAGE(AF8:AF17)</f>
        <v>0.82499435419777245</v>
      </c>
      <c r="AG18" s="29">
        <f t="shared" si="13"/>
        <v>0.52871262732703972</v>
      </c>
      <c r="AH18" s="29">
        <f t="shared" si="13"/>
        <v>0.32884405835493186</v>
      </c>
      <c r="AI18" s="29">
        <f t="shared" si="13"/>
        <v>0.22307903526885756</v>
      </c>
      <c r="AJ18" s="29">
        <f t="shared" si="13"/>
        <v>8.6860783511458609E-2</v>
      </c>
      <c r="AK18" s="29">
        <f t="shared" si="13"/>
        <v>2.6707411603907355E-2</v>
      </c>
      <c r="AL18" s="29">
        <f t="shared" si="13"/>
        <v>6.3071669918443346E-2</v>
      </c>
      <c r="AM18" s="29">
        <f t="shared" si="13"/>
        <v>5.0330009056259964E-2</v>
      </c>
      <c r="AN18" s="29">
        <f t="shared" si="13"/>
        <v>3.241950711868017E-2</v>
      </c>
      <c r="AO18" s="29">
        <f t="shared" si="13"/>
        <v>1.7711012129675741E-2</v>
      </c>
      <c r="AP18" s="29" t="e">
        <f t="shared" si="13"/>
        <v>#DIV/0!</v>
      </c>
      <c r="AQ18" s="29" t="e">
        <f t="shared" si="13"/>
        <v>#DIV/0!</v>
      </c>
      <c r="AR18" s="29" t="e">
        <f t="shared" si="13"/>
        <v>#DIV/0!</v>
      </c>
      <c r="AS18" s="29" t="e">
        <f t="shared" si="13"/>
        <v>#DIV/0!</v>
      </c>
      <c r="AT18" s="29" t="e">
        <f t="shared" si="13"/>
        <v>#DIV/0!</v>
      </c>
      <c r="AU18" s="29" t="e">
        <f t="shared" si="13"/>
        <v>#DIV/0!</v>
      </c>
      <c r="AV18" s="29" t="e">
        <f t="shared" si="13"/>
        <v>#DIV/0!</v>
      </c>
      <c r="AW18" s="29" t="e">
        <f t="shared" si="13"/>
        <v>#DIV/0!</v>
      </c>
      <c r="AX18" s="29" t="e">
        <f t="shared" si="13"/>
        <v>#DIV/0!</v>
      </c>
      <c r="AY18" s="164"/>
    </row>
    <row r="19" spans="1:51" ht="18" x14ac:dyDescent="0.35">
      <c r="B19" s="157"/>
      <c r="C19" s="188" t="s">
        <v>2</v>
      </c>
      <c r="D19" s="189">
        <f>_xlfn.STDEV.P(D8:D17)</f>
        <v>13.186095410583919</v>
      </c>
      <c r="E19" s="190">
        <f t="shared" ref="E19:X19" si="14">_xlfn.STDEV.P(E8:E17)</f>
        <v>22.185163404344024</v>
      </c>
      <c r="F19" s="190">
        <f t="shared" si="14"/>
        <v>44.982379558773175</v>
      </c>
      <c r="G19" s="190">
        <f t="shared" si="14"/>
        <v>43.457302202643604</v>
      </c>
      <c r="H19" s="190">
        <f t="shared" si="14"/>
        <v>58.506654826828552</v>
      </c>
      <c r="I19" s="190">
        <f t="shared" si="14"/>
        <v>31.117765602771957</v>
      </c>
      <c r="J19" s="190">
        <f t="shared" si="14"/>
        <v>33.061992762712663</v>
      </c>
      <c r="K19" s="190">
        <f t="shared" si="14"/>
        <v>20.503461810094809</v>
      </c>
      <c r="L19" s="190">
        <f t="shared" si="14"/>
        <v>105.72427519327779</v>
      </c>
      <c r="M19" s="190">
        <f t="shared" si="14"/>
        <v>51.604330112991711</v>
      </c>
      <c r="N19" s="190">
        <f t="shared" si="14"/>
        <v>32.993871851754292</v>
      </c>
      <c r="O19" s="190">
        <f t="shared" si="14"/>
        <v>45.615858648287478</v>
      </c>
      <c r="P19" s="190">
        <f t="shared" si="14"/>
        <v>5.9799999999999995</v>
      </c>
      <c r="Q19" s="190">
        <f t="shared" si="14"/>
        <v>94.625719311358807</v>
      </c>
      <c r="R19" s="192" t="e">
        <f t="shared" si="14"/>
        <v>#DIV/0!</v>
      </c>
      <c r="S19" s="192" t="e">
        <f t="shared" si="14"/>
        <v>#DIV/0!</v>
      </c>
      <c r="T19" s="192" t="e">
        <f t="shared" si="14"/>
        <v>#DIV/0!</v>
      </c>
      <c r="U19" s="192" t="e">
        <f t="shared" si="14"/>
        <v>#DIV/0!</v>
      </c>
      <c r="V19" s="192" t="e">
        <f t="shared" si="14"/>
        <v>#DIV/0!</v>
      </c>
      <c r="W19" s="192" t="e">
        <f t="shared" si="14"/>
        <v>#DIV/0!</v>
      </c>
      <c r="X19" s="192" t="e">
        <f t="shared" si="14"/>
        <v>#DIV/0!</v>
      </c>
      <c r="Y19" s="52"/>
      <c r="Z19" s="193"/>
      <c r="AA19" s="193"/>
      <c r="AB19" s="194"/>
      <c r="AC19" s="195" t="s">
        <v>26</v>
      </c>
      <c r="AD19" s="30">
        <f>_xlfn.STDEV.P(AD8:AD17)</f>
        <v>0.10405728467995141</v>
      </c>
      <c r="AE19" s="30">
        <f>_xlfn.STDEV.P(AE8:AE17)</f>
        <v>0.11310311225427248</v>
      </c>
      <c r="AF19" s="30">
        <f t="shared" ref="AF19:AX19" si="15">_xlfn.STDEV.P(AF8:AF17)</f>
        <v>0.19633677520378082</v>
      </c>
      <c r="AG19" s="30">
        <f t="shared" si="15"/>
        <v>0.13728033057817557</v>
      </c>
      <c r="AH19" s="30">
        <f t="shared" si="15"/>
        <v>0.15697846557712122</v>
      </c>
      <c r="AI19" s="30">
        <f t="shared" si="15"/>
        <v>5.8165215508759756E-2</v>
      </c>
      <c r="AJ19" s="30">
        <f t="shared" si="15"/>
        <v>4.2880968382288262E-2</v>
      </c>
      <c r="AK19" s="30">
        <f t="shared" si="15"/>
        <v>1.8000022939653328E-2</v>
      </c>
      <c r="AL19" s="30">
        <f t="shared" si="15"/>
        <v>7.6232372065705767E-2</v>
      </c>
      <c r="AM19" s="30">
        <f t="shared" si="15"/>
        <v>3.7455097112258154E-2</v>
      </c>
      <c r="AN19" s="30">
        <f t="shared" si="15"/>
        <v>2.06001323655037E-2</v>
      </c>
      <c r="AO19" s="30">
        <f t="shared" si="15"/>
        <v>2.4439831888993593E-2</v>
      </c>
      <c r="AP19" s="30" t="e">
        <f t="shared" si="15"/>
        <v>#DIV/0!</v>
      </c>
      <c r="AQ19" s="30" t="e">
        <f t="shared" si="15"/>
        <v>#DIV/0!</v>
      </c>
      <c r="AR19" s="30" t="e">
        <f t="shared" si="15"/>
        <v>#DIV/0!</v>
      </c>
      <c r="AS19" s="30" t="e">
        <f t="shared" si="15"/>
        <v>#DIV/0!</v>
      </c>
      <c r="AT19" s="30" t="e">
        <f>_xlfn.STDEV.P(AT8:AT17)</f>
        <v>#DIV/0!</v>
      </c>
      <c r="AU19" s="30" t="e">
        <f t="shared" si="15"/>
        <v>#DIV/0!</v>
      </c>
      <c r="AV19" s="30" t="e">
        <f t="shared" si="15"/>
        <v>#DIV/0!</v>
      </c>
      <c r="AW19" s="30" t="e">
        <f t="shared" si="15"/>
        <v>#DIV/0!</v>
      </c>
      <c r="AX19" s="30" t="e">
        <f t="shared" si="15"/>
        <v>#DIV/0!</v>
      </c>
      <c r="AY19" s="193"/>
    </row>
    <row r="20" spans="1:51" ht="18" x14ac:dyDescent="0.35">
      <c r="B20" s="196"/>
      <c r="C20" s="197" t="s">
        <v>30</v>
      </c>
      <c r="D20" s="198">
        <f t="shared" ref="D20:X20" si="16">AD20*D72</f>
        <v>131.60473957393506</v>
      </c>
      <c r="E20" s="199">
        <f t="shared" si="16"/>
        <v>122.58659829786664</v>
      </c>
      <c r="F20" s="199">
        <f t="shared" si="16"/>
        <v>136.22287042803259</v>
      </c>
      <c r="G20" s="199">
        <f t="shared" si="16"/>
        <v>129.4244152790306</v>
      </c>
      <c r="H20" s="199">
        <f t="shared" si="16"/>
        <v>173.13404582175323</v>
      </c>
      <c r="I20" s="199">
        <f t="shared" si="16"/>
        <v>184.0404716920535</v>
      </c>
      <c r="J20" s="199">
        <f t="shared" si="16"/>
        <v>242.90697289217647</v>
      </c>
      <c r="K20" s="199">
        <f t="shared" si="16"/>
        <v>204.4515301847492</v>
      </c>
      <c r="L20" s="199">
        <f t="shared" si="16"/>
        <v>406.62711649905356</v>
      </c>
      <c r="M20" s="199">
        <f t="shared" si="16"/>
        <v>648.09438041046121</v>
      </c>
      <c r="N20" s="199">
        <f t="shared" si="16"/>
        <v>919.46280218612105</v>
      </c>
      <c r="O20" s="199">
        <f t="shared" si="16"/>
        <v>677.51910636346406</v>
      </c>
      <c r="P20" s="199" t="e">
        <f t="shared" si="16"/>
        <v>#DIV/0!</v>
      </c>
      <c r="Q20" s="199" t="e">
        <f t="shared" si="16"/>
        <v>#DIV/0!</v>
      </c>
      <c r="R20" s="201" t="e">
        <f t="shared" si="16"/>
        <v>#DIV/0!</v>
      </c>
      <c r="S20" s="201" t="e">
        <f t="shared" si="16"/>
        <v>#DIV/0!</v>
      </c>
      <c r="T20" s="201" t="e">
        <f t="shared" si="16"/>
        <v>#DIV/0!</v>
      </c>
      <c r="U20" s="201" t="e">
        <f t="shared" si="16"/>
        <v>#DIV/0!</v>
      </c>
      <c r="V20" s="201" t="e">
        <f t="shared" si="16"/>
        <v>#DIV/0!</v>
      </c>
      <c r="W20" s="201" t="e">
        <f t="shared" si="16"/>
        <v>#DIV/0!</v>
      </c>
      <c r="X20" s="201" t="e">
        <f t="shared" si="16"/>
        <v>#DIV/0!</v>
      </c>
      <c r="Y20" s="52"/>
      <c r="Z20" s="193"/>
      <c r="AA20" s="193"/>
      <c r="AB20" s="196"/>
      <c r="AC20" s="202" t="s">
        <v>28</v>
      </c>
      <c r="AD20" s="71">
        <f t="shared" ref="AD20:AX20" si="17">AD37*AD55</f>
        <v>1.0385509451178347</v>
      </c>
      <c r="AE20" s="72">
        <f t="shared" si="17"/>
        <v>0.62496387948345877</v>
      </c>
      <c r="AF20" s="72">
        <f t="shared" si="17"/>
        <v>0.5945785739035262</v>
      </c>
      <c r="AG20" s="72">
        <f t="shared" si="17"/>
        <v>0.40884789468849014</v>
      </c>
      <c r="AH20" s="72">
        <f t="shared" si="17"/>
        <v>0.46453376855507811</v>
      </c>
      <c r="AI20" s="72">
        <f t="shared" si="17"/>
        <v>0.34400778754334899</v>
      </c>
      <c r="AJ20" s="72">
        <f t="shared" si="17"/>
        <v>0.31504713884560626</v>
      </c>
      <c r="AK20" s="72">
        <f t="shared" si="17"/>
        <v>0.17948833555320939</v>
      </c>
      <c r="AL20" s="72">
        <f t="shared" si="17"/>
        <v>0.29319803403988598</v>
      </c>
      <c r="AM20" s="72">
        <f t="shared" si="17"/>
        <v>0.47039536998216663</v>
      </c>
      <c r="AN20" s="72">
        <f t="shared" si="17"/>
        <v>0.57407798379334307</v>
      </c>
      <c r="AO20" s="72">
        <f t="shared" si="17"/>
        <v>0.36299772824129162</v>
      </c>
      <c r="AP20" s="72" t="e">
        <f t="shared" si="17"/>
        <v>#DIV/0!</v>
      </c>
      <c r="AQ20" s="72" t="e">
        <f t="shared" si="17"/>
        <v>#DIV/0!</v>
      </c>
      <c r="AR20" s="72" t="e">
        <f t="shared" si="17"/>
        <v>#DIV/0!</v>
      </c>
      <c r="AS20" s="72" t="e">
        <f t="shared" si="17"/>
        <v>#DIV/0!</v>
      </c>
      <c r="AT20" s="72" t="e">
        <f t="shared" si="17"/>
        <v>#DIV/0!</v>
      </c>
      <c r="AU20" s="72" t="e">
        <f t="shared" si="17"/>
        <v>#DIV/0!</v>
      </c>
      <c r="AV20" s="72" t="e">
        <f t="shared" si="17"/>
        <v>#DIV/0!</v>
      </c>
      <c r="AW20" s="72" t="e">
        <f t="shared" si="17"/>
        <v>#DIV/0!</v>
      </c>
      <c r="AX20" s="72" t="e">
        <f t="shared" si="17"/>
        <v>#DIV/0!</v>
      </c>
      <c r="AY20" s="193"/>
    </row>
    <row r="21" spans="1:51" ht="18" x14ac:dyDescent="0.35">
      <c r="B21" s="203"/>
      <c r="C21" s="204" t="s">
        <v>31</v>
      </c>
      <c r="D21" s="205">
        <f>D72*AD21</f>
        <v>34.372866454406953</v>
      </c>
      <c r="E21" s="206">
        <f t="shared" ref="E21:X21" si="18">E72*AE21</f>
        <v>60.905200786549464</v>
      </c>
      <c r="F21" s="206">
        <f t="shared" si="18"/>
        <v>58.701053346843416</v>
      </c>
      <c r="G21" s="206">
        <f t="shared" si="18"/>
        <v>59.337558974306084</v>
      </c>
      <c r="H21" s="206">
        <f t="shared" si="18"/>
        <v>35.384286897321786</v>
      </c>
      <c r="I21" s="206">
        <f t="shared" si="18"/>
        <v>123.47600156144183</v>
      </c>
      <c r="J21" s="206">
        <f t="shared" si="18"/>
        <v>108.87564315963886</v>
      </c>
      <c r="K21" s="206">
        <f t="shared" si="18"/>
        <v>159.46355335528324</v>
      </c>
      <c r="L21" s="206">
        <f t="shared" si="18"/>
        <v>292.31136944359855</v>
      </c>
      <c r="M21" s="206">
        <f t="shared" si="18"/>
        <v>432.36902200298096</v>
      </c>
      <c r="N21" s="206">
        <f t="shared" si="18"/>
        <v>665.3273515780528</v>
      </c>
      <c r="O21" s="206">
        <f t="shared" si="18"/>
        <v>377.26133479019751</v>
      </c>
      <c r="P21" s="206" t="e">
        <f t="shared" si="18"/>
        <v>#DIV/0!</v>
      </c>
      <c r="Q21" s="206" t="e">
        <f t="shared" si="18"/>
        <v>#DIV/0!</v>
      </c>
      <c r="R21" s="206" t="e">
        <f t="shared" si="18"/>
        <v>#DIV/0!</v>
      </c>
      <c r="S21" s="206" t="e">
        <f t="shared" si="18"/>
        <v>#DIV/0!</v>
      </c>
      <c r="T21" s="206" t="e">
        <f t="shared" si="18"/>
        <v>#DIV/0!</v>
      </c>
      <c r="U21" s="206" t="e">
        <f t="shared" si="18"/>
        <v>#DIV/0!</v>
      </c>
      <c r="V21" s="206" t="e">
        <f t="shared" si="18"/>
        <v>#DIV/0!</v>
      </c>
      <c r="W21" s="206" t="e">
        <f t="shared" si="18"/>
        <v>#DIV/0!</v>
      </c>
      <c r="X21" s="206" t="e">
        <f t="shared" si="18"/>
        <v>#DIV/0!</v>
      </c>
      <c r="Y21" s="52"/>
      <c r="Z21" s="193"/>
      <c r="AA21" s="193"/>
      <c r="AB21" s="203"/>
      <c r="AC21" s="207" t="s">
        <v>29</v>
      </c>
      <c r="AD21" s="73">
        <f t="shared" ref="AD21:AX21" si="19">SQRT(AD40*AD$58-(AD$55^2)*(AD37^2))</f>
        <v>0.27125142345332071</v>
      </c>
      <c r="AE21" s="74">
        <f t="shared" si="19"/>
        <v>0.31050335919912198</v>
      </c>
      <c r="AF21" s="74">
        <f t="shared" si="19"/>
        <v>0.25621533649916828</v>
      </c>
      <c r="AG21" s="74">
        <f t="shared" si="19"/>
        <v>0.1874455913924441</v>
      </c>
      <c r="AH21" s="74">
        <f t="shared" si="19"/>
        <v>9.4939132635816506E-2</v>
      </c>
      <c r="AI21" s="74">
        <f t="shared" si="19"/>
        <v>0.23080089787492522</v>
      </c>
      <c r="AJ21" s="74">
        <f t="shared" si="19"/>
        <v>0.14121027263653405</v>
      </c>
      <c r="AK21" s="74">
        <f t="shared" si="19"/>
        <v>0.13999331649548691</v>
      </c>
      <c r="AL21" s="74">
        <f t="shared" si="19"/>
        <v>0.21077079066016832</v>
      </c>
      <c r="AM21" s="74">
        <f t="shared" si="19"/>
        <v>0.31381908595644542</v>
      </c>
      <c r="AN21" s="74">
        <f t="shared" si="19"/>
        <v>0.41540536892668939</v>
      </c>
      <c r="AO21" s="74">
        <f t="shared" si="19"/>
        <v>0.20212715212883323</v>
      </c>
      <c r="AP21" s="74" t="e">
        <f t="shared" si="19"/>
        <v>#DIV/0!</v>
      </c>
      <c r="AQ21" s="74" t="e">
        <f t="shared" si="19"/>
        <v>#DIV/0!</v>
      </c>
      <c r="AR21" s="74" t="e">
        <f t="shared" si="19"/>
        <v>#DIV/0!</v>
      </c>
      <c r="AS21" s="74" t="e">
        <f t="shared" si="19"/>
        <v>#DIV/0!</v>
      </c>
      <c r="AT21" s="74" t="e">
        <f t="shared" si="19"/>
        <v>#DIV/0!</v>
      </c>
      <c r="AU21" s="74" t="e">
        <f t="shared" si="19"/>
        <v>#DIV/0!</v>
      </c>
      <c r="AV21" s="74" t="e">
        <f t="shared" si="19"/>
        <v>#DIV/0!</v>
      </c>
      <c r="AW21" s="74" t="e">
        <f t="shared" si="19"/>
        <v>#DIV/0!</v>
      </c>
      <c r="AX21" s="74" t="e">
        <f t="shared" si="19"/>
        <v>#DIV/0!</v>
      </c>
      <c r="AY21" s="193"/>
    </row>
    <row r="22" spans="1:51" x14ac:dyDescent="0.25">
      <c r="B22" s="208"/>
      <c r="C22" s="209" t="s">
        <v>27</v>
      </c>
      <c r="D22" s="210">
        <f>AD22</f>
        <v>0.48646643631338521</v>
      </c>
      <c r="E22" s="210">
        <f>AE22</f>
        <v>0.89710859789849473</v>
      </c>
      <c r="F22" s="210">
        <f t="shared" ref="F22:X22" si="20">AF22</f>
        <v>0.81575493651975839</v>
      </c>
      <c r="G22" s="210">
        <f t="shared" si="20"/>
        <v>0.73873948039597959</v>
      </c>
      <c r="H22" s="210">
        <f t="shared" si="20"/>
        <v>7.6469290325414913E-2</v>
      </c>
      <c r="I22" s="210">
        <f t="shared" si="20"/>
        <v>0.30015572145257047</v>
      </c>
      <c r="J22" s="210">
        <f t="shared" si="20"/>
        <v>5.305438779281408E-2</v>
      </c>
      <c r="K22" s="210">
        <f t="shared" si="20"/>
        <v>0.13756068076956854</v>
      </c>
      <c r="L22" s="210">
        <f t="shared" si="20"/>
        <v>0.13745340222985972</v>
      </c>
      <c r="M22" s="210">
        <f t="shared" si="20"/>
        <v>9.0357141011474532E-2</v>
      </c>
      <c r="N22" s="210">
        <f t="shared" si="20"/>
        <v>9.6129154541406941E-2</v>
      </c>
      <c r="O22" s="210">
        <f t="shared" si="20"/>
        <v>4.3793601986037316E-2</v>
      </c>
      <c r="P22" s="210" t="e">
        <f t="shared" si="20"/>
        <v>#DIV/0!</v>
      </c>
      <c r="Q22" s="210" t="e">
        <f t="shared" si="20"/>
        <v>#DIV/0!</v>
      </c>
      <c r="R22" s="210" t="e">
        <f t="shared" si="20"/>
        <v>#DIV/0!</v>
      </c>
      <c r="S22" s="210" t="e">
        <f t="shared" si="20"/>
        <v>#DIV/0!</v>
      </c>
      <c r="T22" s="210" t="e">
        <f t="shared" si="20"/>
        <v>#DIV/0!</v>
      </c>
      <c r="U22" s="210" t="e">
        <f t="shared" si="20"/>
        <v>#DIV/0!</v>
      </c>
      <c r="V22" s="210" t="e">
        <f t="shared" si="20"/>
        <v>#DIV/0!</v>
      </c>
      <c r="W22" s="210" t="e">
        <f t="shared" si="20"/>
        <v>#DIV/0!</v>
      </c>
      <c r="X22" s="210" t="e">
        <f t="shared" si="20"/>
        <v>#DIV/0!</v>
      </c>
      <c r="Y22" s="52"/>
      <c r="Z22" s="193"/>
      <c r="AA22" s="193"/>
      <c r="AB22" s="208"/>
      <c r="AC22" s="209" t="s">
        <v>27</v>
      </c>
      <c r="AD22" s="210">
        <f>_xlfn.NORM.DIST(AD18,AD20,AD21,TRUE)</f>
        <v>0.48646643631338521</v>
      </c>
      <c r="AE22" s="210">
        <f t="shared" ref="AE22:AX22" si="21">_xlfn.NORM.DIST(AE18,AE20,AE21,TRUE)</f>
        <v>0.89710859789849473</v>
      </c>
      <c r="AF22" s="210">
        <f t="shared" si="21"/>
        <v>0.81575493651975839</v>
      </c>
      <c r="AG22" s="210">
        <f t="shared" si="21"/>
        <v>0.73873948039597959</v>
      </c>
      <c r="AH22" s="210">
        <f t="shared" si="21"/>
        <v>7.6469290325414913E-2</v>
      </c>
      <c r="AI22" s="210">
        <f t="shared" si="21"/>
        <v>0.30015572145257047</v>
      </c>
      <c r="AJ22" s="210">
        <f t="shared" si="21"/>
        <v>5.305438779281408E-2</v>
      </c>
      <c r="AK22" s="210">
        <f t="shared" si="21"/>
        <v>0.13756068076956854</v>
      </c>
      <c r="AL22" s="210">
        <f t="shared" si="21"/>
        <v>0.13745340222985972</v>
      </c>
      <c r="AM22" s="210">
        <f t="shared" si="21"/>
        <v>9.0357141011474532E-2</v>
      </c>
      <c r="AN22" s="210">
        <f t="shared" si="21"/>
        <v>9.6129154541406941E-2</v>
      </c>
      <c r="AO22" s="210">
        <f>_xlfn.NORM.DIST(AO18,AO20,AO21,TRUE)</f>
        <v>4.3793601986037316E-2</v>
      </c>
      <c r="AP22" s="210" t="e">
        <f t="shared" si="21"/>
        <v>#DIV/0!</v>
      </c>
      <c r="AQ22" s="210" t="e">
        <f t="shared" si="21"/>
        <v>#DIV/0!</v>
      </c>
      <c r="AR22" s="210" t="e">
        <f t="shared" si="21"/>
        <v>#DIV/0!</v>
      </c>
      <c r="AS22" s="210" t="e">
        <f t="shared" si="21"/>
        <v>#DIV/0!</v>
      </c>
      <c r="AT22" s="210" t="e">
        <f t="shared" si="21"/>
        <v>#DIV/0!</v>
      </c>
      <c r="AU22" s="210" t="e">
        <f t="shared" si="21"/>
        <v>#DIV/0!</v>
      </c>
      <c r="AV22" s="210" t="e">
        <f t="shared" si="21"/>
        <v>#DIV/0!</v>
      </c>
      <c r="AW22" s="210" t="e">
        <f t="shared" si="21"/>
        <v>#DIV/0!</v>
      </c>
      <c r="AX22" s="210" t="e">
        <f t="shared" si="21"/>
        <v>#DIV/0!</v>
      </c>
      <c r="AY22" s="193"/>
    </row>
    <row r="23" spans="1:51" x14ac:dyDescent="0.25">
      <c r="Y23" s="52"/>
      <c r="Z23" s="193"/>
      <c r="AA23" s="193"/>
      <c r="AB23" s="193"/>
      <c r="AC23" s="193"/>
      <c r="AD23" s="193"/>
      <c r="AE23" s="193"/>
      <c r="AF23" s="193"/>
      <c r="AG23" s="193"/>
      <c r="AH23" s="193"/>
      <c r="AI23" s="193"/>
      <c r="AJ23" s="193"/>
      <c r="AK23" s="193"/>
      <c r="AL23" s="193"/>
      <c r="AM23" s="193"/>
      <c r="AN23" s="193"/>
      <c r="AO23" s="193"/>
      <c r="AP23" s="193"/>
      <c r="AQ23" s="193"/>
      <c r="AR23" s="193"/>
      <c r="AS23" s="193"/>
      <c r="AT23" s="193"/>
      <c r="AU23" s="193"/>
      <c r="AV23" s="193"/>
      <c r="AW23" s="193"/>
      <c r="AX23" s="193"/>
      <c r="AY23" s="193"/>
    </row>
    <row r="24" spans="1:51" s="7" customFormat="1" ht="21" x14ac:dyDescent="0.3">
      <c r="A24" s="211" t="s">
        <v>43</v>
      </c>
      <c r="D24" s="212"/>
      <c r="E24" s="212"/>
      <c r="Y24" s="53"/>
      <c r="AA24" s="213" t="str">
        <f>A24</f>
        <v>131I-ELP</v>
      </c>
    </row>
    <row r="25" spans="1:51" s="7" customFormat="1" ht="19.5" x14ac:dyDescent="0.35">
      <c r="B25" s="214" t="s">
        <v>18</v>
      </c>
      <c r="C25" s="32"/>
      <c r="D25" s="336" t="s">
        <v>13</v>
      </c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  <c r="T25" s="336"/>
      <c r="U25" s="336"/>
      <c r="V25" s="336"/>
      <c r="W25" s="336"/>
      <c r="X25" s="336"/>
      <c r="Y25" s="53"/>
      <c r="AB25" s="337" t="s">
        <v>8</v>
      </c>
      <c r="AC25" s="337"/>
    </row>
    <row r="26" spans="1:51" x14ac:dyDescent="0.25">
      <c r="B26" s="157"/>
      <c r="C26" s="65" t="s">
        <v>12</v>
      </c>
      <c r="D26" s="236">
        <f>IF(ISBLANK(D7)=TRUE,"",D7)</f>
        <v>0</v>
      </c>
      <c r="E26" s="236">
        <f>IF(ISBLANK(E7)=TRUE,"",E7)</f>
        <v>1</v>
      </c>
      <c r="F26" s="236">
        <f t="shared" ref="F26:X26" si="22">IF(ISBLANK(F7)=TRUE,"",F7)</f>
        <v>2</v>
      </c>
      <c r="G26" s="236">
        <f t="shared" si="22"/>
        <v>4</v>
      </c>
      <c r="H26" s="236">
        <f t="shared" si="22"/>
        <v>7</v>
      </c>
      <c r="I26" s="236">
        <f t="shared" si="22"/>
        <v>9</v>
      </c>
      <c r="J26" s="236">
        <f t="shared" si="22"/>
        <v>11</v>
      </c>
      <c r="K26" s="236">
        <f t="shared" si="22"/>
        <v>16</v>
      </c>
      <c r="L26" s="236">
        <f t="shared" si="22"/>
        <v>18</v>
      </c>
      <c r="M26" s="236">
        <f t="shared" si="22"/>
        <v>20</v>
      </c>
      <c r="N26" s="236">
        <f t="shared" si="22"/>
        <v>23</v>
      </c>
      <c r="O26" s="236">
        <f t="shared" si="22"/>
        <v>25</v>
      </c>
      <c r="P26" s="236">
        <f t="shared" si="22"/>
        <v>27</v>
      </c>
      <c r="Q26" s="236">
        <f t="shared" si="22"/>
        <v>30</v>
      </c>
      <c r="R26" s="64" t="str">
        <f t="shared" si="22"/>
        <v/>
      </c>
      <c r="S26" s="64" t="str">
        <f t="shared" si="22"/>
        <v/>
      </c>
      <c r="T26" s="64" t="str">
        <f t="shared" si="22"/>
        <v/>
      </c>
      <c r="U26" s="64" t="str">
        <f t="shared" si="22"/>
        <v/>
      </c>
      <c r="V26" s="64" t="str">
        <f t="shared" si="22"/>
        <v/>
      </c>
      <c r="W26" s="64" t="str">
        <f t="shared" si="22"/>
        <v/>
      </c>
      <c r="X26" s="64" t="str">
        <f t="shared" si="22"/>
        <v/>
      </c>
      <c r="Y26" s="50"/>
      <c r="Z26" s="159"/>
      <c r="AA26" s="159"/>
      <c r="AB26" s="81"/>
      <c r="AC26" s="65" t="s">
        <v>12</v>
      </c>
      <c r="AD26" s="64">
        <f>D26</f>
        <v>0</v>
      </c>
      <c r="AE26" s="64">
        <f>E26</f>
        <v>1</v>
      </c>
      <c r="AF26" s="64">
        <f t="shared" ref="AF26:AX26" si="23">F26</f>
        <v>2</v>
      </c>
      <c r="AG26" s="64">
        <f t="shared" si="23"/>
        <v>4</v>
      </c>
      <c r="AH26" s="64">
        <f t="shared" si="23"/>
        <v>7</v>
      </c>
      <c r="AI26" s="64">
        <f t="shared" si="23"/>
        <v>9</v>
      </c>
      <c r="AJ26" s="64">
        <f t="shared" si="23"/>
        <v>11</v>
      </c>
      <c r="AK26" s="64">
        <f t="shared" si="23"/>
        <v>16</v>
      </c>
      <c r="AL26" s="64">
        <f t="shared" si="23"/>
        <v>18</v>
      </c>
      <c r="AM26" s="64">
        <f t="shared" si="23"/>
        <v>20</v>
      </c>
      <c r="AN26" s="64">
        <f t="shared" si="23"/>
        <v>23</v>
      </c>
      <c r="AO26" s="64">
        <f t="shared" si="23"/>
        <v>25</v>
      </c>
      <c r="AP26" s="64">
        <f t="shared" si="23"/>
        <v>27</v>
      </c>
      <c r="AQ26" s="64">
        <f t="shared" si="23"/>
        <v>30</v>
      </c>
      <c r="AR26" s="64" t="str">
        <f t="shared" si="23"/>
        <v/>
      </c>
      <c r="AS26" s="64" t="str">
        <f t="shared" si="23"/>
        <v/>
      </c>
      <c r="AT26" s="64" t="str">
        <f t="shared" si="23"/>
        <v/>
      </c>
      <c r="AU26" s="64" t="str">
        <f t="shared" si="23"/>
        <v/>
      </c>
      <c r="AV26" s="64" t="str">
        <f t="shared" si="23"/>
        <v/>
      </c>
      <c r="AW26" s="64" t="str">
        <f t="shared" si="23"/>
        <v/>
      </c>
      <c r="AX26" s="64" t="str">
        <f t="shared" si="23"/>
        <v/>
      </c>
      <c r="AY26" s="159"/>
    </row>
    <row r="27" spans="1:51" x14ac:dyDescent="0.25">
      <c r="C27" s="105">
        <v>51</v>
      </c>
      <c r="D27" s="161">
        <v>177.90032000000002</v>
      </c>
      <c r="E27" s="161">
        <v>165.90704000000005</v>
      </c>
      <c r="F27" s="161">
        <v>140.4</v>
      </c>
      <c r="G27" s="161">
        <v>131.57455999999999</v>
      </c>
      <c r="H27" s="161">
        <v>269.85348000000005</v>
      </c>
      <c r="I27" s="161">
        <v>226.512</v>
      </c>
      <c r="J27" s="161">
        <v>426.46500000000003</v>
      </c>
      <c r="K27" s="161">
        <v>462.30912000000006</v>
      </c>
      <c r="L27" s="161">
        <v>928.51200000000006</v>
      </c>
      <c r="M27" s="161">
        <v>1111.3772800000002</v>
      </c>
      <c r="N27" s="161">
        <v>1579.76</v>
      </c>
      <c r="O27" s="161">
        <v>1550.7180000000001</v>
      </c>
      <c r="P27" s="162">
        <v>1944.4692799999998</v>
      </c>
      <c r="Q27" s="162"/>
      <c r="R27" s="163"/>
      <c r="S27" s="163"/>
      <c r="T27" s="163"/>
      <c r="U27" s="163"/>
      <c r="V27" s="163"/>
      <c r="W27" s="163"/>
      <c r="X27" s="163"/>
      <c r="Y27" s="51"/>
      <c r="Z27" s="164"/>
      <c r="AA27" s="164"/>
      <c r="AB27" s="164"/>
      <c r="AC27" s="165">
        <f>C27</f>
        <v>51</v>
      </c>
      <c r="AD27" s="166">
        <f t="shared" ref="AD27:AX27" si="24">IF(ISNUMBER(D27)=TRUE,D27/D72,"")</f>
        <v>1.4038897540537936</v>
      </c>
      <c r="AE27" s="167">
        <f t="shared" si="24"/>
        <v>0.84581764068594634</v>
      </c>
      <c r="AF27" s="167">
        <f t="shared" si="24"/>
        <v>0.61281069407620126</v>
      </c>
      <c r="AG27" s="167">
        <f t="shared" si="24"/>
        <v>0.41564013818094608</v>
      </c>
      <c r="AH27" s="167">
        <f t="shared" si="24"/>
        <v>0.72404045909699533</v>
      </c>
      <c r="AI27" s="167">
        <f t="shared" si="24"/>
        <v>0.42339541545189147</v>
      </c>
      <c r="AJ27" s="167">
        <f t="shared" si="24"/>
        <v>0.5531194780786749</v>
      </c>
      <c r="AK27" s="167">
        <f t="shared" si="24"/>
        <v>0.40586193893920136</v>
      </c>
      <c r="AL27" s="167">
        <f t="shared" si="24"/>
        <v>0.66950255390327928</v>
      </c>
      <c r="AM27" s="167">
        <f t="shared" si="24"/>
        <v>0.80665215224405229</v>
      </c>
      <c r="AN27" s="167">
        <f t="shared" si="24"/>
        <v>0.98634271394243145</v>
      </c>
      <c r="AO27" s="167">
        <f t="shared" si="24"/>
        <v>0.83083577401122077</v>
      </c>
      <c r="AP27" s="167" t="e">
        <f t="shared" si="24"/>
        <v>#DIV/0!</v>
      </c>
      <c r="AQ27" s="167" t="str">
        <f t="shared" si="24"/>
        <v/>
      </c>
      <c r="AR27" s="167" t="str">
        <f t="shared" si="24"/>
        <v/>
      </c>
      <c r="AS27" s="167" t="str">
        <f t="shared" si="24"/>
        <v/>
      </c>
      <c r="AT27" s="167" t="str">
        <f t="shared" si="24"/>
        <v/>
      </c>
      <c r="AU27" s="167" t="str">
        <f t="shared" si="24"/>
        <v/>
      </c>
      <c r="AV27" s="167" t="str">
        <f t="shared" si="24"/>
        <v/>
      </c>
      <c r="AW27" s="167" t="str">
        <f t="shared" si="24"/>
        <v/>
      </c>
      <c r="AX27" s="167" t="str">
        <f t="shared" si="24"/>
        <v/>
      </c>
      <c r="AY27" s="164"/>
    </row>
    <row r="28" spans="1:51" x14ac:dyDescent="0.25">
      <c r="C28" s="106">
        <v>53</v>
      </c>
      <c r="D28" s="168">
        <v>149.09440000000001</v>
      </c>
      <c r="E28" s="161">
        <v>227.80160000000004</v>
      </c>
      <c r="F28" s="161">
        <v>199.22031999999996</v>
      </c>
      <c r="G28" s="161">
        <v>196.78464000000002</v>
      </c>
      <c r="H28" s="161">
        <v>266.24</v>
      </c>
      <c r="I28" s="161">
        <v>102.73535999999999</v>
      </c>
      <c r="J28" s="161">
        <v>198.05760000000004</v>
      </c>
      <c r="K28" s="161">
        <v>0</v>
      </c>
      <c r="L28" s="161">
        <v>0</v>
      </c>
      <c r="M28" s="161">
        <v>0</v>
      </c>
      <c r="N28" s="161">
        <v>84.5</v>
      </c>
      <c r="O28" s="161">
        <v>425.98400000000004</v>
      </c>
      <c r="P28" s="162">
        <v>507.38688000000008</v>
      </c>
      <c r="Q28" s="162">
        <v>764.95900000000006</v>
      </c>
      <c r="R28" s="163"/>
      <c r="S28" s="163"/>
      <c r="T28" s="163"/>
      <c r="U28" s="163"/>
      <c r="V28" s="163"/>
      <c r="W28" s="163"/>
      <c r="X28" s="163"/>
      <c r="Y28" s="51"/>
      <c r="Z28" s="164"/>
      <c r="AA28" s="164"/>
      <c r="AB28" s="164"/>
      <c r="AC28" s="169">
        <f t="shared" ref="AC28:AC36" si="25">C28</f>
        <v>53</v>
      </c>
      <c r="AD28" s="170">
        <f t="shared" ref="AD28:AX28" si="26">IF(ISNUMBER(D28)=TRUE,D28/D72,"")</f>
        <v>1.1765695561806628</v>
      </c>
      <c r="AE28" s="171">
        <f t="shared" si="26"/>
        <v>1.1613648935963394</v>
      </c>
      <c r="AF28" s="171">
        <f t="shared" si="26"/>
        <v>0.86954659952480684</v>
      </c>
      <c r="AG28" s="171">
        <f t="shared" si="26"/>
        <v>0.62163684956641885</v>
      </c>
      <c r="AH28" s="171">
        <f t="shared" si="26"/>
        <v>0.71434517661207853</v>
      </c>
      <c r="AI28" s="171">
        <f t="shared" si="26"/>
        <v>0.19203256528925455</v>
      </c>
      <c r="AJ28" s="171">
        <f t="shared" si="26"/>
        <v>0.25687809396202493</v>
      </c>
      <c r="AK28" s="171">
        <f t="shared" si="26"/>
        <v>0</v>
      </c>
      <c r="AL28" s="171">
        <f t="shared" si="26"/>
        <v>0</v>
      </c>
      <c r="AM28" s="171">
        <f t="shared" si="26"/>
        <v>0</v>
      </c>
      <c r="AN28" s="171">
        <f t="shared" si="26"/>
        <v>5.2758621137473705E-2</v>
      </c>
      <c r="AO28" s="171">
        <f t="shared" si="26"/>
        <v>0.22823153297788243</v>
      </c>
      <c r="AP28" s="171" t="e">
        <f t="shared" si="26"/>
        <v>#DIV/0!</v>
      </c>
      <c r="AQ28" s="171" t="e">
        <f t="shared" si="26"/>
        <v>#DIV/0!</v>
      </c>
      <c r="AR28" s="171" t="str">
        <f t="shared" si="26"/>
        <v/>
      </c>
      <c r="AS28" s="171" t="str">
        <f t="shared" si="26"/>
        <v/>
      </c>
      <c r="AT28" s="171" t="str">
        <f t="shared" si="26"/>
        <v/>
      </c>
      <c r="AU28" s="171" t="str">
        <f t="shared" si="26"/>
        <v/>
      </c>
      <c r="AV28" s="171" t="str">
        <f t="shared" si="26"/>
        <v/>
      </c>
      <c r="AW28" s="171" t="str">
        <f t="shared" si="26"/>
        <v/>
      </c>
      <c r="AX28" s="171" t="str">
        <f t="shared" si="26"/>
        <v/>
      </c>
      <c r="AY28" s="164"/>
    </row>
    <row r="29" spans="1:51" x14ac:dyDescent="0.25">
      <c r="C29" s="106">
        <v>65</v>
      </c>
      <c r="D29" s="168">
        <v>181.04320000000004</v>
      </c>
      <c r="E29" s="161">
        <v>252.10224000000008</v>
      </c>
      <c r="F29" s="161">
        <v>296.20916000000005</v>
      </c>
      <c r="G29" s="161">
        <v>235.28231999999997</v>
      </c>
      <c r="H29" s="161">
        <v>299.56211999999999</v>
      </c>
      <c r="I29" s="161">
        <v>519.46752000000015</v>
      </c>
      <c r="J29" s="161">
        <v>530.70264000000009</v>
      </c>
      <c r="K29" s="161">
        <v>631.15571999999997</v>
      </c>
      <c r="L29" s="161">
        <v>1177.9310399999999</v>
      </c>
      <c r="M29" s="161">
        <v>1287.7592000000002</v>
      </c>
      <c r="N29" s="161">
        <v>1697.1219200000003</v>
      </c>
      <c r="O29" s="161"/>
      <c r="P29" s="162"/>
      <c r="Q29" s="162"/>
      <c r="R29" s="163"/>
      <c r="S29" s="163"/>
      <c r="T29" s="163"/>
      <c r="U29" s="163"/>
      <c r="V29" s="163"/>
      <c r="W29" s="163"/>
      <c r="X29" s="163"/>
      <c r="Y29" s="51"/>
      <c r="Z29" s="164"/>
      <c r="AA29" s="164"/>
      <c r="AB29" s="164"/>
      <c r="AC29" s="169">
        <f t="shared" si="25"/>
        <v>65</v>
      </c>
      <c r="AD29" s="170">
        <f t="shared" ref="AD29:AX29" si="27">IF(ISNUMBER(D29)=TRUE,D29/D72,"")</f>
        <v>1.4286916039336623</v>
      </c>
      <c r="AE29" s="171">
        <f t="shared" si="27"/>
        <v>1.2852530058305074</v>
      </c>
      <c r="AF29" s="171">
        <f t="shared" si="27"/>
        <v>1.2928784966618845</v>
      </c>
      <c r="AG29" s="171">
        <f t="shared" si="27"/>
        <v>0.74324988049615037</v>
      </c>
      <c r="AH29" s="171">
        <f t="shared" si="27"/>
        <v>0.80375133532785703</v>
      </c>
      <c r="AI29" s="171">
        <f t="shared" si="27"/>
        <v>0.97098681943633802</v>
      </c>
      <c r="AJ29" s="171">
        <f t="shared" si="27"/>
        <v>0.68831432181251662</v>
      </c>
      <c r="AK29" s="171">
        <f t="shared" si="27"/>
        <v>0.55409264755964061</v>
      </c>
      <c r="AL29" s="171">
        <f t="shared" si="27"/>
        <v>0.84934587770749947</v>
      </c>
      <c r="AM29" s="171">
        <f t="shared" si="27"/>
        <v>0.93467245457103365</v>
      </c>
      <c r="AN29" s="171">
        <f t="shared" si="27"/>
        <v>1.0596190816731594</v>
      </c>
      <c r="AO29" s="171" t="str">
        <f t="shared" si="27"/>
        <v/>
      </c>
      <c r="AP29" s="171" t="str">
        <f t="shared" si="27"/>
        <v/>
      </c>
      <c r="AQ29" s="171" t="str">
        <f t="shared" si="27"/>
        <v/>
      </c>
      <c r="AR29" s="171" t="str">
        <f t="shared" si="27"/>
        <v/>
      </c>
      <c r="AS29" s="171" t="str">
        <f t="shared" si="27"/>
        <v/>
      </c>
      <c r="AT29" s="171" t="str">
        <f t="shared" si="27"/>
        <v/>
      </c>
      <c r="AU29" s="171" t="str">
        <f t="shared" si="27"/>
        <v/>
      </c>
      <c r="AV29" s="171" t="str">
        <f t="shared" si="27"/>
        <v/>
      </c>
      <c r="AW29" s="171" t="str">
        <f t="shared" si="27"/>
        <v/>
      </c>
      <c r="AX29" s="171" t="str">
        <f t="shared" si="27"/>
        <v/>
      </c>
      <c r="AY29" s="164"/>
    </row>
    <row r="30" spans="1:51" x14ac:dyDescent="0.25">
      <c r="C30" s="106">
        <v>73</v>
      </c>
      <c r="D30" s="168">
        <v>114.15039999999998</v>
      </c>
      <c r="E30" s="161">
        <v>105.16895999999998</v>
      </c>
      <c r="F30" s="161">
        <v>133.71903999999998</v>
      </c>
      <c r="G30" s="161">
        <v>136.44383999999997</v>
      </c>
      <c r="H30" s="161">
        <v>201.59567999999999</v>
      </c>
      <c r="I30" s="161">
        <v>148.39551999999998</v>
      </c>
      <c r="J30" s="161">
        <v>223.61663999999999</v>
      </c>
      <c r="K30" s="161">
        <v>221.98176000000004</v>
      </c>
      <c r="L30" s="161">
        <v>432.95616000000007</v>
      </c>
      <c r="M30" s="161">
        <v>584.76808000000005</v>
      </c>
      <c r="N30" s="161">
        <v>706.13504000000012</v>
      </c>
      <c r="O30" s="161">
        <v>847.07531999999992</v>
      </c>
      <c r="P30" s="162">
        <v>948.50288000000023</v>
      </c>
      <c r="Q30" s="162">
        <v>1268.4671999999998</v>
      </c>
      <c r="R30" s="163"/>
      <c r="S30" s="163"/>
      <c r="T30" s="163"/>
      <c r="U30" s="163"/>
      <c r="V30" s="163"/>
      <c r="W30" s="163"/>
      <c r="X30" s="163"/>
      <c r="Y30" s="51"/>
      <c r="Z30" s="164"/>
      <c r="AA30" s="164"/>
      <c r="AB30" s="164"/>
      <c r="AC30" s="169">
        <f t="shared" si="25"/>
        <v>73</v>
      </c>
      <c r="AD30" s="170">
        <f t="shared" ref="AD30:AX30" si="28">IF(ISNUMBER(D30)=TRUE,D30/D72,"")</f>
        <v>0.90081106645081976</v>
      </c>
      <c r="AE30" s="171">
        <f t="shared" si="28"/>
        <v>0.53616628697971236</v>
      </c>
      <c r="AF30" s="171">
        <f t="shared" si="28"/>
        <v>0.58364998371512322</v>
      </c>
      <c r="AG30" s="171">
        <f t="shared" si="28"/>
        <v>0.43102204948691364</v>
      </c>
      <c r="AH30" s="171">
        <f t="shared" si="28"/>
        <v>0.54089881923765037</v>
      </c>
      <c r="AI30" s="171">
        <f t="shared" si="28"/>
        <v>0.2773803720844788</v>
      </c>
      <c r="AJ30" s="171">
        <f t="shared" si="28"/>
        <v>0.29002783160753387</v>
      </c>
      <c r="AK30" s="171">
        <f t="shared" si="28"/>
        <v>0.19487815322080701</v>
      </c>
      <c r="AL30" s="171">
        <f t="shared" si="28"/>
        <v>0.31218256182812593</v>
      </c>
      <c r="AM30" s="171">
        <f t="shared" si="28"/>
        <v>0.42443231365645889</v>
      </c>
      <c r="AN30" s="171">
        <f t="shared" si="28"/>
        <v>0.44088415440538281</v>
      </c>
      <c r="AO30" s="171">
        <f t="shared" si="28"/>
        <v>0.45384169084127635</v>
      </c>
      <c r="AP30" s="171" t="e">
        <f t="shared" si="28"/>
        <v>#DIV/0!</v>
      </c>
      <c r="AQ30" s="171" t="e">
        <f t="shared" si="28"/>
        <v>#DIV/0!</v>
      </c>
      <c r="AR30" s="171" t="str">
        <f t="shared" si="28"/>
        <v/>
      </c>
      <c r="AS30" s="171" t="str">
        <f t="shared" si="28"/>
        <v/>
      </c>
      <c r="AT30" s="171" t="str">
        <f t="shared" si="28"/>
        <v/>
      </c>
      <c r="AU30" s="171" t="str">
        <f t="shared" si="28"/>
        <v/>
      </c>
      <c r="AV30" s="171" t="str">
        <f t="shared" si="28"/>
        <v/>
      </c>
      <c r="AW30" s="171" t="str">
        <f t="shared" si="28"/>
        <v/>
      </c>
      <c r="AX30" s="171" t="str">
        <f t="shared" si="28"/>
        <v/>
      </c>
      <c r="AY30" s="164"/>
    </row>
    <row r="31" spans="1:51" x14ac:dyDescent="0.25">
      <c r="C31" s="106">
        <v>103</v>
      </c>
      <c r="D31" s="168">
        <v>179.73956000000001</v>
      </c>
      <c r="E31" s="161">
        <v>183.81739999999999</v>
      </c>
      <c r="F31" s="161">
        <v>242.76512000000002</v>
      </c>
      <c r="G31" s="161">
        <v>284.75200000000001</v>
      </c>
      <c r="H31" s="161">
        <v>257.27935999999994</v>
      </c>
      <c r="I31" s="161">
        <v>333.39071999999999</v>
      </c>
      <c r="J31" s="161">
        <v>487.25248000000005</v>
      </c>
      <c r="K31" s="161">
        <v>280.4812399999999</v>
      </c>
      <c r="L31" s="161">
        <v>629.20000000000005</v>
      </c>
      <c r="M31" s="161">
        <v>873.40032000000019</v>
      </c>
      <c r="N31" s="161">
        <v>951.60831999999994</v>
      </c>
      <c r="O31" s="161">
        <v>1142.2382400000001</v>
      </c>
      <c r="P31" s="162">
        <v>1519.70364</v>
      </c>
      <c r="Q31" s="162">
        <v>1694.615</v>
      </c>
      <c r="R31" s="163"/>
      <c r="S31" s="163"/>
      <c r="T31" s="163"/>
      <c r="U31" s="163"/>
      <c r="V31" s="163"/>
      <c r="W31" s="163"/>
      <c r="X31" s="163"/>
      <c r="Y31" s="51"/>
      <c r="Z31" s="164"/>
      <c r="AA31" s="164"/>
      <c r="AB31" s="164"/>
      <c r="AC31" s="169">
        <f t="shared" si="25"/>
        <v>103</v>
      </c>
      <c r="AD31" s="170">
        <f t="shared" ref="AD31:AX31" si="29">IF(ISNUMBER(D31)=TRUE,D31/D72,"")</f>
        <v>1.4184040067051991</v>
      </c>
      <c r="AE31" s="171">
        <f t="shared" si="29"/>
        <v>0.93712719836979086</v>
      </c>
      <c r="AF31" s="171">
        <f t="shared" si="29"/>
        <v>1.0596087014579223</v>
      </c>
      <c r="AG31" s="171">
        <f t="shared" si="29"/>
        <v>0.89952313446688148</v>
      </c>
      <c r="AH31" s="171">
        <f t="shared" si="29"/>
        <v>0.69030299676172802</v>
      </c>
      <c r="AI31" s="171">
        <f t="shared" si="29"/>
        <v>0.62317273434610621</v>
      </c>
      <c r="AJ31" s="171">
        <f t="shared" si="29"/>
        <v>0.63196003758840702</v>
      </c>
      <c r="AK31" s="171">
        <f t="shared" si="29"/>
        <v>0.2462349431966028</v>
      </c>
      <c r="AL31" s="171">
        <f t="shared" si="29"/>
        <v>0.45368396629870517</v>
      </c>
      <c r="AM31" s="171">
        <f t="shared" si="29"/>
        <v>0.6339253650197384</v>
      </c>
      <c r="AN31" s="171">
        <f t="shared" si="29"/>
        <v>0.5941484358124004</v>
      </c>
      <c r="AO31" s="171">
        <f t="shared" si="29"/>
        <v>0.61198257338575723</v>
      </c>
      <c r="AP31" s="171" t="e">
        <f t="shared" si="29"/>
        <v>#DIV/0!</v>
      </c>
      <c r="AQ31" s="171" t="e">
        <f t="shared" si="29"/>
        <v>#DIV/0!</v>
      </c>
      <c r="AR31" s="171" t="str">
        <f t="shared" si="29"/>
        <v/>
      </c>
      <c r="AS31" s="171" t="str">
        <f t="shared" si="29"/>
        <v/>
      </c>
      <c r="AT31" s="171" t="str">
        <f t="shared" si="29"/>
        <v/>
      </c>
      <c r="AU31" s="171" t="str">
        <f t="shared" si="29"/>
        <v/>
      </c>
      <c r="AV31" s="171" t="str">
        <f t="shared" si="29"/>
        <v/>
      </c>
      <c r="AW31" s="171" t="str">
        <f t="shared" si="29"/>
        <v/>
      </c>
      <c r="AX31" s="171" t="str">
        <f t="shared" si="29"/>
        <v/>
      </c>
      <c r="AY31" s="164"/>
    </row>
    <row r="32" spans="1:51" x14ac:dyDescent="0.25">
      <c r="C32" s="106"/>
      <c r="D32" s="168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61"/>
      <c r="P32" s="162"/>
      <c r="Q32" s="162"/>
      <c r="R32" s="163"/>
      <c r="S32" s="163"/>
      <c r="T32" s="163"/>
      <c r="U32" s="163"/>
      <c r="V32" s="163"/>
      <c r="W32" s="163"/>
      <c r="X32" s="163"/>
      <c r="Y32" s="51"/>
      <c r="Z32" s="164"/>
      <c r="AA32" s="164"/>
      <c r="AB32" s="164"/>
      <c r="AC32" s="169">
        <f t="shared" si="25"/>
        <v>0</v>
      </c>
      <c r="AD32" s="170" t="str">
        <f t="shared" ref="AD32:AX32" si="30">IF(ISNUMBER(D32)=TRUE,D32/D72,"")</f>
        <v/>
      </c>
      <c r="AE32" s="171" t="str">
        <f t="shared" si="30"/>
        <v/>
      </c>
      <c r="AF32" s="171" t="str">
        <f t="shared" si="30"/>
        <v/>
      </c>
      <c r="AG32" s="171" t="str">
        <f t="shared" si="30"/>
        <v/>
      </c>
      <c r="AH32" s="171" t="str">
        <f t="shared" si="30"/>
        <v/>
      </c>
      <c r="AI32" s="171" t="str">
        <f t="shared" si="30"/>
        <v/>
      </c>
      <c r="AJ32" s="171" t="str">
        <f t="shared" si="30"/>
        <v/>
      </c>
      <c r="AK32" s="171" t="str">
        <f t="shared" si="30"/>
        <v/>
      </c>
      <c r="AL32" s="171" t="str">
        <f t="shared" si="30"/>
        <v/>
      </c>
      <c r="AM32" s="171" t="str">
        <f t="shared" si="30"/>
        <v/>
      </c>
      <c r="AN32" s="171" t="str">
        <f t="shared" si="30"/>
        <v/>
      </c>
      <c r="AO32" s="171" t="str">
        <f t="shared" si="30"/>
        <v/>
      </c>
      <c r="AP32" s="171" t="str">
        <f t="shared" si="30"/>
        <v/>
      </c>
      <c r="AQ32" s="171" t="str">
        <f t="shared" si="30"/>
        <v/>
      </c>
      <c r="AR32" s="171" t="str">
        <f t="shared" si="30"/>
        <v/>
      </c>
      <c r="AS32" s="171" t="str">
        <f t="shared" si="30"/>
        <v/>
      </c>
      <c r="AT32" s="171" t="str">
        <f t="shared" si="30"/>
        <v/>
      </c>
      <c r="AU32" s="171" t="str">
        <f t="shared" si="30"/>
        <v/>
      </c>
      <c r="AV32" s="171" t="str">
        <f t="shared" si="30"/>
        <v/>
      </c>
      <c r="AW32" s="171" t="str">
        <f t="shared" si="30"/>
        <v/>
      </c>
      <c r="AX32" s="171" t="str">
        <f t="shared" si="30"/>
        <v/>
      </c>
      <c r="AY32" s="164"/>
    </row>
    <row r="33" spans="1:51" x14ac:dyDescent="0.25">
      <c r="C33" s="106"/>
      <c r="D33" s="168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2"/>
      <c r="Q33" s="162"/>
      <c r="R33" s="163"/>
      <c r="S33" s="163"/>
      <c r="T33" s="163"/>
      <c r="U33" s="163"/>
      <c r="V33" s="163"/>
      <c r="W33" s="163"/>
      <c r="X33" s="163"/>
      <c r="Y33" s="51"/>
      <c r="Z33" s="164"/>
      <c r="AA33" s="164"/>
      <c r="AB33" s="164"/>
      <c r="AC33" s="169">
        <f t="shared" si="25"/>
        <v>0</v>
      </c>
      <c r="AD33" s="170" t="str">
        <f t="shared" ref="AD33:AX33" si="31">IF(ISNUMBER(D33)=TRUE,D33/D72,"")</f>
        <v/>
      </c>
      <c r="AE33" s="171" t="str">
        <f t="shared" si="31"/>
        <v/>
      </c>
      <c r="AF33" s="171" t="str">
        <f t="shared" si="31"/>
        <v/>
      </c>
      <c r="AG33" s="171" t="str">
        <f t="shared" si="31"/>
        <v/>
      </c>
      <c r="AH33" s="171" t="str">
        <f t="shared" si="31"/>
        <v/>
      </c>
      <c r="AI33" s="171" t="str">
        <f t="shared" si="31"/>
        <v/>
      </c>
      <c r="AJ33" s="171" t="str">
        <f t="shared" si="31"/>
        <v/>
      </c>
      <c r="AK33" s="171" t="str">
        <f t="shared" si="31"/>
        <v/>
      </c>
      <c r="AL33" s="171" t="str">
        <f t="shared" si="31"/>
        <v/>
      </c>
      <c r="AM33" s="171" t="str">
        <f t="shared" si="31"/>
        <v/>
      </c>
      <c r="AN33" s="171" t="str">
        <f t="shared" si="31"/>
        <v/>
      </c>
      <c r="AO33" s="171" t="str">
        <f t="shared" si="31"/>
        <v/>
      </c>
      <c r="AP33" s="171" t="str">
        <f t="shared" si="31"/>
        <v/>
      </c>
      <c r="AQ33" s="171" t="str">
        <f t="shared" si="31"/>
        <v/>
      </c>
      <c r="AR33" s="171" t="str">
        <f t="shared" si="31"/>
        <v/>
      </c>
      <c r="AS33" s="171" t="str">
        <f t="shared" si="31"/>
        <v/>
      </c>
      <c r="AT33" s="171" t="str">
        <f t="shared" si="31"/>
        <v/>
      </c>
      <c r="AU33" s="171" t="str">
        <f t="shared" si="31"/>
        <v/>
      </c>
      <c r="AV33" s="171" t="str">
        <f t="shared" si="31"/>
        <v/>
      </c>
      <c r="AW33" s="171" t="str">
        <f t="shared" si="31"/>
        <v/>
      </c>
      <c r="AX33" s="171" t="str">
        <f t="shared" si="31"/>
        <v/>
      </c>
      <c r="AY33" s="164"/>
    </row>
    <row r="34" spans="1:51" x14ac:dyDescent="0.25">
      <c r="C34" s="106"/>
      <c r="D34" s="172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4"/>
      <c r="Q34" s="174"/>
      <c r="R34" s="175"/>
      <c r="S34" s="175"/>
      <c r="T34" s="175"/>
      <c r="U34" s="175"/>
      <c r="V34" s="175"/>
      <c r="W34" s="175"/>
      <c r="X34" s="175"/>
      <c r="Y34" s="51"/>
      <c r="Z34" s="164"/>
      <c r="AA34" s="164"/>
      <c r="AB34" s="164"/>
      <c r="AC34" s="169">
        <f t="shared" si="25"/>
        <v>0</v>
      </c>
      <c r="AD34" s="170" t="str">
        <f t="shared" ref="AD34:AX34" si="32">IF(ISNUMBER(D34)=TRUE,D34/D72,"")</f>
        <v/>
      </c>
      <c r="AE34" s="171" t="str">
        <f t="shared" si="32"/>
        <v/>
      </c>
      <c r="AF34" s="171" t="str">
        <f t="shared" si="32"/>
        <v/>
      </c>
      <c r="AG34" s="171" t="str">
        <f t="shared" si="32"/>
        <v/>
      </c>
      <c r="AH34" s="171" t="str">
        <f t="shared" si="32"/>
        <v/>
      </c>
      <c r="AI34" s="171" t="str">
        <f t="shared" si="32"/>
        <v/>
      </c>
      <c r="AJ34" s="171" t="str">
        <f t="shared" si="32"/>
        <v/>
      </c>
      <c r="AK34" s="171" t="str">
        <f t="shared" si="32"/>
        <v/>
      </c>
      <c r="AL34" s="171" t="str">
        <f t="shared" si="32"/>
        <v/>
      </c>
      <c r="AM34" s="171" t="str">
        <f t="shared" si="32"/>
        <v/>
      </c>
      <c r="AN34" s="171" t="str">
        <f t="shared" si="32"/>
        <v/>
      </c>
      <c r="AO34" s="171" t="str">
        <f t="shared" si="32"/>
        <v/>
      </c>
      <c r="AP34" s="171" t="str">
        <f t="shared" si="32"/>
        <v/>
      </c>
      <c r="AQ34" s="171" t="str">
        <f t="shared" si="32"/>
        <v/>
      </c>
      <c r="AR34" s="171" t="str">
        <f t="shared" si="32"/>
        <v/>
      </c>
      <c r="AS34" s="171" t="str">
        <f t="shared" si="32"/>
        <v/>
      </c>
      <c r="AT34" s="171" t="str">
        <f t="shared" si="32"/>
        <v/>
      </c>
      <c r="AU34" s="171" t="str">
        <f t="shared" si="32"/>
        <v/>
      </c>
      <c r="AV34" s="171" t="str">
        <f t="shared" si="32"/>
        <v/>
      </c>
      <c r="AW34" s="171" t="str">
        <f t="shared" si="32"/>
        <v/>
      </c>
      <c r="AX34" s="171" t="str">
        <f t="shared" si="32"/>
        <v/>
      </c>
      <c r="AY34" s="164"/>
    </row>
    <row r="35" spans="1:51" x14ac:dyDescent="0.25">
      <c r="C35" s="106"/>
      <c r="D35" s="172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4"/>
      <c r="Q35" s="174"/>
      <c r="R35" s="175"/>
      <c r="S35" s="175"/>
      <c r="T35" s="175"/>
      <c r="U35" s="175"/>
      <c r="V35" s="175"/>
      <c r="W35" s="175"/>
      <c r="X35" s="175"/>
      <c r="Y35" s="51"/>
      <c r="Z35" s="164"/>
      <c r="AA35" s="164"/>
      <c r="AB35" s="164"/>
      <c r="AC35" s="169">
        <f t="shared" si="25"/>
        <v>0</v>
      </c>
      <c r="AD35" s="170" t="str">
        <f t="shared" ref="AD35:AX35" si="33">IF(ISNUMBER(D35)=TRUE,D35/D72,"")</f>
        <v/>
      </c>
      <c r="AE35" s="171" t="str">
        <f t="shared" si="33"/>
        <v/>
      </c>
      <c r="AF35" s="171" t="str">
        <f t="shared" si="33"/>
        <v/>
      </c>
      <c r="AG35" s="171" t="str">
        <f t="shared" si="33"/>
        <v/>
      </c>
      <c r="AH35" s="171" t="str">
        <f t="shared" si="33"/>
        <v/>
      </c>
      <c r="AI35" s="171" t="str">
        <f t="shared" si="33"/>
        <v/>
      </c>
      <c r="AJ35" s="171" t="str">
        <f t="shared" si="33"/>
        <v/>
      </c>
      <c r="AK35" s="171" t="str">
        <f t="shared" si="33"/>
        <v/>
      </c>
      <c r="AL35" s="171" t="str">
        <f t="shared" si="33"/>
        <v/>
      </c>
      <c r="AM35" s="171" t="str">
        <f t="shared" si="33"/>
        <v/>
      </c>
      <c r="AN35" s="171" t="str">
        <f t="shared" si="33"/>
        <v/>
      </c>
      <c r="AO35" s="171" t="str">
        <f t="shared" si="33"/>
        <v/>
      </c>
      <c r="AP35" s="171" t="str">
        <f t="shared" si="33"/>
        <v/>
      </c>
      <c r="AQ35" s="171" t="str">
        <f t="shared" si="33"/>
        <v/>
      </c>
      <c r="AR35" s="171" t="str">
        <f t="shared" si="33"/>
        <v/>
      </c>
      <c r="AS35" s="171" t="str">
        <f t="shared" si="33"/>
        <v/>
      </c>
      <c r="AT35" s="171" t="str">
        <f t="shared" si="33"/>
        <v/>
      </c>
      <c r="AU35" s="171" t="str">
        <f t="shared" si="33"/>
        <v/>
      </c>
      <c r="AV35" s="171" t="str">
        <f t="shared" si="33"/>
        <v/>
      </c>
      <c r="AW35" s="171" t="str">
        <f t="shared" si="33"/>
        <v/>
      </c>
      <c r="AX35" s="171" t="str">
        <f t="shared" si="33"/>
        <v/>
      </c>
      <c r="AY35" s="164"/>
    </row>
    <row r="36" spans="1:51" x14ac:dyDescent="0.25">
      <c r="C36" s="107"/>
      <c r="D36" s="176"/>
      <c r="E36" s="177"/>
      <c r="F36" s="177"/>
      <c r="G36" s="177"/>
      <c r="H36" s="177"/>
      <c r="I36" s="177"/>
      <c r="J36" s="177"/>
      <c r="K36" s="177"/>
      <c r="L36" s="177"/>
      <c r="M36" s="177"/>
      <c r="N36" s="177"/>
      <c r="O36" s="177"/>
      <c r="P36" s="178"/>
      <c r="Q36" s="178"/>
      <c r="R36" s="179"/>
      <c r="S36" s="179"/>
      <c r="T36" s="179"/>
      <c r="U36" s="179"/>
      <c r="V36" s="179"/>
      <c r="W36" s="179"/>
      <c r="X36" s="179"/>
      <c r="Y36" s="51"/>
      <c r="Z36" s="164"/>
      <c r="AA36" s="164"/>
      <c r="AB36" s="164"/>
      <c r="AC36" s="169">
        <f t="shared" si="25"/>
        <v>0</v>
      </c>
      <c r="AD36" s="170" t="str">
        <f t="shared" ref="AD36:AX36" si="34">IF(ISNUMBER(D36)=TRUE,D36/D72,"")</f>
        <v/>
      </c>
      <c r="AE36" s="171" t="str">
        <f t="shared" si="34"/>
        <v/>
      </c>
      <c r="AF36" s="171" t="str">
        <f t="shared" si="34"/>
        <v/>
      </c>
      <c r="AG36" s="171" t="str">
        <f t="shared" si="34"/>
        <v/>
      </c>
      <c r="AH36" s="171" t="str">
        <f t="shared" si="34"/>
        <v/>
      </c>
      <c r="AI36" s="171" t="str">
        <f t="shared" si="34"/>
        <v/>
      </c>
      <c r="AJ36" s="171" t="str">
        <f t="shared" si="34"/>
        <v/>
      </c>
      <c r="AK36" s="171" t="str">
        <f t="shared" si="34"/>
        <v/>
      </c>
      <c r="AL36" s="171" t="str">
        <f t="shared" si="34"/>
        <v/>
      </c>
      <c r="AM36" s="171" t="str">
        <f t="shared" si="34"/>
        <v/>
      </c>
      <c r="AN36" s="171" t="str">
        <f t="shared" si="34"/>
        <v/>
      </c>
      <c r="AO36" s="171" t="str">
        <f t="shared" si="34"/>
        <v/>
      </c>
      <c r="AP36" s="171" t="str">
        <f t="shared" si="34"/>
        <v/>
      </c>
      <c r="AQ36" s="171" t="str">
        <f t="shared" si="34"/>
        <v/>
      </c>
      <c r="AR36" s="171" t="str">
        <f t="shared" si="34"/>
        <v/>
      </c>
      <c r="AS36" s="171" t="str">
        <f t="shared" si="34"/>
        <v/>
      </c>
      <c r="AT36" s="171" t="str">
        <f t="shared" si="34"/>
        <v/>
      </c>
      <c r="AU36" s="171" t="str">
        <f t="shared" si="34"/>
        <v/>
      </c>
      <c r="AV36" s="171" t="str">
        <f t="shared" si="34"/>
        <v/>
      </c>
      <c r="AW36" s="171" t="str">
        <f t="shared" si="34"/>
        <v/>
      </c>
      <c r="AX36" s="171" t="str">
        <f t="shared" si="34"/>
        <v/>
      </c>
      <c r="AY36" s="164"/>
    </row>
    <row r="37" spans="1:51" x14ac:dyDescent="0.25">
      <c r="B37" s="182"/>
      <c r="C37" s="165" t="s">
        <v>16</v>
      </c>
      <c r="D37" s="183">
        <f>AVERAGE(D27:D36)</f>
        <v>160.38557600000001</v>
      </c>
      <c r="E37" s="184">
        <f t="shared" ref="E37:X37" si="35">AVERAGE(E27:E36)</f>
        <v>186.95944800000001</v>
      </c>
      <c r="F37" s="184">
        <f t="shared" si="35"/>
        <v>202.46272800000003</v>
      </c>
      <c r="G37" s="184">
        <f t="shared" si="35"/>
        <v>196.96747199999996</v>
      </c>
      <c r="H37" s="184">
        <f t="shared" si="35"/>
        <v>258.90612799999997</v>
      </c>
      <c r="I37" s="184">
        <f t="shared" si="35"/>
        <v>266.10022399999997</v>
      </c>
      <c r="J37" s="184">
        <f t="shared" si="35"/>
        <v>373.21887200000003</v>
      </c>
      <c r="K37" s="184">
        <f t="shared" si="35"/>
        <v>319.18556799999999</v>
      </c>
      <c r="L37" s="184">
        <f t="shared" si="35"/>
        <v>633.71984000000009</v>
      </c>
      <c r="M37" s="184">
        <f t="shared" si="35"/>
        <v>771.46097600000007</v>
      </c>
      <c r="N37" s="184">
        <f t="shared" si="35"/>
        <v>1003.825056</v>
      </c>
      <c r="O37" s="184">
        <f t="shared" si="35"/>
        <v>991.50389000000007</v>
      </c>
      <c r="P37" s="184">
        <f t="shared" si="35"/>
        <v>1230.01567</v>
      </c>
      <c r="Q37" s="185">
        <f t="shared" si="35"/>
        <v>1242.6804</v>
      </c>
      <c r="R37" s="185" t="e">
        <f t="shared" si="35"/>
        <v>#DIV/0!</v>
      </c>
      <c r="S37" s="185" t="e">
        <f t="shared" si="35"/>
        <v>#DIV/0!</v>
      </c>
      <c r="T37" s="185" t="e">
        <f t="shared" si="35"/>
        <v>#DIV/0!</v>
      </c>
      <c r="U37" s="185" t="e">
        <f t="shared" si="35"/>
        <v>#DIV/0!</v>
      </c>
      <c r="V37" s="185" t="e">
        <f t="shared" si="35"/>
        <v>#DIV/0!</v>
      </c>
      <c r="W37" s="185" t="e">
        <f t="shared" si="35"/>
        <v>#DIV/0!</v>
      </c>
      <c r="X37" s="185" t="e">
        <f t="shared" si="35"/>
        <v>#DIV/0!</v>
      </c>
      <c r="Y37" s="51"/>
      <c r="Z37" s="164"/>
      <c r="AA37" s="164"/>
      <c r="AB37" s="82"/>
      <c r="AC37" s="215" t="s">
        <v>3</v>
      </c>
      <c r="AD37" s="76">
        <f t="shared" ref="AD37:AX37" si="36">AVERAGE(AD27:AD36)</f>
        <v>1.2656731974648276</v>
      </c>
      <c r="AE37" s="76">
        <f t="shared" si="36"/>
        <v>0.95314580509245928</v>
      </c>
      <c r="AF37" s="76">
        <f t="shared" si="36"/>
        <v>0.88369889508718769</v>
      </c>
      <c r="AG37" s="76">
        <f t="shared" si="36"/>
        <v>0.62221441043946213</v>
      </c>
      <c r="AH37" s="76">
        <f t="shared" si="36"/>
        <v>0.69466775740726183</v>
      </c>
      <c r="AI37" s="76">
        <f t="shared" si="36"/>
        <v>0.49739358132161382</v>
      </c>
      <c r="AJ37" s="76">
        <f t="shared" si="36"/>
        <v>0.48405995260983142</v>
      </c>
      <c r="AK37" s="76">
        <f t="shared" si="36"/>
        <v>0.28021353658325038</v>
      </c>
      <c r="AL37" s="76">
        <f t="shared" si="36"/>
        <v>0.45694299194752197</v>
      </c>
      <c r="AM37" s="76">
        <f t="shared" si="36"/>
        <v>0.55993645709825668</v>
      </c>
      <c r="AN37" s="76">
        <f t="shared" si="36"/>
        <v>0.6267506013941696</v>
      </c>
      <c r="AO37" s="76">
        <f t="shared" si="36"/>
        <v>0.53122289280403423</v>
      </c>
      <c r="AP37" s="76" t="e">
        <f t="shared" si="36"/>
        <v>#DIV/0!</v>
      </c>
      <c r="AQ37" s="76" t="e">
        <f t="shared" si="36"/>
        <v>#DIV/0!</v>
      </c>
      <c r="AR37" s="76" t="e">
        <f t="shared" si="36"/>
        <v>#DIV/0!</v>
      </c>
      <c r="AS37" s="76" t="e">
        <f t="shared" si="36"/>
        <v>#DIV/0!</v>
      </c>
      <c r="AT37" s="76" t="e">
        <f t="shared" si="36"/>
        <v>#DIV/0!</v>
      </c>
      <c r="AU37" s="76" t="e">
        <f t="shared" si="36"/>
        <v>#DIV/0!</v>
      </c>
      <c r="AV37" s="76" t="e">
        <f t="shared" si="36"/>
        <v>#DIV/0!</v>
      </c>
      <c r="AW37" s="76" t="e">
        <f t="shared" si="36"/>
        <v>#DIV/0!</v>
      </c>
      <c r="AX37" s="76" t="e">
        <f t="shared" si="36"/>
        <v>#DIV/0!</v>
      </c>
      <c r="AY37" s="164"/>
    </row>
    <row r="38" spans="1:51" x14ac:dyDescent="0.25">
      <c r="B38" s="157"/>
      <c r="C38" s="188" t="s">
        <v>22</v>
      </c>
      <c r="D38" s="189">
        <f>_xlfn.STDEV.P(D27:D36)</f>
        <v>25.97407376056788</v>
      </c>
      <c r="E38" s="190">
        <f t="shared" ref="E38:X38" si="37">_xlfn.STDEV.P(E27:E36)</f>
        <v>51.096819871802772</v>
      </c>
      <c r="F38" s="190">
        <f t="shared" si="37"/>
        <v>61.645221014988863</v>
      </c>
      <c r="G38" s="190">
        <f t="shared" si="37"/>
        <v>58.503892744495865</v>
      </c>
      <c r="H38" s="190">
        <f t="shared" si="37"/>
        <v>31.980224214082451</v>
      </c>
      <c r="I38" s="190">
        <f t="shared" si="37"/>
        <v>148.8843182791378</v>
      </c>
      <c r="J38" s="190">
        <f t="shared" si="37"/>
        <v>136.89576334715969</v>
      </c>
      <c r="K38" s="190">
        <f t="shared" si="37"/>
        <v>214.77232549428467</v>
      </c>
      <c r="L38" s="190">
        <f t="shared" si="37"/>
        <v>406.20082904230981</v>
      </c>
      <c r="M38" s="190">
        <f t="shared" si="37"/>
        <v>452.21783569281433</v>
      </c>
      <c r="N38" s="190">
        <f t="shared" si="37"/>
        <v>591.41628200219418</v>
      </c>
      <c r="O38" s="190">
        <f t="shared" si="37"/>
        <v>411.13064313879329</v>
      </c>
      <c r="P38" s="190">
        <f t="shared" si="37"/>
        <v>546.76432305775063</v>
      </c>
      <c r="Q38" s="191">
        <f t="shared" si="37"/>
        <v>379.96823452729177</v>
      </c>
      <c r="R38" s="192" t="e">
        <f t="shared" si="37"/>
        <v>#DIV/0!</v>
      </c>
      <c r="S38" s="192" t="e">
        <f t="shared" si="37"/>
        <v>#DIV/0!</v>
      </c>
      <c r="T38" s="192" t="e">
        <f t="shared" si="37"/>
        <v>#DIV/0!</v>
      </c>
      <c r="U38" s="192" t="e">
        <f t="shared" si="37"/>
        <v>#DIV/0!</v>
      </c>
      <c r="V38" s="192" t="e">
        <f t="shared" si="37"/>
        <v>#DIV/0!</v>
      </c>
      <c r="W38" s="192" t="e">
        <f t="shared" si="37"/>
        <v>#DIV/0!</v>
      </c>
      <c r="X38" s="192" t="e">
        <f t="shared" si="37"/>
        <v>#DIV/0!</v>
      </c>
      <c r="Y38" s="52"/>
      <c r="Z38" s="193"/>
      <c r="AA38" s="193"/>
      <c r="AB38" s="216"/>
      <c r="AC38" s="217" t="s">
        <v>4</v>
      </c>
      <c r="AD38" s="77">
        <f t="shared" ref="AD38:AX38" si="38">_xlfn.VAR.P(AD27:AD36)</f>
        <v>4.2013870198469194E-2</v>
      </c>
      <c r="AE38" s="77">
        <f t="shared" si="38"/>
        <v>6.7859646152238898E-2</v>
      </c>
      <c r="AF38" s="77">
        <f t="shared" si="38"/>
        <v>7.2396452090886215E-2</v>
      </c>
      <c r="AG38" s="77">
        <f t="shared" si="38"/>
        <v>3.4155499171173248E-2</v>
      </c>
      <c r="AH38" s="77">
        <f t="shared" si="38"/>
        <v>7.3626241768755566E-3</v>
      </c>
      <c r="AI38" s="77">
        <f t="shared" si="38"/>
        <v>7.7447568285353971E-2</v>
      </c>
      <c r="AJ38" s="77">
        <f t="shared" si="38"/>
        <v>3.1524712282472153E-2</v>
      </c>
      <c r="AK38" s="77">
        <f t="shared" si="38"/>
        <v>3.5550717398092749E-2</v>
      </c>
      <c r="AL38" s="77">
        <f t="shared" si="38"/>
        <v>8.5784938679613343E-2</v>
      </c>
      <c r="AM38" s="77">
        <f t="shared" si="38"/>
        <v>0.10773205388124936</v>
      </c>
      <c r="AN38" s="77">
        <f t="shared" si="38"/>
        <v>0.13635152786836485</v>
      </c>
      <c r="AO38" s="77">
        <f t="shared" si="38"/>
        <v>4.8520404784858751E-2</v>
      </c>
      <c r="AP38" s="77" t="e">
        <f t="shared" si="38"/>
        <v>#DIV/0!</v>
      </c>
      <c r="AQ38" s="77" t="e">
        <f t="shared" si="38"/>
        <v>#DIV/0!</v>
      </c>
      <c r="AR38" s="77" t="e">
        <f t="shared" si="38"/>
        <v>#DIV/0!</v>
      </c>
      <c r="AS38" s="77" t="e">
        <f t="shared" si="38"/>
        <v>#DIV/0!</v>
      </c>
      <c r="AT38" s="77" t="e">
        <f t="shared" si="38"/>
        <v>#DIV/0!</v>
      </c>
      <c r="AU38" s="77" t="e">
        <f t="shared" si="38"/>
        <v>#DIV/0!</v>
      </c>
      <c r="AV38" s="77" t="e">
        <f t="shared" si="38"/>
        <v>#DIV/0!</v>
      </c>
      <c r="AW38" s="77" t="e">
        <f t="shared" si="38"/>
        <v>#DIV/0!</v>
      </c>
      <c r="AX38" s="77" t="e">
        <f t="shared" si="38"/>
        <v>#DIV/0!</v>
      </c>
      <c r="AY38" s="193"/>
    </row>
    <row r="39" spans="1:51" x14ac:dyDescent="0.25">
      <c r="Y39" s="52"/>
      <c r="Z39" s="193"/>
      <c r="AA39" s="193"/>
      <c r="AB39" s="84"/>
      <c r="AC39" s="217" t="s">
        <v>5</v>
      </c>
      <c r="AD39" s="77">
        <f t="shared" ref="AD39:AX39" si="39">_xlfn.STDEV.P(AD27:AD36)</f>
        <v>0.2049728523450586</v>
      </c>
      <c r="AE39" s="77">
        <f t="shared" si="39"/>
        <v>0.26049884098060572</v>
      </c>
      <c r="AF39" s="77">
        <f t="shared" si="39"/>
        <v>0.26906588801051357</v>
      </c>
      <c r="AG39" s="77">
        <f t="shared" si="39"/>
        <v>0.18481206446326293</v>
      </c>
      <c r="AH39" s="77">
        <f t="shared" si="39"/>
        <v>8.5805735104802619E-2</v>
      </c>
      <c r="AI39" s="77">
        <f t="shared" si="39"/>
        <v>0.27829403206923781</v>
      </c>
      <c r="AJ39" s="77">
        <f t="shared" si="39"/>
        <v>0.17755199881294537</v>
      </c>
      <c r="AK39" s="77">
        <f t="shared" si="39"/>
        <v>0.18854897877764479</v>
      </c>
      <c r="AL39" s="77">
        <f t="shared" si="39"/>
        <v>0.29289065993918845</v>
      </c>
      <c r="AM39" s="77">
        <f t="shared" si="39"/>
        <v>0.32822561429792368</v>
      </c>
      <c r="AN39" s="77">
        <f t="shared" si="39"/>
        <v>0.36925807759393003</v>
      </c>
      <c r="AO39" s="77">
        <f t="shared" si="39"/>
        <v>0.22027347726146865</v>
      </c>
      <c r="AP39" s="77" t="e">
        <f t="shared" si="39"/>
        <v>#DIV/0!</v>
      </c>
      <c r="AQ39" s="77" t="e">
        <f t="shared" si="39"/>
        <v>#DIV/0!</v>
      </c>
      <c r="AR39" s="77" t="e">
        <f t="shared" si="39"/>
        <v>#DIV/0!</v>
      </c>
      <c r="AS39" s="77" t="e">
        <f t="shared" si="39"/>
        <v>#DIV/0!</v>
      </c>
      <c r="AT39" s="77" t="e">
        <f t="shared" si="39"/>
        <v>#DIV/0!</v>
      </c>
      <c r="AU39" s="77" t="e">
        <f t="shared" si="39"/>
        <v>#DIV/0!</v>
      </c>
      <c r="AV39" s="77" t="e">
        <f t="shared" si="39"/>
        <v>#DIV/0!</v>
      </c>
      <c r="AW39" s="77" t="e">
        <f t="shared" si="39"/>
        <v>#DIV/0!</v>
      </c>
      <c r="AX39" s="77" t="e">
        <f t="shared" si="39"/>
        <v>#DIV/0!</v>
      </c>
      <c r="AY39" s="193"/>
    </row>
    <row r="40" spans="1:51" ht="15.75" x14ac:dyDescent="0.25">
      <c r="Y40" s="52"/>
      <c r="Z40" s="193"/>
      <c r="AA40" s="193"/>
      <c r="AB40" s="85"/>
      <c r="AC40" s="218" t="s">
        <v>19</v>
      </c>
      <c r="AD40" s="78">
        <f t="shared" ref="AD40:AX40" si="40">SUMPRODUCT(AD27:AD36,AD27:AD36)/COUNTA(D27:D36)</f>
        <v>1.6439425129793097</v>
      </c>
      <c r="AE40" s="78">
        <f t="shared" si="40"/>
        <v>0.97634657191759133</v>
      </c>
      <c r="AF40" s="78">
        <f t="shared" si="40"/>
        <v>0.8533201892692025</v>
      </c>
      <c r="AG40" s="78">
        <f t="shared" si="40"/>
        <v>0.42130627172970064</v>
      </c>
      <c r="AH40" s="78">
        <f t="shared" si="40"/>
        <v>0.48992591735810986</v>
      </c>
      <c r="AI40" s="78">
        <f t="shared" si="40"/>
        <v>0.32484794302529479</v>
      </c>
      <c r="AJ40" s="78">
        <f t="shared" si="40"/>
        <v>0.26583875000310442</v>
      </c>
      <c r="AK40" s="78">
        <f t="shared" si="40"/>
        <v>0.11407034348258534</v>
      </c>
      <c r="AL40" s="78">
        <f t="shared" si="40"/>
        <v>0.29458183656956649</v>
      </c>
      <c r="AM40" s="78">
        <f t="shared" si="40"/>
        <v>0.42126088986899718</v>
      </c>
      <c r="AN40" s="78">
        <f t="shared" si="40"/>
        <v>0.52916784421631813</v>
      </c>
      <c r="AO40" s="78">
        <f t="shared" si="40"/>
        <v>0.33071816662394521</v>
      </c>
      <c r="AP40" s="78" t="e">
        <f t="shared" si="40"/>
        <v>#DIV/0!</v>
      </c>
      <c r="AQ40" s="78" t="e">
        <f t="shared" si="40"/>
        <v>#DIV/0!</v>
      </c>
      <c r="AR40" s="78" t="e">
        <f t="shared" si="40"/>
        <v>#DIV/0!</v>
      </c>
      <c r="AS40" s="78" t="e">
        <f t="shared" si="40"/>
        <v>#DIV/0!</v>
      </c>
      <c r="AT40" s="78" t="e">
        <f t="shared" si="40"/>
        <v>#DIV/0!</v>
      </c>
      <c r="AU40" s="78" t="e">
        <f t="shared" si="40"/>
        <v>#DIV/0!</v>
      </c>
      <c r="AV40" s="78" t="e">
        <f t="shared" si="40"/>
        <v>#DIV/0!</v>
      </c>
      <c r="AW40" s="78" t="e">
        <f t="shared" si="40"/>
        <v>#DIV/0!</v>
      </c>
      <c r="AX40" s="78" t="e">
        <f t="shared" si="40"/>
        <v>#DIV/0!</v>
      </c>
      <c r="AY40" s="193"/>
    </row>
    <row r="41" spans="1:51" x14ac:dyDescent="0.25">
      <c r="Y41" s="52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</row>
    <row r="42" spans="1:51" ht="18.75" x14ac:dyDescent="0.3">
      <c r="A42" s="211" t="s">
        <v>44</v>
      </c>
      <c r="Y42" s="52"/>
      <c r="Z42" s="193"/>
      <c r="AA42" s="213" t="str">
        <f>A42</f>
        <v>Abraxane only</v>
      </c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</row>
    <row r="43" spans="1:51" s="7" customFormat="1" ht="19.5" x14ac:dyDescent="0.35">
      <c r="A43" s="237" t="s">
        <v>45</v>
      </c>
      <c r="B43" s="219"/>
      <c r="C43" s="33" t="s">
        <v>18</v>
      </c>
      <c r="D43" s="336" t="s">
        <v>13</v>
      </c>
      <c r="E43" s="336"/>
      <c r="F43" s="336"/>
      <c r="G43" s="336"/>
      <c r="H43" s="336"/>
      <c r="I43" s="336"/>
      <c r="J43" s="336"/>
      <c r="K43" s="336"/>
      <c r="L43" s="336"/>
      <c r="M43" s="336"/>
      <c r="N43" s="336"/>
      <c r="O43" s="336"/>
      <c r="P43" s="336"/>
      <c r="Q43" s="336"/>
      <c r="R43" s="336"/>
      <c r="S43" s="336"/>
      <c r="T43" s="336"/>
      <c r="U43" s="336"/>
      <c r="V43" s="336"/>
      <c r="W43" s="336"/>
      <c r="X43" s="336"/>
      <c r="Y43" s="53"/>
      <c r="AB43" s="338" t="s">
        <v>7</v>
      </c>
      <c r="AC43" s="338"/>
    </row>
    <row r="44" spans="1:51" x14ac:dyDescent="0.25">
      <c r="B44" s="157"/>
      <c r="C44" s="65" t="s">
        <v>12</v>
      </c>
      <c r="D44" s="64">
        <f>IF(ISBLANK(D7)=TRUE,"",D7)</f>
        <v>0</v>
      </c>
      <c r="E44" s="64">
        <f>IF(ISBLANK(E7)=TRUE,"",E7)</f>
        <v>1</v>
      </c>
      <c r="F44" s="64">
        <f t="shared" ref="F44:X44" si="41">IF(ISBLANK(F7)=TRUE,"",F7)</f>
        <v>2</v>
      </c>
      <c r="G44" s="64">
        <f t="shared" si="41"/>
        <v>4</v>
      </c>
      <c r="H44" s="64">
        <f t="shared" si="41"/>
        <v>7</v>
      </c>
      <c r="I44" s="64">
        <f t="shared" si="41"/>
        <v>9</v>
      </c>
      <c r="J44" s="64">
        <f t="shared" si="41"/>
        <v>11</v>
      </c>
      <c r="K44" s="64">
        <f t="shared" si="41"/>
        <v>16</v>
      </c>
      <c r="L44" s="64">
        <f t="shared" si="41"/>
        <v>18</v>
      </c>
      <c r="M44" s="64">
        <f t="shared" si="41"/>
        <v>20</v>
      </c>
      <c r="N44" s="64">
        <f t="shared" si="41"/>
        <v>23</v>
      </c>
      <c r="O44" s="64">
        <f t="shared" si="41"/>
        <v>25</v>
      </c>
      <c r="P44" s="64">
        <f t="shared" si="41"/>
        <v>27</v>
      </c>
      <c r="Q44" s="64">
        <f t="shared" si="41"/>
        <v>30</v>
      </c>
      <c r="R44" s="64" t="str">
        <f t="shared" si="41"/>
        <v/>
      </c>
      <c r="S44" s="64" t="str">
        <f t="shared" si="41"/>
        <v/>
      </c>
      <c r="T44" s="64" t="str">
        <f t="shared" si="41"/>
        <v/>
      </c>
      <c r="U44" s="64" t="str">
        <f t="shared" si="41"/>
        <v/>
      </c>
      <c r="V44" s="64" t="str">
        <f t="shared" si="41"/>
        <v/>
      </c>
      <c r="W44" s="64" t="str">
        <f t="shared" si="41"/>
        <v/>
      </c>
      <c r="X44" s="64" t="str">
        <f t="shared" si="41"/>
        <v/>
      </c>
      <c r="Y44" s="50"/>
      <c r="Z44" s="159"/>
      <c r="AA44" s="159"/>
      <c r="AB44" s="81"/>
      <c r="AC44" s="86" t="s">
        <v>12</v>
      </c>
      <c r="AD44" s="64">
        <f>D44</f>
        <v>0</v>
      </c>
      <c r="AE44" s="64">
        <f>E44</f>
        <v>1</v>
      </c>
      <c r="AF44" s="64">
        <f t="shared" ref="AF44:AX44" si="42">F44</f>
        <v>2</v>
      </c>
      <c r="AG44" s="64">
        <f t="shared" si="42"/>
        <v>4</v>
      </c>
      <c r="AH44" s="64">
        <f t="shared" si="42"/>
        <v>7</v>
      </c>
      <c r="AI44" s="64">
        <f t="shared" si="42"/>
        <v>9</v>
      </c>
      <c r="AJ44" s="64">
        <f t="shared" si="42"/>
        <v>11</v>
      </c>
      <c r="AK44" s="64">
        <f t="shared" si="42"/>
        <v>16</v>
      </c>
      <c r="AL44" s="64">
        <f t="shared" si="42"/>
        <v>18</v>
      </c>
      <c r="AM44" s="64">
        <f t="shared" si="42"/>
        <v>20</v>
      </c>
      <c r="AN44" s="64">
        <f t="shared" si="42"/>
        <v>23</v>
      </c>
      <c r="AO44" s="64">
        <f t="shared" si="42"/>
        <v>25</v>
      </c>
      <c r="AP44" s="64">
        <f t="shared" si="42"/>
        <v>27</v>
      </c>
      <c r="AQ44" s="64">
        <f t="shared" si="42"/>
        <v>30</v>
      </c>
      <c r="AR44" s="64" t="str">
        <f t="shared" si="42"/>
        <v/>
      </c>
      <c r="AS44" s="64" t="str">
        <f t="shared" si="42"/>
        <v/>
      </c>
      <c r="AT44" s="64" t="str">
        <f t="shared" si="42"/>
        <v/>
      </c>
      <c r="AU44" s="64" t="str">
        <f t="shared" si="42"/>
        <v/>
      </c>
      <c r="AV44" s="64" t="str">
        <f t="shared" si="42"/>
        <v/>
      </c>
      <c r="AW44" s="64" t="str">
        <f t="shared" si="42"/>
        <v/>
      </c>
      <c r="AX44" s="64" t="str">
        <f t="shared" si="42"/>
        <v/>
      </c>
      <c r="AY44" s="159"/>
    </row>
    <row r="45" spans="1:51" x14ac:dyDescent="0.25">
      <c r="C45" s="108">
        <v>11</v>
      </c>
      <c r="D45" s="161">
        <v>89.7</v>
      </c>
      <c r="E45" s="161">
        <v>154.79100000000003</v>
      </c>
      <c r="F45" s="161">
        <v>220.19087999999999</v>
      </c>
      <c r="G45" s="161">
        <v>238.31287999999998</v>
      </c>
      <c r="H45" s="161">
        <v>317.55724000000004</v>
      </c>
      <c r="I45" s="161">
        <v>604.28368</v>
      </c>
      <c r="J45" s="161">
        <v>705.50116000000014</v>
      </c>
      <c r="K45" s="161">
        <v>1153.1520000000003</v>
      </c>
      <c r="L45" s="161">
        <v>1263.8111200000001</v>
      </c>
      <c r="M45" s="161">
        <v>1514.3310000000001</v>
      </c>
      <c r="N45" s="161">
        <v>1814.1760000000002</v>
      </c>
      <c r="O45" s="161"/>
      <c r="P45" s="162"/>
      <c r="Q45" s="162"/>
      <c r="R45" s="163"/>
      <c r="S45" s="163"/>
      <c r="T45" s="163"/>
      <c r="U45" s="163"/>
      <c r="V45" s="163"/>
      <c r="W45" s="163"/>
      <c r="X45" s="163"/>
      <c r="Y45" s="51"/>
      <c r="Z45" s="164"/>
      <c r="AA45" s="164"/>
      <c r="AB45" s="164"/>
      <c r="AC45" s="169">
        <f t="shared" ref="AC45:AC54" si="43">C45</f>
        <v>11</v>
      </c>
      <c r="AD45" s="166">
        <f t="shared" ref="AD45:AX45" si="44">IF(ISNUMBER(D45)=TRUE,D45/D72,"")</f>
        <v>0.70786219461901623</v>
      </c>
      <c r="AE45" s="167">
        <f t="shared" si="44"/>
        <v>0.78914649082653943</v>
      </c>
      <c r="AF45" s="167">
        <f t="shared" si="44"/>
        <v>0.9610778205274183</v>
      </c>
      <c r="AG45" s="167">
        <f t="shared" si="44"/>
        <v>0.75282332977970223</v>
      </c>
      <c r="AH45" s="167">
        <f t="shared" si="44"/>
        <v>0.85203381419863367</v>
      </c>
      <c r="AI45" s="167">
        <f t="shared" si="44"/>
        <v>1.129524880555546</v>
      </c>
      <c r="AJ45" s="167">
        <f t="shared" si="44"/>
        <v>0.91502569590259397</v>
      </c>
      <c r="AK45" s="167">
        <f t="shared" si="44"/>
        <v>1.0123540427054909</v>
      </c>
      <c r="AL45" s="167">
        <f t="shared" si="44"/>
        <v>0.91126961470757917</v>
      </c>
      <c r="AM45" s="167">
        <f t="shared" si="44"/>
        <v>1.0991212276355764</v>
      </c>
      <c r="AN45" s="167">
        <f t="shared" si="44"/>
        <v>1.1327032456887278</v>
      </c>
      <c r="AO45" s="167" t="str">
        <f t="shared" si="44"/>
        <v/>
      </c>
      <c r="AP45" s="167" t="str">
        <f t="shared" si="44"/>
        <v/>
      </c>
      <c r="AQ45" s="167" t="str">
        <f t="shared" si="44"/>
        <v/>
      </c>
      <c r="AR45" s="167" t="str">
        <f t="shared" si="44"/>
        <v/>
      </c>
      <c r="AS45" s="167" t="str">
        <f t="shared" si="44"/>
        <v/>
      </c>
      <c r="AT45" s="167" t="str">
        <f t="shared" si="44"/>
        <v/>
      </c>
      <c r="AU45" s="167" t="str">
        <f t="shared" si="44"/>
        <v/>
      </c>
      <c r="AV45" s="167" t="str">
        <f t="shared" si="44"/>
        <v/>
      </c>
      <c r="AW45" s="167" t="str">
        <f t="shared" si="44"/>
        <v/>
      </c>
      <c r="AX45" s="167" t="str">
        <f t="shared" si="44"/>
        <v/>
      </c>
      <c r="AY45" s="164"/>
    </row>
    <row r="46" spans="1:51" x14ac:dyDescent="0.25">
      <c r="C46" s="109">
        <v>21</v>
      </c>
      <c r="D46" s="168">
        <v>76.7</v>
      </c>
      <c r="E46" s="161">
        <v>34.398000000000003</v>
      </c>
      <c r="F46" s="161">
        <v>78.876720000000006</v>
      </c>
      <c r="G46" s="161">
        <v>99.679320000000018</v>
      </c>
      <c r="H46" s="161">
        <v>210.65616</v>
      </c>
      <c r="I46" s="161">
        <v>272.63599999999997</v>
      </c>
      <c r="J46" s="161">
        <v>572.16639999999995</v>
      </c>
      <c r="K46" s="161">
        <v>557.76552000000004</v>
      </c>
      <c r="L46" s="161">
        <v>800.45263999999997</v>
      </c>
      <c r="M46" s="161">
        <v>1379.7159999999999</v>
      </c>
      <c r="N46" s="161">
        <v>2166.7370400000004</v>
      </c>
      <c r="O46" s="161"/>
      <c r="P46" s="162"/>
      <c r="Q46" s="162"/>
      <c r="R46" s="163"/>
      <c r="S46" s="163"/>
      <c r="T46" s="163"/>
      <c r="U46" s="163"/>
      <c r="V46" s="163"/>
      <c r="W46" s="163"/>
      <c r="X46" s="163"/>
      <c r="Y46" s="51"/>
      <c r="Z46" s="164"/>
      <c r="AA46" s="164"/>
      <c r="AB46" s="164"/>
      <c r="AC46" s="169">
        <f t="shared" si="43"/>
        <v>21</v>
      </c>
      <c r="AD46" s="170">
        <f t="shared" ref="AD46:AX46" si="45">IF(ISNUMBER(D46)=TRUE,D46/D72,"")</f>
        <v>0.60527347076118776</v>
      </c>
      <c r="AE46" s="171">
        <f t="shared" si="45"/>
        <v>0.17536588685034207</v>
      </c>
      <c r="AF46" s="171">
        <f t="shared" si="45"/>
        <v>0.34427704793200986</v>
      </c>
      <c r="AG46" s="171">
        <f t="shared" si="45"/>
        <v>0.31488401966598067</v>
      </c>
      <c r="AH46" s="171">
        <f t="shared" si="45"/>
        <v>0.5652088785292303</v>
      </c>
      <c r="AI46" s="171">
        <f t="shared" si="45"/>
        <v>0.50961023030630548</v>
      </c>
      <c r="AJ46" s="171">
        <f t="shared" si="45"/>
        <v>0.74209227144584966</v>
      </c>
      <c r="AK46" s="171">
        <f t="shared" si="45"/>
        <v>0.48966326993642667</v>
      </c>
      <c r="AL46" s="171">
        <f t="shared" si="45"/>
        <v>0.57716549356241187</v>
      </c>
      <c r="AM46" s="171">
        <f t="shared" si="45"/>
        <v>1.0014159016149355</v>
      </c>
      <c r="AN46" s="171">
        <f t="shared" si="45"/>
        <v>1.3528290958330322</v>
      </c>
      <c r="AO46" s="171" t="str">
        <f t="shared" si="45"/>
        <v/>
      </c>
      <c r="AP46" s="171" t="str">
        <f t="shared" si="45"/>
        <v/>
      </c>
      <c r="AQ46" s="171" t="str">
        <f t="shared" si="45"/>
        <v/>
      </c>
      <c r="AR46" s="171" t="str">
        <f t="shared" si="45"/>
        <v/>
      </c>
      <c r="AS46" s="171" t="str">
        <f t="shared" si="45"/>
        <v/>
      </c>
      <c r="AT46" s="171" t="str">
        <f t="shared" si="45"/>
        <v/>
      </c>
      <c r="AU46" s="171" t="str">
        <f t="shared" si="45"/>
        <v/>
      </c>
      <c r="AV46" s="171" t="str">
        <f t="shared" si="45"/>
        <v/>
      </c>
      <c r="AW46" s="171" t="str">
        <f t="shared" si="45"/>
        <v/>
      </c>
      <c r="AX46" s="171" t="str">
        <f t="shared" si="45"/>
        <v/>
      </c>
      <c r="AY46" s="164"/>
    </row>
    <row r="47" spans="1:51" x14ac:dyDescent="0.25">
      <c r="C47" s="109">
        <v>31</v>
      </c>
      <c r="D47" s="168">
        <v>138.53736000000001</v>
      </c>
      <c r="E47" s="161">
        <v>166.60800000000003</v>
      </c>
      <c r="F47" s="161">
        <v>161.90928</v>
      </c>
      <c r="G47" s="161">
        <v>264.90204</v>
      </c>
      <c r="H47" s="161">
        <v>272.26368000000002</v>
      </c>
      <c r="I47" s="161">
        <v>347.24924000000004</v>
      </c>
      <c r="J47" s="161">
        <v>382.94776000000007</v>
      </c>
      <c r="K47" s="161">
        <v>702</v>
      </c>
      <c r="L47" s="161">
        <v>827.50512000000003</v>
      </c>
      <c r="M47" s="161">
        <v>1096.2151199999998</v>
      </c>
      <c r="N47" s="161">
        <v>1122.1397200000001</v>
      </c>
      <c r="O47" s="161">
        <v>1329.5365200000003</v>
      </c>
      <c r="P47" s="162">
        <v>1505.6776799999998</v>
      </c>
      <c r="Q47" s="162">
        <v>2330.7315199999994</v>
      </c>
      <c r="R47" s="163"/>
      <c r="S47" s="163"/>
      <c r="T47" s="163"/>
      <c r="U47" s="163"/>
      <c r="V47" s="163"/>
      <c r="W47" s="163"/>
      <c r="X47" s="163"/>
      <c r="Y47" s="51"/>
      <c r="Z47" s="164"/>
      <c r="AA47" s="164"/>
      <c r="AB47" s="164"/>
      <c r="AC47" s="169">
        <f t="shared" si="43"/>
        <v>31</v>
      </c>
      <c r="AD47" s="170">
        <f t="shared" ref="AD47:AX47" si="46">IF(ISNUMBER(D47)=TRUE,D47/D72,"")</f>
        <v>1.0932593053101975</v>
      </c>
      <c r="AE47" s="171">
        <f t="shared" si="46"/>
        <v>0.84939123426832364</v>
      </c>
      <c r="AF47" s="171">
        <f t="shared" si="46"/>
        <v>0.70669329240867518</v>
      </c>
      <c r="AG47" s="171">
        <f t="shared" si="46"/>
        <v>0.83681769872545664</v>
      </c>
      <c r="AH47" s="171">
        <f t="shared" si="46"/>
        <v>0.73050723623292679</v>
      </c>
      <c r="AI47" s="171">
        <f t="shared" si="46"/>
        <v>0.64907703006972517</v>
      </c>
      <c r="AJ47" s="171">
        <f t="shared" si="46"/>
        <v>0.49667819197964119</v>
      </c>
      <c r="AK47" s="171">
        <f t="shared" si="46"/>
        <v>0.61628695781584253</v>
      </c>
      <c r="AL47" s="171">
        <f t="shared" si="46"/>
        <v>0.59667165444069603</v>
      </c>
      <c r="AM47" s="171">
        <f t="shared" si="46"/>
        <v>0.79564725839138239</v>
      </c>
      <c r="AN47" s="171">
        <f t="shared" si="46"/>
        <v>0.7006218266365779</v>
      </c>
      <c r="AO47" s="171">
        <f t="shared" si="46"/>
        <v>0.71233228973313334</v>
      </c>
      <c r="AP47" s="171" t="e">
        <f t="shared" si="46"/>
        <v>#DIV/0!</v>
      </c>
      <c r="AQ47" s="171" t="e">
        <f t="shared" si="46"/>
        <v>#DIV/0!</v>
      </c>
      <c r="AR47" s="171" t="str">
        <f t="shared" si="46"/>
        <v/>
      </c>
      <c r="AS47" s="171" t="str">
        <f t="shared" si="46"/>
        <v/>
      </c>
      <c r="AT47" s="171" t="str">
        <f t="shared" si="46"/>
        <v/>
      </c>
      <c r="AU47" s="171" t="str">
        <f t="shared" si="46"/>
        <v/>
      </c>
      <c r="AV47" s="171" t="str">
        <f t="shared" si="46"/>
        <v/>
      </c>
      <c r="AW47" s="171" t="str">
        <f t="shared" si="46"/>
        <v/>
      </c>
      <c r="AX47" s="171" t="str">
        <f t="shared" si="46"/>
        <v/>
      </c>
      <c r="AY47" s="164"/>
    </row>
    <row r="48" spans="1:51" x14ac:dyDescent="0.25">
      <c r="C48" s="109">
        <v>32</v>
      </c>
      <c r="D48" s="168">
        <v>112.22744000000002</v>
      </c>
      <c r="E48" s="161">
        <v>113.70319999999998</v>
      </c>
      <c r="F48" s="161">
        <v>151.59300000000002</v>
      </c>
      <c r="G48" s="161">
        <v>282.34284000000008</v>
      </c>
      <c r="H48" s="161">
        <v>218.91532000000001</v>
      </c>
      <c r="I48" s="161">
        <v>307.05479999999994</v>
      </c>
      <c r="J48" s="161">
        <v>401.4597599999999</v>
      </c>
      <c r="K48" s="161">
        <v>459.06432000000007</v>
      </c>
      <c r="L48" s="161">
        <v>532.98752000000013</v>
      </c>
      <c r="M48" s="161">
        <v>589.30144000000007</v>
      </c>
      <c r="N48" s="161">
        <v>650</v>
      </c>
      <c r="O48" s="161">
        <v>714.13055999999995</v>
      </c>
      <c r="P48" s="162">
        <v>742.41024000000004</v>
      </c>
      <c r="Q48" s="162">
        <v>741.18095999999991</v>
      </c>
      <c r="R48" s="163"/>
      <c r="S48" s="163"/>
      <c r="T48" s="163"/>
      <c r="U48" s="163"/>
      <c r="V48" s="163"/>
      <c r="W48" s="163"/>
      <c r="X48" s="163"/>
      <c r="Y48" s="51"/>
      <c r="Z48" s="164"/>
      <c r="AA48" s="164"/>
      <c r="AB48" s="164"/>
      <c r="AC48" s="169">
        <f t="shared" si="43"/>
        <v>32</v>
      </c>
      <c r="AD48" s="170">
        <f t="shared" ref="AD48:AX48" si="47">IF(ISNUMBER(D48)=TRUE,D48/D72,"")</f>
        <v>0.88563614241777011</v>
      </c>
      <c r="AE48" s="171">
        <f t="shared" si="47"/>
        <v>0.57967505394853802</v>
      </c>
      <c r="AF48" s="171">
        <f t="shared" si="47"/>
        <v>0.66166532440949843</v>
      </c>
      <c r="AG48" s="171">
        <f t="shared" si="47"/>
        <v>0.89191266937925384</v>
      </c>
      <c r="AH48" s="171">
        <f t="shared" si="47"/>
        <v>0.5873689262638585</v>
      </c>
      <c r="AI48" s="171">
        <f t="shared" si="47"/>
        <v>0.57394572743385519</v>
      </c>
      <c r="AJ48" s="171">
        <f t="shared" si="47"/>
        <v>0.52068801172614398</v>
      </c>
      <c r="AK48" s="171">
        <f t="shared" si="47"/>
        <v>0.40301332366751924</v>
      </c>
      <c r="AL48" s="171">
        <f t="shared" si="47"/>
        <v>0.38431006367023279</v>
      </c>
      <c r="AM48" s="171">
        <f t="shared" si="47"/>
        <v>0.42772268558209076</v>
      </c>
      <c r="AN48" s="171">
        <f t="shared" si="47"/>
        <v>0.40583554721133619</v>
      </c>
      <c r="AO48" s="171">
        <f t="shared" si="47"/>
        <v>0.38261322597833164</v>
      </c>
      <c r="AP48" s="171" t="e">
        <f t="shared" si="47"/>
        <v>#DIV/0!</v>
      </c>
      <c r="AQ48" s="171" t="e">
        <f t="shared" si="47"/>
        <v>#DIV/0!</v>
      </c>
      <c r="AR48" s="171" t="str">
        <f t="shared" si="47"/>
        <v/>
      </c>
      <c r="AS48" s="171" t="str">
        <f t="shared" si="47"/>
        <v/>
      </c>
      <c r="AT48" s="171" t="str">
        <f t="shared" si="47"/>
        <v/>
      </c>
      <c r="AU48" s="171" t="str">
        <f t="shared" si="47"/>
        <v/>
      </c>
      <c r="AV48" s="171" t="str">
        <f t="shared" si="47"/>
        <v/>
      </c>
      <c r="AW48" s="171" t="str">
        <f t="shared" si="47"/>
        <v/>
      </c>
      <c r="AX48" s="171" t="str">
        <f t="shared" si="47"/>
        <v/>
      </c>
      <c r="AY48" s="164"/>
    </row>
    <row r="49" spans="1:51" x14ac:dyDescent="0.25">
      <c r="C49" s="109">
        <v>42</v>
      </c>
      <c r="D49" s="168">
        <v>102.73535999999999</v>
      </c>
      <c r="E49" s="161">
        <v>173.56300000000002</v>
      </c>
      <c r="F49" s="161">
        <v>158.18400000000003</v>
      </c>
      <c r="G49" s="161">
        <v>154.79359999999997</v>
      </c>
      <c r="H49" s="161">
        <v>226.77200000000002</v>
      </c>
      <c r="I49" s="161">
        <v>318.82499999999999</v>
      </c>
      <c r="J49" s="161">
        <v>446.98368000000011</v>
      </c>
      <c r="K49" s="161">
        <v>776.15616000000011</v>
      </c>
      <c r="L49" s="161">
        <v>1024.673</v>
      </c>
      <c r="M49" s="161">
        <v>1207.6500800000001</v>
      </c>
      <c r="N49" s="161">
        <v>1582.1041600000001</v>
      </c>
      <c r="O49" s="161">
        <v>1782.5184000000002</v>
      </c>
      <c r="P49" s="162"/>
      <c r="Q49" s="162"/>
      <c r="R49" s="163"/>
      <c r="S49" s="163"/>
      <c r="T49" s="163"/>
      <c r="U49" s="163"/>
      <c r="V49" s="163"/>
      <c r="W49" s="163"/>
      <c r="X49" s="163"/>
      <c r="Y49" s="51"/>
      <c r="Z49" s="164"/>
      <c r="AA49" s="164"/>
      <c r="AB49" s="164"/>
      <c r="AC49" s="169">
        <f t="shared" si="43"/>
        <v>42</v>
      </c>
      <c r="AD49" s="170">
        <f t="shared" ref="AD49:AX49" si="48">IF(ISNUMBER(D49)=TRUE,D49/D72,"")</f>
        <v>0.81072995980573781</v>
      </c>
      <c r="AE49" s="171">
        <f t="shared" si="48"/>
        <v>0.88484881154154083</v>
      </c>
      <c r="AF49" s="171">
        <f t="shared" si="48"/>
        <v>0.69043338199252013</v>
      </c>
      <c r="AG49" s="171">
        <f t="shared" si="48"/>
        <v>0.48898839785993647</v>
      </c>
      <c r="AH49" s="171">
        <f t="shared" si="48"/>
        <v>0.60844908500103023</v>
      </c>
      <c r="AI49" s="171">
        <f t="shared" si="48"/>
        <v>0.59594654292686167</v>
      </c>
      <c r="AJ49" s="171">
        <f t="shared" si="48"/>
        <v>0.57973193530837341</v>
      </c>
      <c r="AK49" s="171">
        <f t="shared" si="48"/>
        <v>0.68138877298636247</v>
      </c>
      <c r="AL49" s="171">
        <f t="shared" si="48"/>
        <v>0.73883933693450898</v>
      </c>
      <c r="AM49" s="171">
        <f t="shared" si="48"/>
        <v>0.87652820848533264</v>
      </c>
      <c r="AN49" s="171">
        <f t="shared" si="48"/>
        <v>0.98780631925989448</v>
      </c>
      <c r="AO49" s="171">
        <f t="shared" si="48"/>
        <v>0.95502860903996911</v>
      </c>
      <c r="AP49" s="171" t="str">
        <f t="shared" si="48"/>
        <v/>
      </c>
      <c r="AQ49" s="171" t="str">
        <f t="shared" si="48"/>
        <v/>
      </c>
      <c r="AR49" s="171" t="str">
        <f t="shared" si="48"/>
        <v/>
      </c>
      <c r="AS49" s="171" t="str">
        <f t="shared" si="48"/>
        <v/>
      </c>
      <c r="AT49" s="171" t="str">
        <f t="shared" si="48"/>
        <v/>
      </c>
      <c r="AU49" s="171" t="str">
        <f t="shared" si="48"/>
        <v/>
      </c>
      <c r="AV49" s="171" t="str">
        <f t="shared" si="48"/>
        <v/>
      </c>
      <c r="AW49" s="171" t="str">
        <f t="shared" si="48"/>
        <v/>
      </c>
      <c r="AX49" s="171" t="str">
        <f t="shared" si="48"/>
        <v/>
      </c>
      <c r="AY49" s="164"/>
    </row>
    <row r="50" spans="1:51" x14ac:dyDescent="0.25">
      <c r="C50" s="109"/>
      <c r="D50" s="238"/>
      <c r="E50" s="162"/>
      <c r="F50" s="162"/>
      <c r="G50" s="162"/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3"/>
      <c r="S50" s="163"/>
      <c r="T50" s="163"/>
      <c r="U50" s="163"/>
      <c r="V50" s="163"/>
      <c r="W50" s="163"/>
      <c r="X50" s="163"/>
      <c r="Y50" s="51"/>
      <c r="Z50" s="164"/>
      <c r="AA50" s="164"/>
      <c r="AB50" s="164"/>
      <c r="AC50" s="169">
        <f t="shared" si="43"/>
        <v>0</v>
      </c>
      <c r="AD50" s="170" t="str">
        <f t="shared" ref="AD50:AX50" si="49">IF(ISNUMBER(D50)=TRUE,D50/D72,"")</f>
        <v/>
      </c>
      <c r="AE50" s="171" t="str">
        <f t="shared" si="49"/>
        <v/>
      </c>
      <c r="AF50" s="171" t="str">
        <f t="shared" si="49"/>
        <v/>
      </c>
      <c r="AG50" s="171" t="str">
        <f t="shared" si="49"/>
        <v/>
      </c>
      <c r="AH50" s="171" t="str">
        <f t="shared" si="49"/>
        <v/>
      </c>
      <c r="AI50" s="171" t="str">
        <f t="shared" si="49"/>
        <v/>
      </c>
      <c r="AJ50" s="171" t="str">
        <f t="shared" si="49"/>
        <v/>
      </c>
      <c r="AK50" s="171" t="str">
        <f t="shared" si="49"/>
        <v/>
      </c>
      <c r="AL50" s="171" t="str">
        <f t="shared" si="49"/>
        <v/>
      </c>
      <c r="AM50" s="171" t="str">
        <f t="shared" si="49"/>
        <v/>
      </c>
      <c r="AN50" s="171" t="str">
        <f t="shared" si="49"/>
        <v/>
      </c>
      <c r="AO50" s="171" t="str">
        <f t="shared" si="49"/>
        <v/>
      </c>
      <c r="AP50" s="171" t="str">
        <f t="shared" si="49"/>
        <v/>
      </c>
      <c r="AQ50" s="171" t="str">
        <f t="shared" si="49"/>
        <v/>
      </c>
      <c r="AR50" s="171" t="str">
        <f t="shared" si="49"/>
        <v/>
      </c>
      <c r="AS50" s="171" t="str">
        <f t="shared" si="49"/>
        <v/>
      </c>
      <c r="AT50" s="171" t="str">
        <f t="shared" si="49"/>
        <v/>
      </c>
      <c r="AU50" s="171" t="str">
        <f t="shared" si="49"/>
        <v/>
      </c>
      <c r="AV50" s="171" t="str">
        <f t="shared" si="49"/>
        <v/>
      </c>
      <c r="AW50" s="171" t="str">
        <f t="shared" si="49"/>
        <v/>
      </c>
      <c r="AX50" s="171" t="str">
        <f t="shared" si="49"/>
        <v/>
      </c>
      <c r="AY50" s="164"/>
    </row>
    <row r="51" spans="1:51" x14ac:dyDescent="0.25">
      <c r="C51" s="109"/>
      <c r="D51" s="238"/>
      <c r="E51" s="162"/>
      <c r="F51" s="162"/>
      <c r="G51" s="162"/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3"/>
      <c r="S51" s="163"/>
      <c r="T51" s="163"/>
      <c r="U51" s="163"/>
      <c r="V51" s="163"/>
      <c r="W51" s="163"/>
      <c r="X51" s="163"/>
      <c r="Y51" s="51"/>
      <c r="Z51" s="164"/>
      <c r="AA51" s="164"/>
      <c r="AB51" s="164"/>
      <c r="AC51" s="169">
        <f t="shared" si="43"/>
        <v>0</v>
      </c>
      <c r="AD51" s="170" t="str">
        <f t="shared" ref="AD51:AX51" si="50">IF(ISNUMBER(D51)=TRUE,D51/D72,"")</f>
        <v/>
      </c>
      <c r="AE51" s="171" t="str">
        <f t="shared" si="50"/>
        <v/>
      </c>
      <c r="AF51" s="171" t="str">
        <f t="shared" si="50"/>
        <v/>
      </c>
      <c r="AG51" s="171" t="str">
        <f t="shared" si="50"/>
        <v/>
      </c>
      <c r="AH51" s="171" t="str">
        <f t="shared" si="50"/>
        <v/>
      </c>
      <c r="AI51" s="171" t="str">
        <f t="shared" si="50"/>
        <v/>
      </c>
      <c r="AJ51" s="171" t="str">
        <f t="shared" si="50"/>
        <v/>
      </c>
      <c r="AK51" s="171" t="str">
        <f t="shared" si="50"/>
        <v/>
      </c>
      <c r="AL51" s="171" t="str">
        <f t="shared" si="50"/>
        <v/>
      </c>
      <c r="AM51" s="171" t="str">
        <f t="shared" si="50"/>
        <v/>
      </c>
      <c r="AN51" s="171" t="str">
        <f t="shared" si="50"/>
        <v/>
      </c>
      <c r="AO51" s="171" t="str">
        <f t="shared" si="50"/>
        <v/>
      </c>
      <c r="AP51" s="171" t="str">
        <f t="shared" si="50"/>
        <v/>
      </c>
      <c r="AQ51" s="171" t="str">
        <f t="shared" si="50"/>
        <v/>
      </c>
      <c r="AR51" s="171" t="str">
        <f t="shared" si="50"/>
        <v/>
      </c>
      <c r="AS51" s="171" t="str">
        <f t="shared" si="50"/>
        <v/>
      </c>
      <c r="AT51" s="171" t="str">
        <f t="shared" si="50"/>
        <v/>
      </c>
      <c r="AU51" s="171" t="str">
        <f t="shared" si="50"/>
        <v/>
      </c>
      <c r="AV51" s="171" t="str">
        <f t="shared" si="50"/>
        <v/>
      </c>
      <c r="AW51" s="171" t="str">
        <f t="shared" si="50"/>
        <v/>
      </c>
      <c r="AX51" s="171" t="str">
        <f t="shared" si="50"/>
        <v/>
      </c>
      <c r="AY51" s="164"/>
    </row>
    <row r="52" spans="1:51" x14ac:dyDescent="0.25">
      <c r="C52" s="109"/>
      <c r="D52" s="239"/>
      <c r="E52" s="174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5"/>
      <c r="S52" s="175"/>
      <c r="T52" s="175"/>
      <c r="U52" s="175"/>
      <c r="V52" s="175"/>
      <c r="W52" s="175"/>
      <c r="X52" s="175"/>
      <c r="Y52" s="51"/>
      <c r="Z52" s="164"/>
      <c r="AA52" s="164"/>
      <c r="AB52" s="164"/>
      <c r="AC52" s="169">
        <f t="shared" si="43"/>
        <v>0</v>
      </c>
      <c r="AD52" s="170" t="str">
        <f t="shared" ref="AD52:AX52" si="51">IF(ISNUMBER(D52)=TRUE,D52/D72,"")</f>
        <v/>
      </c>
      <c r="AE52" s="171" t="str">
        <f t="shared" si="51"/>
        <v/>
      </c>
      <c r="AF52" s="171" t="str">
        <f t="shared" si="51"/>
        <v/>
      </c>
      <c r="AG52" s="171" t="str">
        <f t="shared" si="51"/>
        <v/>
      </c>
      <c r="AH52" s="171" t="str">
        <f t="shared" si="51"/>
        <v/>
      </c>
      <c r="AI52" s="171" t="str">
        <f t="shared" si="51"/>
        <v/>
      </c>
      <c r="AJ52" s="171" t="str">
        <f t="shared" si="51"/>
        <v/>
      </c>
      <c r="AK52" s="171" t="str">
        <f t="shared" si="51"/>
        <v/>
      </c>
      <c r="AL52" s="171" t="str">
        <f t="shared" si="51"/>
        <v/>
      </c>
      <c r="AM52" s="171" t="str">
        <f t="shared" si="51"/>
        <v/>
      </c>
      <c r="AN52" s="171" t="str">
        <f t="shared" si="51"/>
        <v/>
      </c>
      <c r="AO52" s="171" t="str">
        <f t="shared" si="51"/>
        <v/>
      </c>
      <c r="AP52" s="171" t="str">
        <f t="shared" si="51"/>
        <v/>
      </c>
      <c r="AQ52" s="171" t="str">
        <f t="shared" si="51"/>
        <v/>
      </c>
      <c r="AR52" s="171" t="str">
        <f t="shared" si="51"/>
        <v/>
      </c>
      <c r="AS52" s="171" t="str">
        <f t="shared" si="51"/>
        <v/>
      </c>
      <c r="AT52" s="171" t="str">
        <f t="shared" si="51"/>
        <v/>
      </c>
      <c r="AU52" s="171" t="str">
        <f t="shared" si="51"/>
        <v/>
      </c>
      <c r="AV52" s="171" t="str">
        <f t="shared" si="51"/>
        <v/>
      </c>
      <c r="AW52" s="171" t="str">
        <f t="shared" si="51"/>
        <v/>
      </c>
      <c r="AX52" s="171" t="str">
        <f t="shared" si="51"/>
        <v/>
      </c>
      <c r="AY52" s="164"/>
    </row>
    <row r="53" spans="1:51" x14ac:dyDescent="0.25">
      <c r="C53" s="109"/>
      <c r="D53" s="239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5"/>
      <c r="S53" s="175"/>
      <c r="T53" s="175"/>
      <c r="U53" s="175"/>
      <c r="V53" s="175"/>
      <c r="W53" s="175"/>
      <c r="X53" s="175"/>
      <c r="Y53" s="51"/>
      <c r="Z53" s="164"/>
      <c r="AA53" s="164"/>
      <c r="AB53" s="164"/>
      <c r="AC53" s="169">
        <f t="shared" si="43"/>
        <v>0</v>
      </c>
      <c r="AD53" s="170" t="str">
        <f t="shared" ref="AD53:AX53" si="52">IF(ISNUMBER(D53)=TRUE,D53/D72,"")</f>
        <v/>
      </c>
      <c r="AE53" s="171" t="str">
        <f t="shared" si="52"/>
        <v/>
      </c>
      <c r="AF53" s="171" t="str">
        <f t="shared" si="52"/>
        <v/>
      </c>
      <c r="AG53" s="171" t="str">
        <f t="shared" si="52"/>
        <v/>
      </c>
      <c r="AH53" s="171" t="str">
        <f t="shared" si="52"/>
        <v/>
      </c>
      <c r="AI53" s="171" t="str">
        <f t="shared" si="52"/>
        <v/>
      </c>
      <c r="AJ53" s="171" t="str">
        <f t="shared" si="52"/>
        <v/>
      </c>
      <c r="AK53" s="171" t="str">
        <f t="shared" si="52"/>
        <v/>
      </c>
      <c r="AL53" s="171" t="str">
        <f t="shared" si="52"/>
        <v/>
      </c>
      <c r="AM53" s="171" t="str">
        <f t="shared" si="52"/>
        <v/>
      </c>
      <c r="AN53" s="171" t="str">
        <f t="shared" si="52"/>
        <v/>
      </c>
      <c r="AO53" s="171" t="str">
        <f t="shared" si="52"/>
        <v/>
      </c>
      <c r="AP53" s="171" t="str">
        <f t="shared" si="52"/>
        <v/>
      </c>
      <c r="AQ53" s="171" t="str">
        <f t="shared" si="52"/>
        <v/>
      </c>
      <c r="AR53" s="171" t="str">
        <f t="shared" si="52"/>
        <v/>
      </c>
      <c r="AS53" s="171" t="str">
        <f t="shared" si="52"/>
        <v/>
      </c>
      <c r="AT53" s="171" t="str">
        <f t="shared" si="52"/>
        <v/>
      </c>
      <c r="AU53" s="171" t="str">
        <f t="shared" si="52"/>
        <v/>
      </c>
      <c r="AV53" s="171" t="str">
        <f t="shared" si="52"/>
        <v/>
      </c>
      <c r="AW53" s="171" t="str">
        <f t="shared" si="52"/>
        <v/>
      </c>
      <c r="AX53" s="171" t="str">
        <f t="shared" si="52"/>
        <v/>
      </c>
      <c r="AY53" s="164"/>
    </row>
    <row r="54" spans="1:51" x14ac:dyDescent="0.25">
      <c r="C54" s="110"/>
      <c r="D54" s="240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78"/>
      <c r="R54" s="179"/>
      <c r="S54" s="179"/>
      <c r="T54" s="179"/>
      <c r="U54" s="179"/>
      <c r="V54" s="179"/>
      <c r="W54" s="179"/>
      <c r="X54" s="179"/>
      <c r="Y54" s="51"/>
      <c r="Z54" s="164"/>
      <c r="AA54" s="164"/>
      <c r="AB54" s="164"/>
      <c r="AC54" s="169">
        <f t="shared" si="43"/>
        <v>0</v>
      </c>
      <c r="AD54" s="170" t="str">
        <f t="shared" ref="AD54:AX54" si="53">IF(ISNUMBER(D54)=TRUE,D54/D72,"")</f>
        <v/>
      </c>
      <c r="AE54" s="171" t="str">
        <f t="shared" si="53"/>
        <v/>
      </c>
      <c r="AF54" s="171" t="str">
        <f t="shared" si="53"/>
        <v/>
      </c>
      <c r="AG54" s="171" t="str">
        <f t="shared" si="53"/>
        <v/>
      </c>
      <c r="AH54" s="171" t="str">
        <f t="shared" si="53"/>
        <v/>
      </c>
      <c r="AI54" s="171" t="str">
        <f t="shared" si="53"/>
        <v/>
      </c>
      <c r="AJ54" s="171" t="str">
        <f t="shared" si="53"/>
        <v/>
      </c>
      <c r="AK54" s="171" t="str">
        <f t="shared" si="53"/>
        <v/>
      </c>
      <c r="AL54" s="171" t="str">
        <f t="shared" si="53"/>
        <v/>
      </c>
      <c r="AM54" s="171" t="str">
        <f t="shared" si="53"/>
        <v/>
      </c>
      <c r="AN54" s="171" t="str">
        <f t="shared" si="53"/>
        <v/>
      </c>
      <c r="AO54" s="171" t="str">
        <f t="shared" si="53"/>
        <v/>
      </c>
      <c r="AP54" s="171" t="str">
        <f t="shared" si="53"/>
        <v/>
      </c>
      <c r="AQ54" s="171" t="str">
        <f t="shared" si="53"/>
        <v/>
      </c>
      <c r="AR54" s="171" t="str">
        <f t="shared" si="53"/>
        <v/>
      </c>
      <c r="AS54" s="171" t="str">
        <f t="shared" si="53"/>
        <v/>
      </c>
      <c r="AT54" s="171" t="str">
        <f t="shared" si="53"/>
        <v/>
      </c>
      <c r="AU54" s="171" t="str">
        <f t="shared" si="53"/>
        <v/>
      </c>
      <c r="AV54" s="171" t="str">
        <f t="shared" si="53"/>
        <v/>
      </c>
      <c r="AW54" s="171" t="str">
        <f t="shared" si="53"/>
        <v/>
      </c>
      <c r="AX54" s="171" t="str">
        <f t="shared" si="53"/>
        <v/>
      </c>
      <c r="AY54" s="164"/>
    </row>
    <row r="55" spans="1:51" x14ac:dyDescent="0.25">
      <c r="B55" s="182"/>
      <c r="C55" s="165" t="s">
        <v>20</v>
      </c>
      <c r="D55" s="220">
        <f>AVERAGE(D45:D54)</f>
        <v>103.98003200000001</v>
      </c>
      <c r="E55" s="221">
        <f t="shared" ref="E55:X55" si="54">AVERAGE(E45:E54)</f>
        <v>128.61264</v>
      </c>
      <c r="F55" s="221">
        <f t="shared" si="54"/>
        <v>154.15077600000001</v>
      </c>
      <c r="G55" s="221">
        <f t="shared" si="54"/>
        <v>208.00613600000003</v>
      </c>
      <c r="H55" s="221">
        <f t="shared" si="54"/>
        <v>249.23288000000002</v>
      </c>
      <c r="I55" s="221">
        <f t="shared" si="54"/>
        <v>370.00974400000001</v>
      </c>
      <c r="J55" s="221">
        <f t="shared" si="54"/>
        <v>501.81175200000007</v>
      </c>
      <c r="K55" s="221">
        <f t="shared" si="54"/>
        <v>729.62760000000003</v>
      </c>
      <c r="L55" s="221">
        <f t="shared" si="54"/>
        <v>889.88588000000004</v>
      </c>
      <c r="M55" s="221">
        <f t="shared" si="54"/>
        <v>1157.442728</v>
      </c>
      <c r="N55" s="221">
        <f t="shared" si="54"/>
        <v>1467.0313840000001</v>
      </c>
      <c r="O55" s="221">
        <f t="shared" si="54"/>
        <v>1275.39516</v>
      </c>
      <c r="P55" s="222">
        <f t="shared" si="54"/>
        <v>1124.04396</v>
      </c>
      <c r="Q55" s="222">
        <f t="shared" si="54"/>
        <v>1535.9562399999995</v>
      </c>
      <c r="R55" s="222" t="e">
        <f t="shared" si="54"/>
        <v>#DIV/0!</v>
      </c>
      <c r="S55" s="222" t="e">
        <f t="shared" si="54"/>
        <v>#DIV/0!</v>
      </c>
      <c r="T55" s="222" t="e">
        <f t="shared" si="54"/>
        <v>#DIV/0!</v>
      </c>
      <c r="U55" s="222" t="e">
        <f t="shared" si="54"/>
        <v>#DIV/0!</v>
      </c>
      <c r="V55" s="222" t="e">
        <f t="shared" si="54"/>
        <v>#DIV/0!</v>
      </c>
      <c r="W55" s="222" t="e">
        <f t="shared" si="54"/>
        <v>#DIV/0!</v>
      </c>
      <c r="X55" s="222" t="e">
        <f t="shared" si="54"/>
        <v>#DIV/0!</v>
      </c>
      <c r="Y55" s="51"/>
      <c r="Z55" s="164"/>
      <c r="AA55" s="164"/>
      <c r="AB55" s="91"/>
      <c r="AC55" s="223" t="s">
        <v>3</v>
      </c>
      <c r="AD55" s="93">
        <f>AVERAGE(AD45:AD54)</f>
        <v>0.82055221458278171</v>
      </c>
      <c r="AE55" s="94">
        <f>AVERAGE(AE45:AE54)</f>
        <v>0.65568549548705679</v>
      </c>
      <c r="AF55" s="94">
        <f t="shared" ref="AF55:AX55" si="55">AVERAGE(AF45:AF54)</f>
        <v>0.67282937345402449</v>
      </c>
      <c r="AG55" s="94">
        <f t="shared" si="55"/>
        <v>0.65708522308206596</v>
      </c>
      <c r="AH55" s="94">
        <f t="shared" si="55"/>
        <v>0.66871358804513592</v>
      </c>
      <c r="AI55" s="94">
        <f t="shared" si="55"/>
        <v>0.69162088225845875</v>
      </c>
      <c r="AJ55" s="94">
        <f t="shared" si="55"/>
        <v>0.65084322127252037</v>
      </c>
      <c r="AK55" s="94">
        <f t="shared" si="55"/>
        <v>0.64054127342232836</v>
      </c>
      <c r="AL55" s="94">
        <f t="shared" si="55"/>
        <v>0.64165123266308588</v>
      </c>
      <c r="AM55" s="94">
        <f t="shared" si="55"/>
        <v>0.84008705634186354</v>
      </c>
      <c r="AN55" s="94">
        <f t="shared" si="55"/>
        <v>0.9159592069259137</v>
      </c>
      <c r="AO55" s="94">
        <f t="shared" si="55"/>
        <v>0.68332470825047797</v>
      </c>
      <c r="AP55" s="94" t="e">
        <f t="shared" si="55"/>
        <v>#DIV/0!</v>
      </c>
      <c r="AQ55" s="94" t="e">
        <f t="shared" si="55"/>
        <v>#DIV/0!</v>
      </c>
      <c r="AR55" s="94" t="e">
        <f t="shared" si="55"/>
        <v>#DIV/0!</v>
      </c>
      <c r="AS55" s="94" t="e">
        <f t="shared" si="55"/>
        <v>#DIV/0!</v>
      </c>
      <c r="AT55" s="94" t="e">
        <f t="shared" si="55"/>
        <v>#DIV/0!</v>
      </c>
      <c r="AU55" s="94" t="e">
        <f t="shared" si="55"/>
        <v>#DIV/0!</v>
      </c>
      <c r="AV55" s="94" t="e">
        <f t="shared" si="55"/>
        <v>#DIV/0!</v>
      </c>
      <c r="AW55" s="94" t="e">
        <f t="shared" si="55"/>
        <v>#DIV/0!</v>
      </c>
      <c r="AX55" s="94" t="e">
        <f t="shared" si="55"/>
        <v>#DIV/0!</v>
      </c>
      <c r="AY55" s="164"/>
    </row>
    <row r="56" spans="1:51" x14ac:dyDescent="0.25">
      <c r="B56" s="157"/>
      <c r="C56" s="188" t="s">
        <v>21</v>
      </c>
      <c r="D56" s="224">
        <f>_xlfn.STDEV.P(D45:D54)</f>
        <v>21.032818762342185</v>
      </c>
      <c r="E56" s="225">
        <f t="shared" ref="E56:X56" si="56">_xlfn.STDEV.P(E45:E54)</f>
        <v>51.474612323731023</v>
      </c>
      <c r="F56" s="225">
        <f t="shared" si="56"/>
        <v>44.96772696332404</v>
      </c>
      <c r="G56" s="225">
        <f t="shared" si="56"/>
        <v>69.638870234505561</v>
      </c>
      <c r="H56" s="225">
        <f t="shared" si="56"/>
        <v>40.275165595527987</v>
      </c>
      <c r="I56" s="225">
        <f t="shared" si="56"/>
        <v>119.5551476467929</v>
      </c>
      <c r="J56" s="225">
        <f t="shared" si="56"/>
        <v>121.36262999653195</v>
      </c>
      <c r="K56" s="225">
        <f t="shared" si="56"/>
        <v>238.76439081197987</v>
      </c>
      <c r="L56" s="225">
        <f t="shared" si="56"/>
        <v>243.8252471885213</v>
      </c>
      <c r="M56" s="225">
        <f t="shared" si="56"/>
        <v>318.06564336416</v>
      </c>
      <c r="N56" s="225">
        <f t="shared" si="56"/>
        <v>531.00464697969812</v>
      </c>
      <c r="O56" s="225">
        <f t="shared" si="56"/>
        <v>437.84442390111872</v>
      </c>
      <c r="P56" s="226">
        <f t="shared" si="56"/>
        <v>381.63371999999947</v>
      </c>
      <c r="Q56" s="226">
        <f t="shared" si="56"/>
        <v>794.77527999999995</v>
      </c>
      <c r="R56" s="227" t="e">
        <f t="shared" si="56"/>
        <v>#DIV/0!</v>
      </c>
      <c r="S56" s="227" t="e">
        <f t="shared" si="56"/>
        <v>#DIV/0!</v>
      </c>
      <c r="T56" s="227" t="e">
        <f t="shared" si="56"/>
        <v>#DIV/0!</v>
      </c>
      <c r="U56" s="227" t="e">
        <f t="shared" si="56"/>
        <v>#DIV/0!</v>
      </c>
      <c r="V56" s="227" t="e">
        <f t="shared" si="56"/>
        <v>#DIV/0!</v>
      </c>
      <c r="W56" s="227" t="e">
        <f t="shared" si="56"/>
        <v>#DIV/0!</v>
      </c>
      <c r="X56" s="227" t="e">
        <f t="shared" si="56"/>
        <v>#DIV/0!</v>
      </c>
      <c r="Y56" s="52"/>
      <c r="Z56" s="193"/>
      <c r="AA56" s="193"/>
      <c r="AB56" s="228"/>
      <c r="AC56" s="229" t="s">
        <v>4</v>
      </c>
      <c r="AD56" s="95">
        <f>_xlfn.VAR.P(AD45:AD54)</f>
        <v>2.7549105965037058E-2</v>
      </c>
      <c r="AE56" s="95">
        <f>_xlfn.VAR.P(AE45:AE54)</f>
        <v>6.886681792053935E-2</v>
      </c>
      <c r="AF56" s="95">
        <f t="shared" ref="AF56:AX56" si="57">_xlfn.VAR.P(AF45:AF54)</f>
        <v>3.8523019992161164E-2</v>
      </c>
      <c r="AG56" s="95">
        <f t="shared" si="57"/>
        <v>4.8394336735716977E-2</v>
      </c>
      <c r="AH56" s="95">
        <f t="shared" si="57"/>
        <v>1.1677349898552195E-2</v>
      </c>
      <c r="AI56" s="95">
        <f t="shared" si="57"/>
        <v>4.9939757955442372E-2</v>
      </c>
      <c r="AJ56" s="95">
        <f t="shared" si="57"/>
        <v>2.4776563775922897E-2</v>
      </c>
      <c r="AK56" s="95">
        <f t="shared" si="57"/>
        <v>4.3937044859760375E-2</v>
      </c>
      <c r="AL56" s="95">
        <f t="shared" si="57"/>
        <v>3.0909129962239063E-2</v>
      </c>
      <c r="AM56" s="95">
        <f t="shared" si="57"/>
        <v>5.3294585139697974E-2</v>
      </c>
      <c r="AN56" s="95">
        <f t="shared" si="57"/>
        <v>0.1099183242548267</v>
      </c>
      <c r="AO56" s="95">
        <f t="shared" si="57"/>
        <v>5.5030615019336655E-2</v>
      </c>
      <c r="AP56" s="95" t="e">
        <f t="shared" si="57"/>
        <v>#DIV/0!</v>
      </c>
      <c r="AQ56" s="95" t="e">
        <f t="shared" si="57"/>
        <v>#DIV/0!</v>
      </c>
      <c r="AR56" s="95" t="e">
        <f t="shared" si="57"/>
        <v>#DIV/0!</v>
      </c>
      <c r="AS56" s="95" t="e">
        <f t="shared" si="57"/>
        <v>#DIV/0!</v>
      </c>
      <c r="AT56" s="95" t="e">
        <f t="shared" si="57"/>
        <v>#DIV/0!</v>
      </c>
      <c r="AU56" s="95" t="e">
        <f t="shared" si="57"/>
        <v>#DIV/0!</v>
      </c>
      <c r="AV56" s="95" t="e">
        <f t="shared" si="57"/>
        <v>#DIV/0!</v>
      </c>
      <c r="AW56" s="95" t="e">
        <f t="shared" si="57"/>
        <v>#DIV/0!</v>
      </c>
      <c r="AX56" s="95" t="e">
        <f t="shared" si="57"/>
        <v>#DIV/0!</v>
      </c>
      <c r="AY56" s="193"/>
    </row>
    <row r="57" spans="1:51" x14ac:dyDescent="0.25">
      <c r="Y57" s="52"/>
      <c r="Z57" s="193"/>
      <c r="AA57" s="193"/>
      <c r="AB57" s="228"/>
      <c r="AC57" s="229" t="s">
        <v>5</v>
      </c>
      <c r="AD57" s="95">
        <f>_xlfn.STDEV.P(AD45:AD54)</f>
        <v>0.16597923353551508</v>
      </c>
      <c r="AE57" s="95">
        <f>_xlfn.STDEV.P(AE45:AE54)</f>
        <v>0.26242488052877028</v>
      </c>
      <c r="AF57" s="95">
        <f t="shared" ref="AF57:AX57" si="58">_xlfn.STDEV.P(AF45:AF54)</f>
        <v>0.19627282030928572</v>
      </c>
      <c r="AG57" s="95">
        <f t="shared" si="58"/>
        <v>0.21998712856828004</v>
      </c>
      <c r="AH57" s="95">
        <f t="shared" si="58"/>
        <v>0.10806178741142584</v>
      </c>
      <c r="AI57" s="95">
        <f t="shared" si="58"/>
        <v>0.22347205184416769</v>
      </c>
      <c r="AJ57" s="95">
        <f t="shared" si="58"/>
        <v>0.1574057298065191</v>
      </c>
      <c r="AK57" s="95">
        <f t="shared" si="58"/>
        <v>0.20961165249040992</v>
      </c>
      <c r="AL57" s="95">
        <f t="shared" si="58"/>
        <v>0.17580992566473333</v>
      </c>
      <c r="AM57" s="95">
        <f t="shared" si="58"/>
        <v>0.2308562001326756</v>
      </c>
      <c r="AN57" s="95">
        <f t="shared" si="58"/>
        <v>0.3315393253519508</v>
      </c>
      <c r="AO57" s="95">
        <f t="shared" si="58"/>
        <v>0.23458605035111668</v>
      </c>
      <c r="AP57" s="95" t="e">
        <f t="shared" si="58"/>
        <v>#DIV/0!</v>
      </c>
      <c r="AQ57" s="95" t="e">
        <f t="shared" si="58"/>
        <v>#DIV/0!</v>
      </c>
      <c r="AR57" s="95" t="e">
        <f t="shared" si="58"/>
        <v>#DIV/0!</v>
      </c>
      <c r="AS57" s="95" t="e">
        <f t="shared" si="58"/>
        <v>#DIV/0!</v>
      </c>
      <c r="AT57" s="95" t="e">
        <f t="shared" si="58"/>
        <v>#DIV/0!</v>
      </c>
      <c r="AU57" s="95" t="e">
        <f t="shared" si="58"/>
        <v>#DIV/0!</v>
      </c>
      <c r="AV57" s="95" t="e">
        <f t="shared" si="58"/>
        <v>#DIV/0!</v>
      </c>
      <c r="AW57" s="95" t="e">
        <f t="shared" si="58"/>
        <v>#DIV/0!</v>
      </c>
      <c r="AX57" s="95" t="e">
        <f t="shared" si="58"/>
        <v>#DIV/0!</v>
      </c>
      <c r="AY57" s="193"/>
    </row>
    <row r="58" spans="1:51" ht="15.75" x14ac:dyDescent="0.25">
      <c r="Y58" s="52"/>
      <c r="Z58" s="193"/>
      <c r="AA58" s="193"/>
      <c r="AB58" s="92"/>
      <c r="AC58" s="230" t="s">
        <v>23</v>
      </c>
      <c r="AD58" s="96">
        <f t="shared" ref="AD58:AX58" si="59">SUMPRODUCT(AD45:AD54,AD45:AD54)/COUNTA(D45:D54)</f>
        <v>0.70085504282174449</v>
      </c>
      <c r="AE58" s="96">
        <f t="shared" si="59"/>
        <v>0.49879028691264649</v>
      </c>
      <c r="AF58" s="96">
        <f t="shared" si="59"/>
        <v>0.49122238577469624</v>
      </c>
      <c r="AG58" s="96">
        <f t="shared" si="59"/>
        <v>0.48015532712852538</v>
      </c>
      <c r="AH58" s="96">
        <f t="shared" si="59"/>
        <v>0.45885521273475199</v>
      </c>
      <c r="AI58" s="96">
        <f t="shared" si="59"/>
        <v>0.52827920273141116</v>
      </c>
      <c r="AJ58" s="96">
        <f t="shared" si="59"/>
        <v>0.4483734624523138</v>
      </c>
      <c r="AK58" s="96">
        <f t="shared" si="59"/>
        <v>0.4542301678172585</v>
      </c>
      <c r="AL58" s="96">
        <f t="shared" si="59"/>
        <v>0.44262543434029655</v>
      </c>
      <c r="AM58" s="96">
        <f t="shared" si="59"/>
        <v>0.75904084737283539</v>
      </c>
      <c r="AN58" s="96">
        <f t="shared" si="59"/>
        <v>0.94889959300717552</v>
      </c>
      <c r="AO58" s="96">
        <f t="shared" si="59"/>
        <v>0.52196327192493752</v>
      </c>
      <c r="AP58" s="96" t="e">
        <f t="shared" si="59"/>
        <v>#DIV/0!</v>
      </c>
      <c r="AQ58" s="96" t="e">
        <f t="shared" si="59"/>
        <v>#DIV/0!</v>
      </c>
      <c r="AR58" s="96" t="e">
        <f t="shared" si="59"/>
        <v>#DIV/0!</v>
      </c>
      <c r="AS58" s="96" t="e">
        <f t="shared" si="59"/>
        <v>#DIV/0!</v>
      </c>
      <c r="AT58" s="96" t="e">
        <f t="shared" si="59"/>
        <v>#DIV/0!</v>
      </c>
      <c r="AU58" s="96" t="e">
        <f t="shared" si="59"/>
        <v>#DIV/0!</v>
      </c>
      <c r="AV58" s="96" t="e">
        <f t="shared" si="59"/>
        <v>#DIV/0!</v>
      </c>
      <c r="AW58" s="96" t="e">
        <f t="shared" si="59"/>
        <v>#DIV/0!</v>
      </c>
      <c r="AX58" s="96" t="e">
        <f t="shared" si="59"/>
        <v>#DIV/0!</v>
      </c>
      <c r="AY58" s="193"/>
    </row>
    <row r="59" spans="1:51" ht="18.75" x14ac:dyDescent="0.3">
      <c r="A59" s="211" t="s">
        <v>39</v>
      </c>
      <c r="Y59" s="52"/>
      <c r="Z59" s="193"/>
      <c r="AA59" s="193"/>
      <c r="AB59" s="193"/>
      <c r="AC59" s="193"/>
      <c r="AD59" s="193"/>
      <c r="AE59" s="193"/>
      <c r="AF59" s="193"/>
      <c r="AG59" s="193"/>
      <c r="AH59" s="193"/>
      <c r="AI59" s="193"/>
      <c r="AJ59" s="193"/>
      <c r="AK59" s="193"/>
      <c r="AL59" s="193"/>
      <c r="AM59" s="193"/>
      <c r="AN59" s="193"/>
      <c r="AO59" s="193"/>
      <c r="AP59" s="193"/>
      <c r="AQ59" s="193"/>
      <c r="AR59" s="193"/>
      <c r="AS59" s="193"/>
      <c r="AT59" s="193"/>
      <c r="AU59" s="193"/>
      <c r="AV59" s="193"/>
      <c r="AW59" s="193"/>
      <c r="AX59" s="193"/>
      <c r="AY59" s="193"/>
    </row>
    <row r="60" spans="1:51" s="7" customFormat="1" ht="18.75" x14ac:dyDescent="0.3">
      <c r="B60" s="219"/>
      <c r="C60" s="231" t="s">
        <v>18</v>
      </c>
      <c r="Y60" s="53"/>
    </row>
    <row r="61" spans="1:51" x14ac:dyDescent="0.25">
      <c r="B61" s="157"/>
      <c r="C61" s="65" t="s">
        <v>12</v>
      </c>
      <c r="D61" s="64">
        <f>IF(ISBLANK(D7)=TRUE,"",D7)</f>
        <v>0</v>
      </c>
      <c r="E61" s="64">
        <f t="shared" ref="E61:X61" si="60">IF(ISBLANK(E7)=TRUE,"",E7)</f>
        <v>1</v>
      </c>
      <c r="F61" s="64">
        <f t="shared" si="60"/>
        <v>2</v>
      </c>
      <c r="G61" s="64">
        <f t="shared" si="60"/>
        <v>4</v>
      </c>
      <c r="H61" s="64">
        <f t="shared" si="60"/>
        <v>7</v>
      </c>
      <c r="I61" s="64">
        <f t="shared" si="60"/>
        <v>9</v>
      </c>
      <c r="J61" s="64">
        <f t="shared" si="60"/>
        <v>11</v>
      </c>
      <c r="K61" s="64">
        <f t="shared" si="60"/>
        <v>16</v>
      </c>
      <c r="L61" s="64">
        <f t="shared" si="60"/>
        <v>18</v>
      </c>
      <c r="M61" s="64">
        <f t="shared" si="60"/>
        <v>20</v>
      </c>
      <c r="N61" s="64">
        <f t="shared" si="60"/>
        <v>23</v>
      </c>
      <c r="O61" s="64">
        <f t="shared" si="60"/>
        <v>25</v>
      </c>
      <c r="P61" s="64">
        <f t="shared" si="60"/>
        <v>27</v>
      </c>
      <c r="Q61" s="64">
        <f t="shared" si="60"/>
        <v>30</v>
      </c>
      <c r="R61" s="64" t="str">
        <f t="shared" si="60"/>
        <v/>
      </c>
      <c r="S61" s="64" t="str">
        <f t="shared" si="60"/>
        <v/>
      </c>
      <c r="T61" s="64" t="str">
        <f t="shared" si="60"/>
        <v/>
      </c>
      <c r="U61" s="64" t="str">
        <f t="shared" si="60"/>
        <v/>
      </c>
      <c r="V61" s="64" t="str">
        <f t="shared" si="60"/>
        <v/>
      </c>
      <c r="W61" s="64" t="str">
        <f t="shared" si="60"/>
        <v/>
      </c>
      <c r="X61" s="64" t="str">
        <f t="shared" si="60"/>
        <v/>
      </c>
      <c r="Y61" s="50"/>
      <c r="Z61" s="159"/>
      <c r="AA61" s="159"/>
      <c r="AB61" s="159"/>
      <c r="AC61" s="159"/>
      <c r="AD61" s="159"/>
      <c r="AE61" s="159"/>
      <c r="AF61" s="159"/>
      <c r="AG61" s="159"/>
      <c r="AH61" s="159"/>
      <c r="AI61" s="159"/>
      <c r="AJ61" s="159"/>
      <c r="AK61" s="159"/>
      <c r="AL61" s="159"/>
      <c r="AM61" s="159"/>
      <c r="AN61" s="159"/>
      <c r="AO61" s="159"/>
      <c r="AP61" s="159"/>
      <c r="AQ61" s="159"/>
      <c r="AR61" s="159"/>
      <c r="AS61" s="159"/>
      <c r="AT61" s="159"/>
      <c r="AU61" s="159"/>
      <c r="AV61" s="159"/>
      <c r="AW61" s="159"/>
      <c r="AX61" s="159"/>
      <c r="AY61" s="159"/>
    </row>
    <row r="62" spans="1:51" x14ac:dyDescent="0.25">
      <c r="C62" s="111">
        <v>13</v>
      </c>
      <c r="D62" s="161">
        <v>47.315840000000009</v>
      </c>
      <c r="E62" s="161">
        <v>162.53328000000002</v>
      </c>
      <c r="F62" s="161">
        <v>171.36599999999999</v>
      </c>
      <c r="G62" s="161">
        <v>310.04064</v>
      </c>
      <c r="H62" s="161">
        <v>326.80648000000002</v>
      </c>
      <c r="I62" s="161">
        <v>426.2913200000001</v>
      </c>
      <c r="J62" s="161">
        <v>657.45108000000016</v>
      </c>
      <c r="K62" s="161">
        <v>945.81759999999986</v>
      </c>
      <c r="L62" s="161">
        <v>1108.2240000000002</v>
      </c>
      <c r="M62" s="161">
        <v>1303.2697600000001</v>
      </c>
      <c r="N62" s="161">
        <v>1756.7783999999999</v>
      </c>
      <c r="O62" s="161"/>
      <c r="P62" s="163"/>
      <c r="Q62" s="163"/>
      <c r="R62" s="163"/>
      <c r="S62" s="163"/>
      <c r="T62" s="163"/>
      <c r="U62" s="163"/>
      <c r="V62" s="163"/>
      <c r="W62" s="163"/>
      <c r="X62" s="163"/>
      <c r="Y62" s="51"/>
      <c r="Z62" s="164"/>
      <c r="AA62" s="164"/>
      <c r="AB62" s="164"/>
      <c r="AC62" s="164"/>
      <c r="AD62" s="164"/>
      <c r="AE62" s="164"/>
      <c r="AF62" s="164"/>
      <c r="AG62" s="164"/>
      <c r="AH62" s="164"/>
      <c r="AI62" s="164"/>
      <c r="AJ62" s="164"/>
      <c r="AK62" s="164"/>
      <c r="AL62" s="164"/>
      <c r="AM62" s="164"/>
      <c r="AN62" s="164"/>
      <c r="AO62" s="164"/>
      <c r="AP62" s="164"/>
      <c r="AQ62" s="164"/>
      <c r="AR62" s="164"/>
      <c r="AS62" s="164"/>
      <c r="AT62" s="164"/>
      <c r="AU62" s="164"/>
      <c r="AV62" s="164"/>
      <c r="AW62" s="164"/>
      <c r="AX62" s="164"/>
      <c r="AY62" s="164"/>
    </row>
    <row r="63" spans="1:51" x14ac:dyDescent="0.25">
      <c r="C63" s="112">
        <v>24</v>
      </c>
      <c r="D63" s="168">
        <v>134.15220000000002</v>
      </c>
      <c r="E63" s="161">
        <v>188.55200000000002</v>
      </c>
      <c r="F63" s="161">
        <v>222.10656</v>
      </c>
      <c r="G63" s="161">
        <v>289.99619999999999</v>
      </c>
      <c r="H63" s="161">
        <v>279.55200000000002</v>
      </c>
      <c r="I63" s="161">
        <v>398.66112000000004</v>
      </c>
      <c r="J63" s="161">
        <v>529.37248000000011</v>
      </c>
      <c r="K63" s="161">
        <v>898.80336000000011</v>
      </c>
      <c r="L63" s="161">
        <v>1338.558</v>
      </c>
      <c r="M63" s="161">
        <v>1258.0619999999999</v>
      </c>
      <c r="N63" s="161">
        <v>1607.5072</v>
      </c>
      <c r="O63" s="161">
        <v>1907.1000000000001</v>
      </c>
      <c r="P63" s="163"/>
      <c r="Q63" s="163"/>
      <c r="R63" s="163"/>
      <c r="S63" s="163"/>
      <c r="T63" s="163"/>
      <c r="U63" s="163"/>
      <c r="V63" s="163"/>
      <c r="W63" s="163"/>
      <c r="X63" s="163"/>
      <c r="Y63" s="51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  <c r="AP63" s="164"/>
      <c r="AQ63" s="164"/>
      <c r="AR63" s="164"/>
      <c r="AS63" s="164"/>
      <c r="AT63" s="164"/>
      <c r="AU63" s="164"/>
      <c r="AV63" s="164"/>
      <c r="AW63" s="164"/>
      <c r="AX63" s="164"/>
      <c r="AY63" s="164"/>
    </row>
    <row r="64" spans="1:51" x14ac:dyDescent="0.25">
      <c r="C64" s="112">
        <v>34</v>
      </c>
      <c r="D64" s="168">
        <v>143.60580000000002</v>
      </c>
      <c r="E64" s="161">
        <v>173.17872</v>
      </c>
      <c r="F64" s="161">
        <v>306.69443999999999</v>
      </c>
      <c r="G64" s="161">
        <v>480.02552000000014</v>
      </c>
      <c r="H64" s="161">
        <v>538.42879999999991</v>
      </c>
      <c r="I64" s="161">
        <v>805.25016000000016</v>
      </c>
      <c r="J64" s="161">
        <v>1164.02</v>
      </c>
      <c r="K64" s="161">
        <v>1733.6591999999998</v>
      </c>
      <c r="L64" s="161"/>
      <c r="M64" s="161"/>
      <c r="N64" s="161"/>
      <c r="O64" s="161"/>
      <c r="P64" s="163"/>
      <c r="Q64" s="163"/>
      <c r="R64" s="163"/>
      <c r="S64" s="163"/>
      <c r="T64" s="163"/>
      <c r="U64" s="163"/>
      <c r="V64" s="163"/>
      <c r="W64" s="163"/>
      <c r="X64" s="163"/>
      <c r="Y64" s="51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4"/>
      <c r="AS64" s="164"/>
      <c r="AT64" s="164"/>
      <c r="AU64" s="164"/>
      <c r="AV64" s="164"/>
      <c r="AW64" s="164"/>
      <c r="AX64" s="164"/>
      <c r="AY64" s="164"/>
    </row>
    <row r="65" spans="2:51" x14ac:dyDescent="0.25">
      <c r="C65" s="112">
        <v>41</v>
      </c>
      <c r="D65" s="168">
        <v>144.83456000000001</v>
      </c>
      <c r="E65" s="161">
        <v>205.05992000000001</v>
      </c>
      <c r="F65" s="161">
        <v>183.20328000000001</v>
      </c>
      <c r="G65" s="161">
        <v>268.22796</v>
      </c>
      <c r="H65" s="161">
        <v>299.52</v>
      </c>
      <c r="I65" s="161">
        <v>417.20327999999995</v>
      </c>
      <c r="J65" s="161">
        <v>640.94107999999994</v>
      </c>
      <c r="K65" s="161">
        <v>812.74752000000024</v>
      </c>
      <c r="L65" s="161">
        <v>1008.82964</v>
      </c>
      <c r="M65" s="161">
        <v>1101.3912000000003</v>
      </c>
      <c r="N65" s="161">
        <v>1440.6163199999999</v>
      </c>
      <c r="O65" s="161">
        <v>1825.8109999999999</v>
      </c>
      <c r="P65" s="163"/>
      <c r="Q65" s="163"/>
      <c r="R65" s="163"/>
      <c r="S65" s="163"/>
      <c r="T65" s="163"/>
      <c r="U65" s="163"/>
      <c r="V65" s="163"/>
      <c r="W65" s="163"/>
      <c r="X65" s="163"/>
      <c r="Y65" s="51"/>
      <c r="Z65" s="164"/>
      <c r="AA65" s="164"/>
      <c r="AB65" s="164"/>
      <c r="AC65" s="164"/>
      <c r="AD65" s="164"/>
      <c r="AE65" s="164"/>
      <c r="AF65" s="164"/>
      <c r="AG65" s="164"/>
      <c r="AH65" s="164"/>
      <c r="AI65" s="164"/>
      <c r="AJ65" s="164"/>
      <c r="AK65" s="164"/>
      <c r="AL65" s="164"/>
      <c r="AM65" s="164"/>
      <c r="AN65" s="164"/>
      <c r="AO65" s="164"/>
      <c r="AP65" s="164"/>
      <c r="AQ65" s="164"/>
      <c r="AR65" s="164"/>
      <c r="AS65" s="164"/>
      <c r="AT65" s="164"/>
      <c r="AU65" s="164"/>
      <c r="AV65" s="164"/>
      <c r="AW65" s="164"/>
      <c r="AX65" s="164"/>
      <c r="AY65" s="164"/>
    </row>
    <row r="66" spans="2:51" x14ac:dyDescent="0.25">
      <c r="C66" s="112">
        <v>44</v>
      </c>
      <c r="D66" s="168">
        <v>100.78692000000001</v>
      </c>
      <c r="E66" s="161">
        <v>171.36599999999999</v>
      </c>
      <c r="F66" s="161">
        <v>178.91328000000004</v>
      </c>
      <c r="G66" s="161">
        <v>257.47488000000004</v>
      </c>
      <c r="H66" s="161">
        <v>330.38719999999995</v>
      </c>
      <c r="I66" s="161">
        <v>496.12367999999998</v>
      </c>
      <c r="J66" s="161">
        <v>864.72255999999993</v>
      </c>
      <c r="K66" s="161">
        <v>1295.4240000000002</v>
      </c>
      <c r="L66" s="161">
        <v>2028.078</v>
      </c>
      <c r="M66" s="161"/>
      <c r="N66" s="161"/>
      <c r="O66" s="161"/>
      <c r="P66" s="163"/>
      <c r="Q66" s="163"/>
      <c r="R66" s="163"/>
      <c r="S66" s="163"/>
      <c r="T66" s="163"/>
      <c r="U66" s="163"/>
      <c r="V66" s="163"/>
      <c r="W66" s="163"/>
      <c r="X66" s="163"/>
      <c r="Y66" s="51"/>
      <c r="Z66" s="164"/>
      <c r="AA66" s="164"/>
      <c r="AB66" s="164"/>
      <c r="AC66" s="164"/>
      <c r="AD66" s="164"/>
      <c r="AE66" s="164"/>
      <c r="AF66" s="164"/>
      <c r="AG66" s="164"/>
      <c r="AH66" s="164"/>
      <c r="AI66" s="164"/>
      <c r="AJ66" s="164"/>
      <c r="AK66" s="164"/>
      <c r="AL66" s="164"/>
      <c r="AM66" s="164"/>
      <c r="AN66" s="164"/>
      <c r="AO66" s="164"/>
      <c r="AP66" s="164"/>
      <c r="AQ66" s="164"/>
      <c r="AR66" s="164"/>
      <c r="AS66" s="164"/>
      <c r="AT66" s="164"/>
      <c r="AU66" s="164"/>
      <c r="AV66" s="164"/>
      <c r="AW66" s="164"/>
      <c r="AX66" s="164"/>
      <c r="AY66" s="164"/>
    </row>
    <row r="67" spans="2:51" x14ac:dyDescent="0.25">
      <c r="C67" s="112">
        <v>53</v>
      </c>
      <c r="D67" s="168">
        <v>189.62215999999998</v>
      </c>
      <c r="E67" s="161">
        <v>276.20944000000003</v>
      </c>
      <c r="F67" s="161">
        <v>312.36608000000001</v>
      </c>
      <c r="G67" s="161">
        <v>293.58784000000003</v>
      </c>
      <c r="H67" s="161">
        <v>461.53535999999991</v>
      </c>
      <c r="I67" s="161">
        <v>666.40599999999995</v>
      </c>
      <c r="J67" s="161">
        <v>769.6</v>
      </c>
      <c r="K67" s="161">
        <v>1148.0268799999999</v>
      </c>
      <c r="L67" s="161">
        <v>1450.6528400000002</v>
      </c>
      <c r="M67" s="161">
        <v>1848.3379199999999</v>
      </c>
      <c r="N67" s="161"/>
      <c r="O67" s="161"/>
      <c r="P67" s="163"/>
      <c r="Q67" s="163"/>
      <c r="R67" s="163"/>
      <c r="S67" s="163"/>
      <c r="T67" s="163"/>
      <c r="U67" s="163"/>
      <c r="V67" s="163"/>
      <c r="W67" s="163"/>
      <c r="X67" s="163"/>
      <c r="Y67" s="51"/>
      <c r="Z67" s="164"/>
      <c r="AA67" s="164"/>
      <c r="AB67" s="164"/>
      <c r="AC67" s="164"/>
      <c r="AD67" s="164"/>
      <c r="AE67" s="164"/>
      <c r="AF67" s="164"/>
      <c r="AG67" s="164"/>
      <c r="AH67" s="164"/>
      <c r="AI67" s="164"/>
      <c r="AJ67" s="164"/>
      <c r="AK67" s="164"/>
      <c r="AL67" s="164"/>
      <c r="AM67" s="164"/>
      <c r="AN67" s="164"/>
      <c r="AO67" s="164"/>
      <c r="AP67" s="164"/>
      <c r="AQ67" s="164"/>
      <c r="AR67" s="164"/>
      <c r="AS67" s="164"/>
      <c r="AT67" s="164"/>
      <c r="AU67" s="164"/>
      <c r="AV67" s="164"/>
      <c r="AW67" s="164"/>
      <c r="AX67" s="164"/>
      <c r="AY67" s="164"/>
    </row>
    <row r="68" spans="2:51" x14ac:dyDescent="0.25">
      <c r="C68" s="112"/>
      <c r="D68" s="168"/>
      <c r="E68" s="161"/>
      <c r="F68" s="161"/>
      <c r="G68" s="161"/>
      <c r="H68" s="161"/>
      <c r="I68" s="161"/>
      <c r="J68" s="161"/>
      <c r="K68" s="161"/>
      <c r="L68" s="161"/>
      <c r="M68" s="161"/>
      <c r="N68" s="161"/>
      <c r="O68" s="161"/>
      <c r="P68" s="163"/>
      <c r="Q68" s="163"/>
      <c r="R68" s="163"/>
      <c r="S68" s="163"/>
      <c r="T68" s="163"/>
      <c r="U68" s="163"/>
      <c r="V68" s="163"/>
      <c r="W68" s="163"/>
      <c r="X68" s="163"/>
      <c r="Y68" s="51"/>
      <c r="Z68" s="164"/>
      <c r="AA68" s="164"/>
      <c r="AB68" s="164"/>
      <c r="AC68" s="164"/>
      <c r="AD68" s="164"/>
      <c r="AE68" s="164"/>
      <c r="AF68" s="164"/>
      <c r="AG68" s="164"/>
      <c r="AH68" s="164"/>
      <c r="AI68" s="164"/>
      <c r="AJ68" s="164"/>
      <c r="AK68" s="164"/>
      <c r="AL68" s="164"/>
      <c r="AM68" s="164"/>
      <c r="AN68" s="164"/>
      <c r="AO68" s="164"/>
      <c r="AP68" s="164"/>
      <c r="AQ68" s="164"/>
      <c r="AR68" s="164"/>
      <c r="AS68" s="164"/>
      <c r="AT68" s="164"/>
      <c r="AU68" s="164"/>
      <c r="AV68" s="164"/>
      <c r="AW68" s="164"/>
      <c r="AX68" s="164"/>
      <c r="AY68" s="164"/>
    </row>
    <row r="69" spans="2:51" x14ac:dyDescent="0.25">
      <c r="C69" s="112"/>
      <c r="D69" s="172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5"/>
      <c r="Q69" s="175"/>
      <c r="R69" s="175"/>
      <c r="S69" s="175"/>
      <c r="T69" s="175"/>
      <c r="U69" s="175"/>
      <c r="V69" s="175"/>
      <c r="W69" s="175"/>
      <c r="X69" s="175"/>
      <c r="Y69" s="51"/>
      <c r="Z69" s="164"/>
      <c r="AA69" s="164"/>
      <c r="AB69" s="164"/>
      <c r="AC69" s="164"/>
      <c r="AD69" s="164"/>
      <c r="AE69" s="164"/>
      <c r="AF69" s="164"/>
      <c r="AG69" s="164"/>
      <c r="AH69" s="164"/>
      <c r="AI69" s="164"/>
      <c r="AJ69" s="164"/>
      <c r="AK69" s="164"/>
      <c r="AL69" s="164"/>
      <c r="AM69" s="164"/>
      <c r="AN69" s="164"/>
      <c r="AO69" s="164"/>
      <c r="AP69" s="164"/>
      <c r="AQ69" s="164"/>
      <c r="AR69" s="164"/>
      <c r="AS69" s="164"/>
      <c r="AT69" s="164"/>
      <c r="AU69" s="164"/>
      <c r="AV69" s="164"/>
      <c r="AW69" s="164"/>
      <c r="AX69" s="164"/>
      <c r="AY69" s="164"/>
    </row>
    <row r="70" spans="2:51" x14ac:dyDescent="0.25">
      <c r="C70" s="112"/>
      <c r="D70" s="172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5"/>
      <c r="Q70" s="175"/>
      <c r="R70" s="175"/>
      <c r="S70" s="175"/>
      <c r="T70" s="175"/>
      <c r="U70" s="175"/>
      <c r="V70" s="175"/>
      <c r="W70" s="175"/>
      <c r="X70" s="175"/>
      <c r="Y70" s="51"/>
      <c r="Z70" s="164"/>
      <c r="AA70" s="164"/>
      <c r="AB70" s="164"/>
      <c r="AC70" s="164"/>
      <c r="AD70" s="164"/>
      <c r="AE70" s="164"/>
      <c r="AF70" s="164"/>
      <c r="AG70" s="164"/>
      <c r="AH70" s="164"/>
      <c r="AI70" s="164"/>
      <c r="AJ70" s="164"/>
      <c r="AK70" s="164"/>
      <c r="AL70" s="164"/>
      <c r="AM70" s="164"/>
      <c r="AN70" s="164"/>
      <c r="AO70" s="164"/>
      <c r="AP70" s="164"/>
      <c r="AQ70" s="164"/>
      <c r="AR70" s="164"/>
      <c r="AS70" s="164"/>
      <c r="AT70" s="164"/>
      <c r="AU70" s="164"/>
      <c r="AV70" s="164"/>
      <c r="AW70" s="164"/>
      <c r="AX70" s="164"/>
      <c r="AY70" s="164"/>
    </row>
    <row r="71" spans="2:51" x14ac:dyDescent="0.25">
      <c r="C71" s="113"/>
      <c r="D71" s="176"/>
      <c r="E71" s="177"/>
      <c r="F71" s="177"/>
      <c r="G71" s="177"/>
      <c r="H71" s="177"/>
      <c r="I71" s="177"/>
      <c r="J71" s="177"/>
      <c r="K71" s="177"/>
      <c r="L71" s="177"/>
      <c r="M71" s="177"/>
      <c r="N71" s="177"/>
      <c r="O71" s="177"/>
      <c r="P71" s="179"/>
      <c r="Q71" s="179"/>
      <c r="R71" s="179"/>
      <c r="S71" s="179"/>
      <c r="T71" s="179"/>
      <c r="U71" s="179"/>
      <c r="V71" s="179"/>
      <c r="W71" s="179"/>
      <c r="X71" s="179"/>
      <c r="Y71" s="51"/>
      <c r="Z71" s="164"/>
      <c r="AA71" s="164"/>
      <c r="AB71" s="164"/>
      <c r="AC71" s="164"/>
      <c r="AD71" s="164"/>
      <c r="AE71" s="164"/>
      <c r="AF71" s="164"/>
      <c r="AG71" s="164"/>
      <c r="AH71" s="164"/>
      <c r="AI71" s="164"/>
      <c r="AJ71" s="164"/>
      <c r="AK71" s="164"/>
      <c r="AL71" s="164"/>
      <c r="AM71" s="164"/>
      <c r="AN71" s="164"/>
      <c r="AO71" s="164"/>
      <c r="AP71" s="164"/>
      <c r="AQ71" s="164"/>
      <c r="AR71" s="164"/>
      <c r="AS71" s="164"/>
      <c r="AT71" s="164"/>
      <c r="AU71" s="164"/>
      <c r="AV71" s="164"/>
      <c r="AW71" s="164"/>
      <c r="AX71" s="164"/>
      <c r="AY71" s="164"/>
    </row>
    <row r="72" spans="2:51" x14ac:dyDescent="0.25">
      <c r="B72" s="182"/>
      <c r="C72" s="165" t="s">
        <v>3</v>
      </c>
      <c r="D72" s="221">
        <f>AVERAGE(D62:D71)</f>
        <v>126.71958000000001</v>
      </c>
      <c r="E72" s="221">
        <f>AVERAGE(E62:E71)</f>
        <v>196.14989333333335</v>
      </c>
      <c r="F72" s="221">
        <f t="shared" ref="F72:X72" si="61">AVERAGE(F62:F71)</f>
        <v>229.1082733333333</v>
      </c>
      <c r="G72" s="221">
        <f t="shared" si="61"/>
        <v>316.55883999999998</v>
      </c>
      <c r="H72" s="221">
        <f t="shared" si="61"/>
        <v>372.70497333333333</v>
      </c>
      <c r="I72" s="221">
        <f t="shared" si="61"/>
        <v>534.98926000000006</v>
      </c>
      <c r="J72" s="221">
        <f t="shared" si="61"/>
        <v>771.01786666666669</v>
      </c>
      <c r="K72" s="221">
        <f t="shared" si="61"/>
        <v>1139.0797599999999</v>
      </c>
      <c r="L72" s="221">
        <f t="shared" si="61"/>
        <v>1386.8684960000003</v>
      </c>
      <c r="M72" s="221">
        <f t="shared" si="61"/>
        <v>1377.76522</v>
      </c>
      <c r="N72" s="221">
        <f t="shared" si="61"/>
        <v>1601.6339733333334</v>
      </c>
      <c r="O72" s="221">
        <f t="shared" si="61"/>
        <v>1866.4555</v>
      </c>
      <c r="P72" s="221" t="e">
        <f t="shared" si="61"/>
        <v>#DIV/0!</v>
      </c>
      <c r="Q72" s="221" t="e">
        <f t="shared" si="61"/>
        <v>#DIV/0!</v>
      </c>
      <c r="R72" s="221" t="e">
        <f t="shared" si="61"/>
        <v>#DIV/0!</v>
      </c>
      <c r="S72" s="221" t="e">
        <f t="shared" si="61"/>
        <v>#DIV/0!</v>
      </c>
      <c r="T72" s="221" t="e">
        <f t="shared" si="61"/>
        <v>#DIV/0!</v>
      </c>
      <c r="U72" s="221" t="e">
        <f t="shared" si="61"/>
        <v>#DIV/0!</v>
      </c>
      <c r="V72" s="221" t="e">
        <f t="shared" si="61"/>
        <v>#DIV/0!</v>
      </c>
      <c r="W72" s="221" t="e">
        <f t="shared" si="61"/>
        <v>#DIV/0!</v>
      </c>
      <c r="X72" s="221" t="e">
        <f t="shared" si="61"/>
        <v>#DIV/0!</v>
      </c>
      <c r="Y72" s="54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</row>
    <row r="73" spans="2:51" x14ac:dyDescent="0.25">
      <c r="B73" s="232"/>
      <c r="C73" s="169" t="s">
        <v>4</v>
      </c>
      <c r="D73" s="233">
        <f>_xlfn.VAR.P(D62:D71)</f>
        <v>1933.7886862787968</v>
      </c>
      <c r="E73" s="233">
        <f>_xlfn.VAR.P(E62:E71)</f>
        <v>1469.7734059747502</v>
      </c>
      <c r="F73" s="233">
        <f t="shared" ref="F73:X73" si="62">_xlfn.VAR.P(F62:F71)</f>
        <v>3493.5792528237089</v>
      </c>
      <c r="G73" s="233">
        <f t="shared" si="62"/>
        <v>5637.3118961813807</v>
      </c>
      <c r="H73" s="233">
        <f t="shared" si="62"/>
        <v>8881.0344521992374</v>
      </c>
      <c r="I73" s="233">
        <f t="shared" si="62"/>
        <v>22682.664655072924</v>
      </c>
      <c r="J73" s="233">
        <f t="shared" si="62"/>
        <v>41907.189177288259</v>
      </c>
      <c r="K73" s="233">
        <f>_xlfn.VAR.P(K62:K71)</f>
        <v>96604.004092738236</v>
      </c>
      <c r="L73" s="233">
        <f t="shared" si="62"/>
        <v>127621.62127601623</v>
      </c>
      <c r="M73" s="233">
        <f t="shared" si="62"/>
        <v>79424.924838807667</v>
      </c>
      <c r="N73" s="233">
        <f t="shared" si="62"/>
        <v>16676.99086739343</v>
      </c>
      <c r="O73" s="233">
        <f t="shared" si="62"/>
        <v>1651.9753802500088</v>
      </c>
      <c r="P73" s="233" t="e">
        <f t="shared" si="62"/>
        <v>#DIV/0!</v>
      </c>
      <c r="Q73" s="233" t="e">
        <f t="shared" si="62"/>
        <v>#DIV/0!</v>
      </c>
      <c r="R73" s="233" t="e">
        <f t="shared" si="62"/>
        <v>#DIV/0!</v>
      </c>
      <c r="S73" s="233" t="e">
        <f t="shared" si="62"/>
        <v>#DIV/0!</v>
      </c>
      <c r="T73" s="233" t="e">
        <f t="shared" si="62"/>
        <v>#DIV/0!</v>
      </c>
      <c r="U73" s="233" t="e">
        <f t="shared" si="62"/>
        <v>#DIV/0!</v>
      </c>
      <c r="V73" s="233" t="e">
        <f t="shared" si="62"/>
        <v>#DIV/0!</v>
      </c>
      <c r="W73" s="233" t="e">
        <f t="shared" si="62"/>
        <v>#DIV/0!</v>
      </c>
      <c r="X73" s="233" t="e">
        <f t="shared" si="62"/>
        <v>#DIV/0!</v>
      </c>
      <c r="Y73" s="54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</row>
    <row r="74" spans="2:51" x14ac:dyDescent="0.25">
      <c r="B74" s="234"/>
      <c r="C74" s="188" t="s">
        <v>5</v>
      </c>
      <c r="D74" s="225">
        <f>_xlfn.STDEV.P(D62:D71)</f>
        <v>43.974864255376581</v>
      </c>
      <c r="E74" s="225">
        <f>_xlfn.STDEV.P(E62:E71)</f>
        <v>38.337623895786109</v>
      </c>
      <c r="F74" s="225">
        <f t="shared" ref="F74:X74" si="63">_xlfn.STDEV.P(F62:F71)</f>
        <v>59.106507702821595</v>
      </c>
      <c r="G74" s="225">
        <f t="shared" si="63"/>
        <v>75.082034443543023</v>
      </c>
      <c r="H74" s="225">
        <f t="shared" si="63"/>
        <v>94.239240511579027</v>
      </c>
      <c r="I74" s="225">
        <f t="shared" si="63"/>
        <v>150.60765138289929</v>
      </c>
      <c r="J74" s="225">
        <f t="shared" si="63"/>
        <v>204.71245486605903</v>
      </c>
      <c r="K74" s="225">
        <f t="shared" si="63"/>
        <v>310.81184677025783</v>
      </c>
      <c r="L74" s="225">
        <f t="shared" si="63"/>
        <v>357.24168468421522</v>
      </c>
      <c r="M74" s="225">
        <f t="shared" si="63"/>
        <v>281.82428007325359</v>
      </c>
      <c r="N74" s="225">
        <f t="shared" si="63"/>
        <v>129.13942414070704</v>
      </c>
      <c r="O74" s="225">
        <f t="shared" si="63"/>
        <v>40.644500000000107</v>
      </c>
      <c r="P74" s="225" t="e">
        <f t="shared" si="63"/>
        <v>#DIV/0!</v>
      </c>
      <c r="Q74" s="225" t="e">
        <f t="shared" si="63"/>
        <v>#DIV/0!</v>
      </c>
      <c r="R74" s="225" t="e">
        <f t="shared" si="63"/>
        <v>#DIV/0!</v>
      </c>
      <c r="S74" s="225" t="e">
        <f t="shared" si="63"/>
        <v>#DIV/0!</v>
      </c>
      <c r="T74" s="225" t="e">
        <f t="shared" si="63"/>
        <v>#DIV/0!</v>
      </c>
      <c r="U74" s="225" t="e">
        <f t="shared" si="63"/>
        <v>#DIV/0!</v>
      </c>
      <c r="V74" s="225" t="e">
        <f t="shared" si="63"/>
        <v>#DIV/0!</v>
      </c>
      <c r="W74" s="225" t="e">
        <f t="shared" si="63"/>
        <v>#DIV/0!</v>
      </c>
      <c r="X74" s="225" t="e">
        <f t="shared" si="63"/>
        <v>#DIV/0!</v>
      </c>
      <c r="Y74" s="54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</row>
    <row r="75" spans="2:51" x14ac:dyDescent="0.25">
      <c r="Y75" s="153"/>
    </row>
    <row r="76" spans="2:51" x14ac:dyDescent="0.25">
      <c r="Y76" s="153"/>
    </row>
    <row r="77" spans="2:51" x14ac:dyDescent="0.25">
      <c r="Y77" s="153"/>
    </row>
    <row r="78" spans="2:51" x14ac:dyDescent="0.25">
      <c r="Y78" s="153"/>
    </row>
    <row r="79" spans="2:51" x14ac:dyDescent="0.25">
      <c r="Y79" s="153"/>
    </row>
  </sheetData>
  <mergeCells count="11">
    <mergeCell ref="D25:X25"/>
    <mergeCell ref="AB25:AC25"/>
    <mergeCell ref="D43:X43"/>
    <mergeCell ref="AB43:AC43"/>
    <mergeCell ref="A1:V1"/>
    <mergeCell ref="B2:P2"/>
    <mergeCell ref="D3:X3"/>
    <mergeCell ref="AB3:AX3"/>
    <mergeCell ref="D6:X6"/>
    <mergeCell ref="AB6:AC6"/>
    <mergeCell ref="AD6:AX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B1DCB-6E7C-4B55-95FA-3FAA12EB11FC}">
  <dimension ref="A1:AY79"/>
  <sheetViews>
    <sheetView showGridLines="0" workbookViewId="0">
      <selection sqref="A1:V1"/>
    </sheetView>
  </sheetViews>
  <sheetFormatPr defaultRowHeight="15" x14ac:dyDescent="0.25"/>
  <cols>
    <col min="1" max="1" width="6.85546875" customWidth="1"/>
    <col min="2" max="2" width="6" customWidth="1"/>
    <col min="3" max="3" width="11.42578125" customWidth="1"/>
    <col min="4" max="7" width="9.42578125" bestFit="1" customWidth="1"/>
    <col min="8" max="15" width="9.42578125" customWidth="1"/>
    <col min="16" max="18" width="9.42578125" bestFit="1" customWidth="1"/>
    <col min="19" max="22" width="10.42578125" bestFit="1" customWidth="1"/>
    <col min="23" max="23" width="10.42578125" customWidth="1"/>
    <col min="24" max="24" width="10.42578125" bestFit="1" customWidth="1"/>
    <col min="25" max="27" width="5.42578125" customWidth="1"/>
    <col min="28" max="28" width="10.42578125" customWidth="1"/>
    <col min="29" max="29" width="11.42578125" customWidth="1"/>
    <col min="30" max="50" width="10.42578125" customWidth="1"/>
    <col min="51" max="51" width="5.42578125" customWidth="1"/>
  </cols>
  <sheetData>
    <row r="1" spans="1:51" ht="37.5" customHeight="1" x14ac:dyDescent="0.4">
      <c r="A1" s="331" t="s">
        <v>51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  <c r="T1" s="331"/>
      <c r="U1" s="331"/>
      <c r="V1" s="331"/>
      <c r="W1" s="17"/>
    </row>
    <row r="2" spans="1:51" ht="26.25" x14ac:dyDescent="0.4">
      <c r="A2" s="17"/>
      <c r="B2" s="334" t="s">
        <v>24</v>
      </c>
      <c r="C2" s="334"/>
      <c r="D2" s="334"/>
      <c r="E2" s="334"/>
      <c r="F2" s="334"/>
      <c r="G2" s="334"/>
      <c r="H2" s="334"/>
      <c r="I2" s="334"/>
      <c r="J2" s="334"/>
      <c r="K2" s="334"/>
      <c r="L2" s="334"/>
      <c r="M2" s="334"/>
      <c r="N2" s="334"/>
      <c r="O2" s="334"/>
      <c r="P2" s="334"/>
      <c r="Q2" s="17"/>
      <c r="R2" s="17"/>
      <c r="S2" s="17"/>
      <c r="T2" s="17"/>
      <c r="U2" s="17"/>
      <c r="V2" s="17"/>
      <c r="W2" s="17"/>
    </row>
    <row r="3" spans="1:51" ht="32.25" customHeight="1" thickBot="1" x14ac:dyDescent="0.3">
      <c r="A3" s="151"/>
      <c r="B3" s="151"/>
      <c r="C3" s="152"/>
      <c r="D3" s="330" t="s">
        <v>25</v>
      </c>
      <c r="E3" s="330"/>
      <c r="F3" s="330"/>
      <c r="G3" s="330"/>
      <c r="H3" s="330"/>
      <c r="I3" s="330"/>
      <c r="J3" s="330"/>
      <c r="K3" s="330"/>
      <c r="L3" s="330"/>
      <c r="M3" s="330"/>
      <c r="N3" s="330"/>
      <c r="O3" s="330"/>
      <c r="P3" s="330"/>
      <c r="Q3" s="330"/>
      <c r="R3" s="330"/>
      <c r="S3" s="330"/>
      <c r="T3" s="330"/>
      <c r="U3" s="330"/>
      <c r="V3" s="330"/>
      <c r="W3" s="330"/>
      <c r="X3" s="330"/>
      <c r="Y3" s="152"/>
      <c r="Z3" s="151"/>
      <c r="AA3" s="151"/>
      <c r="AB3" s="330" t="s">
        <v>15</v>
      </c>
      <c r="AC3" s="330"/>
      <c r="AD3" s="330"/>
      <c r="AE3" s="330"/>
      <c r="AF3" s="330"/>
      <c r="AG3" s="330"/>
      <c r="AH3" s="330"/>
      <c r="AI3" s="330"/>
      <c r="AJ3" s="330"/>
      <c r="AK3" s="330"/>
      <c r="AL3" s="330"/>
      <c r="AM3" s="330"/>
      <c r="AN3" s="330"/>
      <c r="AO3" s="330"/>
      <c r="AP3" s="330"/>
      <c r="AQ3" s="330"/>
      <c r="AR3" s="330"/>
      <c r="AS3" s="330"/>
      <c r="AT3" s="330"/>
      <c r="AU3" s="330"/>
      <c r="AV3" s="330"/>
      <c r="AW3" s="330"/>
      <c r="AX3" s="330"/>
    </row>
    <row r="4" spans="1:51" ht="19.5" thickTop="1" x14ac:dyDescent="0.3"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53"/>
    </row>
    <row r="5" spans="1:51" ht="18.75" x14ac:dyDescent="0.3">
      <c r="A5" s="116" t="s">
        <v>9</v>
      </c>
      <c r="Y5" s="153"/>
      <c r="AA5" s="116" t="str">
        <f>A5</f>
        <v>Combination Therapy (Agent 1 + Agent 2)</v>
      </c>
      <c r="AB5" s="116"/>
    </row>
    <row r="6" spans="1:51" ht="19.5" x14ac:dyDescent="0.35">
      <c r="B6" s="155" t="s">
        <v>18</v>
      </c>
      <c r="C6" s="156"/>
      <c r="D6" s="336" t="s">
        <v>13</v>
      </c>
      <c r="E6" s="336"/>
      <c r="F6" s="336"/>
      <c r="G6" s="336"/>
      <c r="H6" s="336"/>
      <c r="I6" s="336"/>
      <c r="J6" s="336"/>
      <c r="K6" s="336"/>
      <c r="L6" s="336"/>
      <c r="M6" s="336"/>
      <c r="N6" s="336"/>
      <c r="O6" s="336"/>
      <c r="P6" s="336"/>
      <c r="Q6" s="336"/>
      <c r="R6" s="336"/>
      <c r="S6" s="336"/>
      <c r="T6" s="336"/>
      <c r="U6" s="336"/>
      <c r="V6" s="336"/>
      <c r="W6" s="336"/>
      <c r="X6" s="336"/>
      <c r="Y6" s="153"/>
      <c r="AB6" s="339" t="s">
        <v>10</v>
      </c>
      <c r="AC6" s="339"/>
      <c r="AD6" s="336" t="s">
        <v>13</v>
      </c>
      <c r="AE6" s="336"/>
      <c r="AF6" s="336"/>
      <c r="AG6" s="336"/>
      <c r="AH6" s="336"/>
      <c r="AI6" s="336"/>
      <c r="AJ6" s="336"/>
      <c r="AK6" s="336"/>
      <c r="AL6" s="336"/>
      <c r="AM6" s="336"/>
      <c r="AN6" s="336"/>
      <c r="AO6" s="336"/>
      <c r="AP6" s="336"/>
      <c r="AQ6" s="336"/>
      <c r="AR6" s="336"/>
      <c r="AS6" s="336"/>
      <c r="AT6" s="336"/>
      <c r="AU6" s="336"/>
      <c r="AV6" s="336"/>
      <c r="AW6" s="336"/>
      <c r="AX6" s="336"/>
    </row>
    <row r="7" spans="1:51" x14ac:dyDescent="0.25">
      <c r="B7" s="157"/>
      <c r="C7" s="65" t="s">
        <v>12</v>
      </c>
      <c r="D7" s="104">
        <v>0</v>
      </c>
      <c r="E7" s="104">
        <v>1</v>
      </c>
      <c r="F7" s="104">
        <v>2</v>
      </c>
      <c r="G7" s="104">
        <v>3</v>
      </c>
      <c r="H7" s="104">
        <v>5</v>
      </c>
      <c r="I7" s="104">
        <v>8</v>
      </c>
      <c r="J7" s="104">
        <v>10</v>
      </c>
      <c r="K7" s="104">
        <v>15</v>
      </c>
      <c r="L7" s="104">
        <v>19</v>
      </c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50"/>
      <c r="Z7" s="159"/>
      <c r="AA7" s="159"/>
      <c r="AB7" s="160"/>
      <c r="AC7" s="65" t="s">
        <v>12</v>
      </c>
      <c r="AD7" s="64">
        <f t="shared" ref="AD7:AX7" si="0">D7</f>
        <v>0</v>
      </c>
      <c r="AE7" s="64">
        <f t="shared" si="0"/>
        <v>1</v>
      </c>
      <c r="AF7" s="64">
        <f t="shared" si="0"/>
        <v>2</v>
      </c>
      <c r="AG7" s="64">
        <f t="shared" si="0"/>
        <v>3</v>
      </c>
      <c r="AH7" s="64">
        <f t="shared" si="0"/>
        <v>5</v>
      </c>
      <c r="AI7" s="64">
        <f t="shared" si="0"/>
        <v>8</v>
      </c>
      <c r="AJ7" s="64">
        <f t="shared" si="0"/>
        <v>10</v>
      </c>
      <c r="AK7" s="64">
        <f t="shared" si="0"/>
        <v>15</v>
      </c>
      <c r="AL7" s="64">
        <f t="shared" si="0"/>
        <v>19</v>
      </c>
      <c r="AM7" s="64">
        <f t="shared" si="0"/>
        <v>0</v>
      </c>
      <c r="AN7" s="64">
        <f t="shared" si="0"/>
        <v>0</v>
      </c>
      <c r="AO7" s="64">
        <f t="shared" si="0"/>
        <v>0</v>
      </c>
      <c r="AP7" s="64">
        <f t="shared" si="0"/>
        <v>0</v>
      </c>
      <c r="AQ7" s="64">
        <f t="shared" si="0"/>
        <v>0</v>
      </c>
      <c r="AR7" s="64">
        <f t="shared" si="0"/>
        <v>0</v>
      </c>
      <c r="AS7" s="64">
        <f t="shared" si="0"/>
        <v>0</v>
      </c>
      <c r="AT7" s="64">
        <f t="shared" si="0"/>
        <v>0</v>
      </c>
      <c r="AU7" s="64">
        <f t="shared" si="0"/>
        <v>0</v>
      </c>
      <c r="AV7" s="64">
        <f t="shared" si="0"/>
        <v>0</v>
      </c>
      <c r="AW7" s="64">
        <f t="shared" si="0"/>
        <v>0</v>
      </c>
      <c r="AX7" s="64">
        <f t="shared" si="0"/>
        <v>0</v>
      </c>
      <c r="AY7" s="159"/>
    </row>
    <row r="8" spans="1:51" x14ac:dyDescent="0.25">
      <c r="C8" s="101">
        <v>44</v>
      </c>
      <c r="D8" s="163">
        <v>102.37864</v>
      </c>
      <c r="E8" s="163">
        <v>264.75331999999997</v>
      </c>
      <c r="F8" s="163">
        <v>153.35424000000003</v>
      </c>
      <c r="G8" s="163">
        <v>193.648</v>
      </c>
      <c r="H8" s="163">
        <v>189.56288000000006</v>
      </c>
      <c r="I8" s="163">
        <v>239.512</v>
      </c>
      <c r="J8" s="163">
        <v>72.11099999999999</v>
      </c>
      <c r="K8" s="163">
        <v>0</v>
      </c>
      <c r="L8" s="163">
        <v>9.2851199999999992</v>
      </c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51"/>
      <c r="Z8" s="164"/>
      <c r="AA8" s="164"/>
      <c r="AC8" s="165">
        <f t="shared" ref="AC8:AC17" si="1">C8</f>
        <v>44</v>
      </c>
      <c r="AD8" s="166">
        <f>IF(ISBLANK(D8)=TRUE,"",D8/D72)</f>
        <v>0.75951042011247105</v>
      </c>
      <c r="AE8" s="167">
        <f t="shared" ref="AE8:AX8" si="2">IF(ISBLANK(E8)=TRUE,"",E8/E72)</f>
        <v>1.3700673407468698</v>
      </c>
      <c r="AF8" s="167">
        <f t="shared" si="2"/>
        <v>0.79176851982361129</v>
      </c>
      <c r="AG8" s="167">
        <f t="shared" si="2"/>
        <v>0.73911509623729077</v>
      </c>
      <c r="AH8" s="167">
        <f t="shared" si="2"/>
        <v>0.53056454277260379</v>
      </c>
      <c r="AI8" s="167">
        <f t="shared" si="2"/>
        <v>0.41462558908722724</v>
      </c>
      <c r="AJ8" s="167">
        <f t="shared" si="2"/>
        <v>9.58441115482392E-2</v>
      </c>
      <c r="AK8" s="167">
        <f t="shared" si="2"/>
        <v>0</v>
      </c>
      <c r="AL8" s="167">
        <f t="shared" si="2"/>
        <v>3.9705581423765081E-3</v>
      </c>
      <c r="AM8" s="167" t="str">
        <f t="shared" si="2"/>
        <v/>
      </c>
      <c r="AN8" s="167" t="str">
        <f t="shared" si="2"/>
        <v/>
      </c>
      <c r="AO8" s="167" t="str">
        <f t="shared" si="2"/>
        <v/>
      </c>
      <c r="AP8" s="167" t="str">
        <f t="shared" si="2"/>
        <v/>
      </c>
      <c r="AQ8" s="167" t="str">
        <f t="shared" si="2"/>
        <v/>
      </c>
      <c r="AR8" s="167" t="str">
        <f t="shared" si="2"/>
        <v/>
      </c>
      <c r="AS8" s="167" t="str">
        <f t="shared" si="2"/>
        <v/>
      </c>
      <c r="AT8" s="167" t="str">
        <f t="shared" si="2"/>
        <v/>
      </c>
      <c r="AU8" s="167" t="str">
        <f t="shared" si="2"/>
        <v/>
      </c>
      <c r="AV8" s="167" t="str">
        <f t="shared" si="2"/>
        <v/>
      </c>
      <c r="AW8" s="167" t="str">
        <f t="shared" si="2"/>
        <v/>
      </c>
      <c r="AX8" s="167" t="str">
        <f t="shared" si="2"/>
        <v/>
      </c>
      <c r="AY8" s="164"/>
    </row>
    <row r="9" spans="1:51" x14ac:dyDescent="0.25">
      <c r="C9" s="102">
        <v>55</v>
      </c>
      <c r="D9" s="241">
        <v>132.91199999999998</v>
      </c>
      <c r="E9" s="163">
        <v>176.67936</v>
      </c>
      <c r="F9" s="163">
        <v>180.154</v>
      </c>
      <c r="G9" s="163">
        <v>103.10976000000001</v>
      </c>
      <c r="H9" s="163">
        <v>108.53700000000002</v>
      </c>
      <c r="I9" s="163">
        <v>60.573239999999998</v>
      </c>
      <c r="J9" s="163">
        <v>110.69136000000002</v>
      </c>
      <c r="K9" s="163">
        <v>18.345599999999997</v>
      </c>
      <c r="L9" s="163">
        <v>27.051440000000003</v>
      </c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51"/>
      <c r="Z9" s="164"/>
      <c r="AA9" s="164"/>
      <c r="AC9" s="169">
        <f t="shared" si="1"/>
        <v>55</v>
      </c>
      <c r="AD9" s="170">
        <f>IF(ISBLANK(D9)=TRUE,"",D9/D72)</f>
        <v>0.98602646956424445</v>
      </c>
      <c r="AE9" s="171">
        <f t="shared" ref="AE9:AX9" si="3">IF(ISBLANK(E9)=TRUE,"",E9/E72)</f>
        <v>0.91429494036206571</v>
      </c>
      <c r="AF9" s="171">
        <f t="shared" si="3"/>
        <v>0.9301357818362429</v>
      </c>
      <c r="AG9" s="171">
        <f t="shared" si="3"/>
        <v>0.39354901773012874</v>
      </c>
      <c r="AH9" s="171">
        <f t="shared" si="3"/>
        <v>0.30378249042697647</v>
      </c>
      <c r="AI9" s="171">
        <f t="shared" si="3"/>
        <v>0.10485994571429405</v>
      </c>
      <c r="AJ9" s="171">
        <f t="shared" si="3"/>
        <v>0.14712200711772552</v>
      </c>
      <c r="AK9" s="171">
        <f t="shared" si="3"/>
        <v>1.5622730541552559E-2</v>
      </c>
      <c r="AL9" s="171">
        <f t="shared" si="3"/>
        <v>1.1567897383664354E-2</v>
      </c>
      <c r="AM9" s="171" t="str">
        <f t="shared" si="3"/>
        <v/>
      </c>
      <c r="AN9" s="171" t="str">
        <f t="shared" si="3"/>
        <v/>
      </c>
      <c r="AO9" s="171" t="str">
        <f t="shared" si="3"/>
        <v/>
      </c>
      <c r="AP9" s="171" t="str">
        <f t="shared" si="3"/>
        <v/>
      </c>
      <c r="AQ9" s="171" t="str">
        <f t="shared" si="3"/>
        <v/>
      </c>
      <c r="AR9" s="171" t="str">
        <f t="shared" si="3"/>
        <v/>
      </c>
      <c r="AS9" s="171" t="str">
        <f t="shared" si="3"/>
        <v/>
      </c>
      <c r="AT9" s="171" t="str">
        <f t="shared" si="3"/>
        <v/>
      </c>
      <c r="AU9" s="171" t="str">
        <f t="shared" si="3"/>
        <v/>
      </c>
      <c r="AV9" s="171" t="str">
        <f t="shared" si="3"/>
        <v/>
      </c>
      <c r="AW9" s="171" t="str">
        <f t="shared" si="3"/>
        <v/>
      </c>
      <c r="AX9" s="171" t="str">
        <f t="shared" si="3"/>
        <v/>
      </c>
      <c r="AY9" s="164"/>
    </row>
    <row r="10" spans="1:51" x14ac:dyDescent="0.25">
      <c r="C10" s="102">
        <v>81</v>
      </c>
      <c r="D10" s="241">
        <v>163.50463999999999</v>
      </c>
      <c r="E10" s="163">
        <v>85.8</v>
      </c>
      <c r="F10" s="163">
        <v>254.43652000000003</v>
      </c>
      <c r="G10" s="163">
        <v>323.48160000000001</v>
      </c>
      <c r="H10" s="163">
        <v>212.57964000000001</v>
      </c>
      <c r="I10" s="163">
        <v>15.911999999999999</v>
      </c>
      <c r="J10" s="163">
        <v>39.073319999999995</v>
      </c>
      <c r="K10" s="163">
        <v>0</v>
      </c>
      <c r="L10" s="163">
        <v>0</v>
      </c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51"/>
      <c r="Z10" s="164"/>
      <c r="AA10" s="164"/>
      <c r="AC10" s="169">
        <f t="shared" si="1"/>
        <v>81</v>
      </c>
      <c r="AD10" s="170">
        <f>IF(ISBLANK(D10)=TRUE,"",D10/D72)</f>
        <v>1.2129822960799082</v>
      </c>
      <c r="AE10" s="171">
        <f t="shared" ref="AE10:AX10" si="4">IF(ISBLANK(E10)=TRUE,"",E10/E72)</f>
        <v>0.44400492441825257</v>
      </c>
      <c r="AF10" s="171">
        <f t="shared" si="4"/>
        <v>1.3136567129116916</v>
      </c>
      <c r="AG10" s="171">
        <f t="shared" si="4"/>
        <v>1.234663585035698</v>
      </c>
      <c r="AH10" s="171">
        <f t="shared" si="4"/>
        <v>0.59498578782599565</v>
      </c>
      <c r="AI10" s="171">
        <f t="shared" si="4"/>
        <v>2.7545686118256956E-2</v>
      </c>
      <c r="AJ10" s="171">
        <f t="shared" si="4"/>
        <v>5.1933098149242775E-2</v>
      </c>
      <c r="AK10" s="171">
        <f t="shared" si="4"/>
        <v>0</v>
      </c>
      <c r="AL10" s="171">
        <f t="shared" si="4"/>
        <v>0</v>
      </c>
      <c r="AM10" s="171" t="str">
        <f t="shared" si="4"/>
        <v/>
      </c>
      <c r="AN10" s="171" t="str">
        <f t="shared" si="4"/>
        <v/>
      </c>
      <c r="AO10" s="171" t="str">
        <f t="shared" si="4"/>
        <v/>
      </c>
      <c r="AP10" s="171" t="str">
        <f t="shared" si="4"/>
        <v/>
      </c>
      <c r="AQ10" s="171" t="str">
        <f t="shared" si="4"/>
        <v/>
      </c>
      <c r="AR10" s="171" t="str">
        <f t="shared" si="4"/>
        <v/>
      </c>
      <c r="AS10" s="171" t="str">
        <f t="shared" si="4"/>
        <v/>
      </c>
      <c r="AT10" s="171" t="str">
        <f t="shared" si="4"/>
        <v/>
      </c>
      <c r="AU10" s="171" t="str">
        <f t="shared" si="4"/>
        <v/>
      </c>
      <c r="AV10" s="171" t="str">
        <f t="shared" si="4"/>
        <v/>
      </c>
      <c r="AW10" s="171" t="str">
        <f t="shared" si="4"/>
        <v/>
      </c>
      <c r="AX10" s="171" t="str">
        <f t="shared" si="4"/>
        <v/>
      </c>
      <c r="AY10" s="164"/>
    </row>
    <row r="11" spans="1:51" x14ac:dyDescent="0.25">
      <c r="C11" s="102">
        <v>85</v>
      </c>
      <c r="D11" s="241">
        <v>139.92159999999998</v>
      </c>
      <c r="E11" s="163">
        <v>129.44672</v>
      </c>
      <c r="F11" s="163">
        <v>142.40772000000001</v>
      </c>
      <c r="G11" s="163">
        <v>114.82899999999999</v>
      </c>
      <c r="H11" s="163">
        <v>151.91488000000001</v>
      </c>
      <c r="I11" s="163">
        <v>99.326239999999999</v>
      </c>
      <c r="J11" s="163">
        <v>100.67200000000001</v>
      </c>
      <c r="K11" s="163">
        <v>0</v>
      </c>
      <c r="L11" s="163">
        <v>0</v>
      </c>
      <c r="M11" s="163"/>
      <c r="N11" s="163"/>
      <c r="O11" s="163"/>
      <c r="P11" s="163"/>
      <c r="Q11" s="163"/>
      <c r="R11" s="163"/>
      <c r="S11" s="163"/>
      <c r="T11" s="163"/>
      <c r="U11" s="163"/>
      <c r="V11" s="163"/>
      <c r="W11" s="163"/>
      <c r="X11" s="163"/>
      <c r="Y11" s="51"/>
      <c r="Z11" s="164"/>
      <c r="AA11" s="164"/>
      <c r="AC11" s="169">
        <f t="shared" si="1"/>
        <v>85</v>
      </c>
      <c r="AD11" s="170">
        <f>IF(ISBLANK(D11)=TRUE,"",D11/D72)</f>
        <v>1.0380281785224841</v>
      </c>
      <c r="AE11" s="171">
        <f t="shared" ref="AE11:AX11" si="5">IF(ISBLANK(E11)=TRUE,"",E11/E72)</f>
        <v>0.66987157493928562</v>
      </c>
      <c r="AF11" s="171">
        <f t="shared" si="5"/>
        <v>0.73525159575539145</v>
      </c>
      <c r="AG11" s="171">
        <f t="shared" si="5"/>
        <v>0.43827897724650844</v>
      </c>
      <c r="AH11" s="171">
        <f t="shared" si="5"/>
        <v>0.42519215179445968</v>
      </c>
      <c r="AI11" s="171">
        <f t="shared" si="5"/>
        <v>0.17194629401374176</v>
      </c>
      <c r="AJ11" s="171">
        <f t="shared" si="5"/>
        <v>0.13380508379837111</v>
      </c>
      <c r="AK11" s="171">
        <f t="shared" si="5"/>
        <v>0</v>
      </c>
      <c r="AL11" s="171">
        <f t="shared" si="5"/>
        <v>0</v>
      </c>
      <c r="AM11" s="171" t="str">
        <f t="shared" si="5"/>
        <v/>
      </c>
      <c r="AN11" s="171" t="str">
        <f t="shared" si="5"/>
        <v/>
      </c>
      <c r="AO11" s="171" t="str">
        <f t="shared" si="5"/>
        <v/>
      </c>
      <c r="AP11" s="171" t="str">
        <f t="shared" si="5"/>
        <v/>
      </c>
      <c r="AQ11" s="171" t="str">
        <f t="shared" si="5"/>
        <v/>
      </c>
      <c r="AR11" s="171" t="str">
        <f t="shared" si="5"/>
        <v/>
      </c>
      <c r="AS11" s="171" t="str">
        <f t="shared" si="5"/>
        <v/>
      </c>
      <c r="AT11" s="171" t="str">
        <f t="shared" si="5"/>
        <v/>
      </c>
      <c r="AU11" s="171" t="str">
        <f t="shared" si="5"/>
        <v/>
      </c>
      <c r="AV11" s="171" t="str">
        <f t="shared" si="5"/>
        <v/>
      </c>
      <c r="AW11" s="171" t="str">
        <f t="shared" si="5"/>
        <v/>
      </c>
      <c r="AX11" s="171" t="str">
        <f t="shared" si="5"/>
        <v/>
      </c>
      <c r="AY11" s="164"/>
    </row>
    <row r="12" spans="1:51" x14ac:dyDescent="0.25">
      <c r="C12" s="102"/>
      <c r="D12" s="241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  <c r="W12" s="163"/>
      <c r="X12" s="163"/>
      <c r="Y12" s="51"/>
      <c r="Z12" s="164"/>
      <c r="AA12" s="164"/>
      <c r="AC12" s="169">
        <f t="shared" si="1"/>
        <v>0</v>
      </c>
      <c r="AD12" s="170" t="str">
        <f>IF(ISBLANK(D12)=TRUE,"",D12/D72)</f>
        <v/>
      </c>
      <c r="AE12" s="171" t="str">
        <f t="shared" ref="AE12:AX12" si="6">IF(ISBLANK(E12)=TRUE,"",E12/E72)</f>
        <v/>
      </c>
      <c r="AF12" s="171" t="str">
        <f t="shared" si="6"/>
        <v/>
      </c>
      <c r="AG12" s="171" t="str">
        <f t="shared" si="6"/>
        <v/>
      </c>
      <c r="AH12" s="171" t="str">
        <f t="shared" si="6"/>
        <v/>
      </c>
      <c r="AI12" s="171" t="str">
        <f t="shared" si="6"/>
        <v/>
      </c>
      <c r="AJ12" s="171" t="str">
        <f t="shared" si="6"/>
        <v/>
      </c>
      <c r="AK12" s="171" t="str">
        <f t="shared" si="6"/>
        <v/>
      </c>
      <c r="AL12" s="171" t="str">
        <f t="shared" si="6"/>
        <v/>
      </c>
      <c r="AM12" s="171" t="str">
        <f t="shared" si="6"/>
        <v/>
      </c>
      <c r="AN12" s="171" t="str">
        <f t="shared" si="6"/>
        <v/>
      </c>
      <c r="AO12" s="171" t="str">
        <f t="shared" si="6"/>
        <v/>
      </c>
      <c r="AP12" s="171" t="str">
        <f t="shared" si="6"/>
        <v/>
      </c>
      <c r="AQ12" s="171" t="str">
        <f t="shared" si="6"/>
        <v/>
      </c>
      <c r="AR12" s="171" t="str">
        <f t="shared" si="6"/>
        <v/>
      </c>
      <c r="AS12" s="171" t="str">
        <f t="shared" si="6"/>
        <v/>
      </c>
      <c r="AT12" s="171" t="str">
        <f t="shared" si="6"/>
        <v/>
      </c>
      <c r="AU12" s="171" t="str">
        <f t="shared" si="6"/>
        <v/>
      </c>
      <c r="AV12" s="171" t="str">
        <f t="shared" si="6"/>
        <v/>
      </c>
      <c r="AW12" s="171" t="str">
        <f t="shared" si="6"/>
        <v/>
      </c>
      <c r="AX12" s="171" t="str">
        <f t="shared" si="6"/>
        <v/>
      </c>
      <c r="AY12" s="164"/>
    </row>
    <row r="13" spans="1:51" x14ac:dyDescent="0.25">
      <c r="C13" s="102"/>
      <c r="D13" s="241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  <c r="W13" s="163"/>
      <c r="X13" s="163"/>
      <c r="Y13" s="51"/>
      <c r="Z13" s="164"/>
      <c r="AA13" s="164"/>
      <c r="AC13" s="169">
        <f t="shared" si="1"/>
        <v>0</v>
      </c>
      <c r="AD13" s="170" t="str">
        <f>IF(ISBLANK(D13)=TRUE,"",D13/D72)</f>
        <v/>
      </c>
      <c r="AE13" s="171" t="str">
        <f t="shared" ref="AE13:AX13" si="7">IF(ISBLANK(E13)=TRUE,"",E13/E72)</f>
        <v/>
      </c>
      <c r="AF13" s="171" t="str">
        <f t="shared" si="7"/>
        <v/>
      </c>
      <c r="AG13" s="171" t="str">
        <f t="shared" si="7"/>
        <v/>
      </c>
      <c r="AH13" s="171" t="str">
        <f t="shared" si="7"/>
        <v/>
      </c>
      <c r="AI13" s="171" t="str">
        <f t="shared" si="7"/>
        <v/>
      </c>
      <c r="AJ13" s="171" t="str">
        <f t="shared" si="7"/>
        <v/>
      </c>
      <c r="AK13" s="171" t="str">
        <f t="shared" si="7"/>
        <v/>
      </c>
      <c r="AL13" s="171" t="str">
        <f t="shared" si="7"/>
        <v/>
      </c>
      <c r="AM13" s="171" t="str">
        <f t="shared" si="7"/>
        <v/>
      </c>
      <c r="AN13" s="171" t="str">
        <f t="shared" si="7"/>
        <v/>
      </c>
      <c r="AO13" s="171" t="str">
        <f t="shared" si="7"/>
        <v/>
      </c>
      <c r="AP13" s="171" t="str">
        <f t="shared" si="7"/>
        <v/>
      </c>
      <c r="AQ13" s="171" t="str">
        <f t="shared" si="7"/>
        <v/>
      </c>
      <c r="AR13" s="171" t="str">
        <f t="shared" si="7"/>
        <v/>
      </c>
      <c r="AS13" s="171" t="str">
        <f t="shared" si="7"/>
        <v/>
      </c>
      <c r="AT13" s="171" t="str">
        <f t="shared" si="7"/>
        <v/>
      </c>
      <c r="AU13" s="171" t="str">
        <f t="shared" si="7"/>
        <v/>
      </c>
      <c r="AV13" s="171" t="str">
        <f t="shared" si="7"/>
        <v/>
      </c>
      <c r="AW13" s="171" t="str">
        <f t="shared" si="7"/>
        <v/>
      </c>
      <c r="AX13" s="171" t="str">
        <f t="shared" si="7"/>
        <v/>
      </c>
      <c r="AY13" s="164"/>
    </row>
    <row r="14" spans="1:51" x14ac:dyDescent="0.25">
      <c r="C14" s="102"/>
      <c r="D14" s="241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51"/>
      <c r="Z14" s="164"/>
      <c r="AA14" s="164"/>
      <c r="AC14" s="169">
        <f t="shared" si="1"/>
        <v>0</v>
      </c>
      <c r="AD14" s="170" t="str">
        <f>IF(ISBLANK(D14)=TRUE,"",D14/D72)</f>
        <v/>
      </c>
      <c r="AE14" s="171" t="str">
        <f t="shared" ref="AE14:AX14" si="8">IF(ISBLANK(E14)=TRUE,"",E14/E72)</f>
        <v/>
      </c>
      <c r="AF14" s="171" t="str">
        <f t="shared" si="8"/>
        <v/>
      </c>
      <c r="AG14" s="171" t="str">
        <f t="shared" si="8"/>
        <v/>
      </c>
      <c r="AH14" s="171" t="str">
        <f t="shared" si="8"/>
        <v/>
      </c>
      <c r="AI14" s="171" t="str">
        <f t="shared" si="8"/>
        <v/>
      </c>
      <c r="AJ14" s="171" t="str">
        <f t="shared" si="8"/>
        <v/>
      </c>
      <c r="AK14" s="171" t="str">
        <f t="shared" si="8"/>
        <v/>
      </c>
      <c r="AL14" s="171" t="str">
        <f t="shared" si="8"/>
        <v/>
      </c>
      <c r="AM14" s="171" t="str">
        <f t="shared" si="8"/>
        <v/>
      </c>
      <c r="AN14" s="171" t="str">
        <f t="shared" si="8"/>
        <v/>
      </c>
      <c r="AO14" s="171" t="str">
        <f t="shared" si="8"/>
        <v/>
      </c>
      <c r="AP14" s="171" t="str">
        <f t="shared" si="8"/>
        <v/>
      </c>
      <c r="AQ14" s="171" t="str">
        <f t="shared" si="8"/>
        <v/>
      </c>
      <c r="AR14" s="171" t="str">
        <f t="shared" si="8"/>
        <v/>
      </c>
      <c r="AS14" s="171" t="str">
        <f t="shared" si="8"/>
        <v/>
      </c>
      <c r="AT14" s="171" t="str">
        <f t="shared" si="8"/>
        <v/>
      </c>
      <c r="AU14" s="171" t="str">
        <f t="shared" si="8"/>
        <v/>
      </c>
      <c r="AV14" s="171" t="str">
        <f t="shared" si="8"/>
        <v/>
      </c>
      <c r="AW14" s="171" t="str">
        <f t="shared" si="8"/>
        <v/>
      </c>
      <c r="AX14" s="171" t="str">
        <f t="shared" si="8"/>
        <v/>
      </c>
      <c r="AY14" s="164"/>
    </row>
    <row r="15" spans="1:51" x14ac:dyDescent="0.25">
      <c r="C15" s="102"/>
      <c r="D15" s="242"/>
      <c r="E15" s="175"/>
      <c r="F15" s="175"/>
      <c r="G15" s="175"/>
      <c r="H15" s="175"/>
      <c r="I15" s="175"/>
      <c r="J15" s="175"/>
      <c r="K15" s="175"/>
      <c r="L15" s="175"/>
      <c r="M15" s="175"/>
      <c r="N15" s="175"/>
      <c r="O15" s="175"/>
      <c r="P15" s="175"/>
      <c r="Q15" s="175"/>
      <c r="R15" s="175"/>
      <c r="S15" s="175"/>
      <c r="T15" s="175"/>
      <c r="U15" s="175"/>
      <c r="V15" s="175"/>
      <c r="W15" s="175"/>
      <c r="X15" s="175"/>
      <c r="Y15" s="51"/>
      <c r="Z15" s="164"/>
      <c r="AA15" s="164"/>
      <c r="AC15" s="169">
        <f t="shared" si="1"/>
        <v>0</v>
      </c>
      <c r="AD15" s="170" t="str">
        <f>IF(ISBLANK(D15)=TRUE,"",D15/D72)</f>
        <v/>
      </c>
      <c r="AE15" s="171" t="str">
        <f t="shared" ref="AE15:AX15" si="9">IF(ISBLANK(E15)=TRUE,"",E15/E72)</f>
        <v/>
      </c>
      <c r="AF15" s="171" t="str">
        <f t="shared" si="9"/>
        <v/>
      </c>
      <c r="AG15" s="171" t="str">
        <f t="shared" si="9"/>
        <v/>
      </c>
      <c r="AH15" s="171" t="str">
        <f t="shared" si="9"/>
        <v/>
      </c>
      <c r="AI15" s="171" t="str">
        <f t="shared" si="9"/>
        <v/>
      </c>
      <c r="AJ15" s="171" t="str">
        <f t="shared" si="9"/>
        <v/>
      </c>
      <c r="AK15" s="171" t="str">
        <f t="shared" si="9"/>
        <v/>
      </c>
      <c r="AL15" s="171" t="str">
        <f t="shared" si="9"/>
        <v/>
      </c>
      <c r="AM15" s="171" t="str">
        <f t="shared" si="9"/>
        <v/>
      </c>
      <c r="AN15" s="171" t="str">
        <f t="shared" si="9"/>
        <v/>
      </c>
      <c r="AO15" s="171" t="str">
        <f t="shared" si="9"/>
        <v/>
      </c>
      <c r="AP15" s="171" t="str">
        <f t="shared" si="9"/>
        <v/>
      </c>
      <c r="AQ15" s="171" t="str">
        <f t="shared" si="9"/>
        <v/>
      </c>
      <c r="AR15" s="171" t="str">
        <f t="shared" si="9"/>
        <v/>
      </c>
      <c r="AS15" s="171" t="str">
        <f t="shared" si="9"/>
        <v/>
      </c>
      <c r="AT15" s="171" t="str">
        <f t="shared" si="9"/>
        <v/>
      </c>
      <c r="AU15" s="171" t="str">
        <f t="shared" si="9"/>
        <v/>
      </c>
      <c r="AV15" s="171" t="str">
        <f t="shared" si="9"/>
        <v/>
      </c>
      <c r="AW15" s="171" t="str">
        <f t="shared" si="9"/>
        <v/>
      </c>
      <c r="AX15" s="171" t="str">
        <f t="shared" si="9"/>
        <v/>
      </c>
      <c r="AY15" s="164"/>
    </row>
    <row r="16" spans="1:51" x14ac:dyDescent="0.25">
      <c r="C16" s="102"/>
      <c r="D16" s="242"/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O16" s="175"/>
      <c r="P16" s="175"/>
      <c r="Q16" s="175"/>
      <c r="R16" s="175"/>
      <c r="S16" s="175"/>
      <c r="T16" s="175"/>
      <c r="U16" s="175"/>
      <c r="V16" s="175"/>
      <c r="W16" s="175"/>
      <c r="X16" s="175"/>
      <c r="Y16" s="51"/>
      <c r="Z16" s="164"/>
      <c r="AA16" s="164"/>
      <c r="AC16" s="169">
        <f t="shared" si="1"/>
        <v>0</v>
      </c>
      <c r="AD16" s="170" t="str">
        <f>IF(ISBLANK(D16)=TRUE,"",D16/D72)</f>
        <v/>
      </c>
      <c r="AE16" s="171" t="str">
        <f t="shared" ref="AE16:AX16" si="10">IF(ISBLANK(E16)=TRUE,"",E16/E72)</f>
        <v/>
      </c>
      <c r="AF16" s="171" t="str">
        <f t="shared" si="10"/>
        <v/>
      </c>
      <c r="AG16" s="171" t="str">
        <f t="shared" si="10"/>
        <v/>
      </c>
      <c r="AH16" s="171" t="str">
        <f t="shared" si="10"/>
        <v/>
      </c>
      <c r="AI16" s="171" t="str">
        <f t="shared" si="10"/>
        <v/>
      </c>
      <c r="AJ16" s="171" t="str">
        <f t="shared" si="10"/>
        <v/>
      </c>
      <c r="AK16" s="171" t="str">
        <f t="shared" si="10"/>
        <v/>
      </c>
      <c r="AL16" s="171" t="str">
        <f t="shared" si="10"/>
        <v/>
      </c>
      <c r="AM16" s="171" t="str">
        <f t="shared" si="10"/>
        <v/>
      </c>
      <c r="AN16" s="171" t="str">
        <f t="shared" si="10"/>
        <v/>
      </c>
      <c r="AO16" s="171" t="str">
        <f t="shared" si="10"/>
        <v/>
      </c>
      <c r="AP16" s="171" t="str">
        <f t="shared" si="10"/>
        <v/>
      </c>
      <c r="AQ16" s="171" t="str">
        <f t="shared" si="10"/>
        <v/>
      </c>
      <c r="AR16" s="171" t="str">
        <f t="shared" si="10"/>
        <v/>
      </c>
      <c r="AS16" s="171" t="str">
        <f t="shared" si="10"/>
        <v/>
      </c>
      <c r="AT16" s="171" t="str">
        <f t="shared" si="10"/>
        <v/>
      </c>
      <c r="AU16" s="171" t="str">
        <f t="shared" si="10"/>
        <v/>
      </c>
      <c r="AV16" s="171" t="str">
        <f t="shared" si="10"/>
        <v/>
      </c>
      <c r="AW16" s="171" t="str">
        <f t="shared" si="10"/>
        <v/>
      </c>
      <c r="AX16" s="171" t="str">
        <f t="shared" si="10"/>
        <v/>
      </c>
      <c r="AY16" s="164"/>
    </row>
    <row r="17" spans="1:51" x14ac:dyDescent="0.25">
      <c r="C17" s="103"/>
      <c r="D17" s="243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  <c r="U17" s="179"/>
      <c r="V17" s="179"/>
      <c r="W17" s="179"/>
      <c r="X17" s="179"/>
      <c r="Y17" s="51"/>
      <c r="Z17" s="164"/>
      <c r="AA17" s="164"/>
      <c r="AC17" s="169">
        <f t="shared" si="1"/>
        <v>0</v>
      </c>
      <c r="AD17" s="180" t="str">
        <f>IF(ISBLANK(D17)=TRUE,"",D17/D72)</f>
        <v/>
      </c>
      <c r="AE17" s="181" t="str">
        <f t="shared" ref="AE17:AX17" si="11">IF(ISBLANK(E17)=TRUE,"",E17/E72)</f>
        <v/>
      </c>
      <c r="AF17" s="181" t="str">
        <f t="shared" si="11"/>
        <v/>
      </c>
      <c r="AG17" s="181" t="str">
        <f t="shared" si="11"/>
        <v/>
      </c>
      <c r="AH17" s="181" t="str">
        <f t="shared" si="11"/>
        <v/>
      </c>
      <c r="AI17" s="181" t="str">
        <f t="shared" si="11"/>
        <v/>
      </c>
      <c r="AJ17" s="181" t="str">
        <f t="shared" si="11"/>
        <v/>
      </c>
      <c r="AK17" s="181" t="str">
        <f t="shared" si="11"/>
        <v/>
      </c>
      <c r="AL17" s="181" t="str">
        <f t="shared" si="11"/>
        <v/>
      </c>
      <c r="AM17" s="181" t="str">
        <f t="shared" si="11"/>
        <v/>
      </c>
      <c r="AN17" s="181" t="str">
        <f t="shared" si="11"/>
        <v/>
      </c>
      <c r="AO17" s="181" t="str">
        <f t="shared" si="11"/>
        <v/>
      </c>
      <c r="AP17" s="181" t="str">
        <f t="shared" si="11"/>
        <v/>
      </c>
      <c r="AQ17" s="181" t="str">
        <f t="shared" si="11"/>
        <v/>
      </c>
      <c r="AR17" s="181" t="str">
        <f t="shared" si="11"/>
        <v/>
      </c>
      <c r="AS17" s="181" t="str">
        <f t="shared" si="11"/>
        <v/>
      </c>
      <c r="AT17" s="181" t="str">
        <f t="shared" si="11"/>
        <v/>
      </c>
      <c r="AU17" s="181" t="str">
        <f t="shared" si="11"/>
        <v/>
      </c>
      <c r="AV17" s="181" t="str">
        <f t="shared" si="11"/>
        <v/>
      </c>
      <c r="AW17" s="181" t="str">
        <f t="shared" si="11"/>
        <v/>
      </c>
      <c r="AX17" s="181" t="str">
        <f t="shared" si="11"/>
        <v/>
      </c>
      <c r="AY17" s="164"/>
    </row>
    <row r="18" spans="1:51" ht="18" x14ac:dyDescent="0.35">
      <c r="B18" s="182"/>
      <c r="C18" s="165" t="s">
        <v>1</v>
      </c>
      <c r="D18" s="244">
        <f>AVERAGE(D8:D17)</f>
        <v>134.67921999999999</v>
      </c>
      <c r="E18" s="185">
        <f t="shared" ref="E18:X18" si="12">AVERAGE(E8:E17)</f>
        <v>164.16985</v>
      </c>
      <c r="F18" s="185">
        <f t="shared" si="12"/>
        <v>182.58812000000003</v>
      </c>
      <c r="G18" s="185">
        <f t="shared" si="12"/>
        <v>183.76709</v>
      </c>
      <c r="H18" s="185">
        <f t="shared" si="12"/>
        <v>165.64860000000004</v>
      </c>
      <c r="I18" s="185">
        <f t="shared" si="12"/>
        <v>103.83086999999999</v>
      </c>
      <c r="J18" s="185">
        <f t="shared" si="12"/>
        <v>80.636920000000003</v>
      </c>
      <c r="K18" s="185">
        <f t="shared" si="12"/>
        <v>4.5863999999999994</v>
      </c>
      <c r="L18" s="185">
        <f t="shared" si="12"/>
        <v>9.0841400000000014</v>
      </c>
      <c r="M18" s="185" t="e">
        <f t="shared" si="12"/>
        <v>#DIV/0!</v>
      </c>
      <c r="N18" s="185" t="e">
        <f t="shared" si="12"/>
        <v>#DIV/0!</v>
      </c>
      <c r="O18" s="185" t="e">
        <f t="shared" si="12"/>
        <v>#DIV/0!</v>
      </c>
      <c r="P18" s="185" t="e">
        <f t="shared" si="12"/>
        <v>#DIV/0!</v>
      </c>
      <c r="Q18" s="185" t="e">
        <f t="shared" si="12"/>
        <v>#DIV/0!</v>
      </c>
      <c r="R18" s="185" t="e">
        <f t="shared" si="12"/>
        <v>#DIV/0!</v>
      </c>
      <c r="S18" s="185" t="e">
        <f t="shared" si="12"/>
        <v>#DIV/0!</v>
      </c>
      <c r="T18" s="185" t="e">
        <f t="shared" si="12"/>
        <v>#DIV/0!</v>
      </c>
      <c r="U18" s="185" t="e">
        <f t="shared" si="12"/>
        <v>#DIV/0!</v>
      </c>
      <c r="V18" s="185" t="e">
        <f t="shared" si="12"/>
        <v>#DIV/0!</v>
      </c>
      <c r="W18" s="185" t="e">
        <f t="shared" si="12"/>
        <v>#DIV/0!</v>
      </c>
      <c r="X18" s="185" t="e">
        <f t="shared" si="12"/>
        <v>#DIV/0!</v>
      </c>
      <c r="Y18" s="51"/>
      <c r="Z18" s="164"/>
      <c r="AA18" s="164"/>
      <c r="AB18" s="186"/>
      <c r="AC18" s="187" t="s">
        <v>11</v>
      </c>
      <c r="AD18" s="29">
        <f>AVERAGE(AD8:AD17)</f>
        <v>0.99913684106977685</v>
      </c>
      <c r="AE18" s="29">
        <f>AVERAGE(AE8:AE17)</f>
        <v>0.84955969511661844</v>
      </c>
      <c r="AF18" s="29">
        <f t="shared" ref="AF18:AX18" si="13">AVERAGE(AF8:AF17)</f>
        <v>0.94270315258173443</v>
      </c>
      <c r="AG18" s="29">
        <f t="shared" si="13"/>
        <v>0.70140166906240653</v>
      </c>
      <c r="AH18" s="29">
        <f t="shared" si="13"/>
        <v>0.46363124320500892</v>
      </c>
      <c r="AI18" s="29">
        <f t="shared" si="13"/>
        <v>0.17974437873337998</v>
      </c>
      <c r="AJ18" s="29">
        <f t="shared" si="13"/>
        <v>0.10717607515339467</v>
      </c>
      <c r="AK18" s="29">
        <f t="shared" si="13"/>
        <v>3.9056826353881398E-3</v>
      </c>
      <c r="AL18" s="29">
        <f t="shared" si="13"/>
        <v>3.8846138815102158E-3</v>
      </c>
      <c r="AM18" s="29" t="e">
        <f t="shared" si="13"/>
        <v>#DIV/0!</v>
      </c>
      <c r="AN18" s="29" t="e">
        <f t="shared" si="13"/>
        <v>#DIV/0!</v>
      </c>
      <c r="AO18" s="29" t="e">
        <f t="shared" si="13"/>
        <v>#DIV/0!</v>
      </c>
      <c r="AP18" s="29" t="e">
        <f t="shared" si="13"/>
        <v>#DIV/0!</v>
      </c>
      <c r="AQ18" s="29" t="e">
        <f t="shared" si="13"/>
        <v>#DIV/0!</v>
      </c>
      <c r="AR18" s="29" t="e">
        <f t="shared" si="13"/>
        <v>#DIV/0!</v>
      </c>
      <c r="AS18" s="29" t="e">
        <f t="shared" si="13"/>
        <v>#DIV/0!</v>
      </c>
      <c r="AT18" s="29" t="e">
        <f t="shared" si="13"/>
        <v>#DIV/0!</v>
      </c>
      <c r="AU18" s="29" t="e">
        <f t="shared" si="13"/>
        <v>#DIV/0!</v>
      </c>
      <c r="AV18" s="29" t="e">
        <f t="shared" si="13"/>
        <v>#DIV/0!</v>
      </c>
      <c r="AW18" s="29" t="e">
        <f t="shared" si="13"/>
        <v>#DIV/0!</v>
      </c>
      <c r="AX18" s="29" t="e">
        <f t="shared" si="13"/>
        <v>#DIV/0!</v>
      </c>
      <c r="AY18" s="164"/>
    </row>
    <row r="19" spans="1:51" ht="18" x14ac:dyDescent="0.35">
      <c r="B19" s="157"/>
      <c r="C19" s="188" t="s">
        <v>2</v>
      </c>
      <c r="D19" s="245">
        <f>_xlfn.STDEV.P(D8:D17)</f>
        <v>21.8222244575662</v>
      </c>
      <c r="E19" s="192">
        <f t="shared" ref="E19:X19" si="14">_xlfn.STDEV.P(E8:E17)</f>
        <v>66.372154220916315</v>
      </c>
      <c r="F19" s="192">
        <f t="shared" si="14"/>
        <v>43.695542698165312</v>
      </c>
      <c r="G19" s="192">
        <f t="shared" si="14"/>
        <v>87.857614670763198</v>
      </c>
      <c r="H19" s="192">
        <f t="shared" si="14"/>
        <v>39.448590668737396</v>
      </c>
      <c r="I19" s="192">
        <f t="shared" si="14"/>
        <v>83.711724066595949</v>
      </c>
      <c r="J19" s="192">
        <f t="shared" si="14"/>
        <v>27.860805583859218</v>
      </c>
      <c r="K19" s="192">
        <f t="shared" si="14"/>
        <v>7.9438778238338976</v>
      </c>
      <c r="L19" s="192">
        <f t="shared" si="14"/>
        <v>11.044313710339814</v>
      </c>
      <c r="M19" s="192" t="e">
        <f t="shared" si="14"/>
        <v>#DIV/0!</v>
      </c>
      <c r="N19" s="192" t="e">
        <f t="shared" si="14"/>
        <v>#DIV/0!</v>
      </c>
      <c r="O19" s="192" t="e">
        <f t="shared" si="14"/>
        <v>#DIV/0!</v>
      </c>
      <c r="P19" s="192" t="e">
        <f t="shared" si="14"/>
        <v>#DIV/0!</v>
      </c>
      <c r="Q19" s="192" t="e">
        <f t="shared" si="14"/>
        <v>#DIV/0!</v>
      </c>
      <c r="R19" s="192" t="e">
        <f t="shared" si="14"/>
        <v>#DIV/0!</v>
      </c>
      <c r="S19" s="192" t="e">
        <f t="shared" si="14"/>
        <v>#DIV/0!</v>
      </c>
      <c r="T19" s="192" t="e">
        <f t="shared" si="14"/>
        <v>#DIV/0!</v>
      </c>
      <c r="U19" s="192" t="e">
        <f t="shared" si="14"/>
        <v>#DIV/0!</v>
      </c>
      <c r="V19" s="192" t="e">
        <f t="shared" si="14"/>
        <v>#DIV/0!</v>
      </c>
      <c r="W19" s="192" t="e">
        <f t="shared" si="14"/>
        <v>#DIV/0!</v>
      </c>
      <c r="X19" s="192" t="e">
        <f t="shared" si="14"/>
        <v>#DIV/0!</v>
      </c>
      <c r="Y19" s="52"/>
      <c r="Z19" s="193"/>
      <c r="AA19" s="193"/>
      <c r="AB19" s="194"/>
      <c r="AC19" s="195" t="s">
        <v>26</v>
      </c>
      <c r="AD19" s="30">
        <f>_xlfn.STDEV.P(AD8:AD17)</f>
        <v>0.16189125842612123</v>
      </c>
      <c r="AE19" s="30">
        <f>_xlfn.STDEV.P(AE8:AE17)</f>
        <v>0.34346810394329313</v>
      </c>
      <c r="AF19" s="30">
        <f t="shared" ref="AF19:AX19" si="15">_xlfn.STDEV.P(AF8:AF17)</f>
        <v>0.22560025184185195</v>
      </c>
      <c r="AG19" s="30">
        <f t="shared" si="15"/>
        <v>0.33533467592001936</v>
      </c>
      <c r="AH19" s="30">
        <f t="shared" si="15"/>
        <v>0.11041203568537401</v>
      </c>
      <c r="AI19" s="30">
        <f t="shared" si="15"/>
        <v>0.14491559046987113</v>
      </c>
      <c r="AJ19" s="30">
        <f t="shared" si="15"/>
        <v>3.7030330437841728E-2</v>
      </c>
      <c r="AK19" s="30">
        <f t="shared" si="15"/>
        <v>6.7648407627317686E-3</v>
      </c>
      <c r="AL19" s="30">
        <f t="shared" si="15"/>
        <v>4.7228350015455101E-3</v>
      </c>
      <c r="AM19" s="30" t="e">
        <f t="shared" si="15"/>
        <v>#DIV/0!</v>
      </c>
      <c r="AN19" s="30" t="e">
        <f t="shared" si="15"/>
        <v>#DIV/0!</v>
      </c>
      <c r="AO19" s="30" t="e">
        <f t="shared" si="15"/>
        <v>#DIV/0!</v>
      </c>
      <c r="AP19" s="30" t="e">
        <f t="shared" si="15"/>
        <v>#DIV/0!</v>
      </c>
      <c r="AQ19" s="30" t="e">
        <f t="shared" si="15"/>
        <v>#DIV/0!</v>
      </c>
      <c r="AR19" s="30" t="e">
        <f t="shared" si="15"/>
        <v>#DIV/0!</v>
      </c>
      <c r="AS19" s="30" t="e">
        <f t="shared" si="15"/>
        <v>#DIV/0!</v>
      </c>
      <c r="AT19" s="30" t="e">
        <f>_xlfn.STDEV.P(AT8:AT17)</f>
        <v>#DIV/0!</v>
      </c>
      <c r="AU19" s="30" t="e">
        <f t="shared" si="15"/>
        <v>#DIV/0!</v>
      </c>
      <c r="AV19" s="30" t="e">
        <f t="shared" si="15"/>
        <v>#DIV/0!</v>
      </c>
      <c r="AW19" s="30" t="e">
        <f t="shared" si="15"/>
        <v>#DIV/0!</v>
      </c>
      <c r="AX19" s="30" t="e">
        <f t="shared" si="15"/>
        <v>#DIV/0!</v>
      </c>
      <c r="AY19" s="193"/>
    </row>
    <row r="20" spans="1:51" ht="18" x14ac:dyDescent="0.35">
      <c r="B20" s="196"/>
      <c r="C20" s="197" t="s">
        <v>30</v>
      </c>
      <c r="D20" s="246">
        <f t="shared" ref="D20:X20" si="16">AD20*D72</f>
        <v>140.90828867198903</v>
      </c>
      <c r="E20" s="201">
        <f t="shared" si="16"/>
        <v>113.97080582374353</v>
      </c>
      <c r="F20" s="201">
        <f t="shared" si="16"/>
        <v>150.27728823502409</v>
      </c>
      <c r="G20" s="201">
        <f t="shared" si="16"/>
        <v>109.7507766002194</v>
      </c>
      <c r="H20" s="201">
        <f t="shared" si="16"/>
        <v>145.72256672490525</v>
      </c>
      <c r="I20" s="201">
        <f t="shared" si="16"/>
        <v>172.77572376689059</v>
      </c>
      <c r="J20" s="201">
        <f t="shared" si="16"/>
        <v>298.23233099386215</v>
      </c>
      <c r="K20" s="201">
        <f t="shared" si="16"/>
        <v>269.49556953196895</v>
      </c>
      <c r="L20" s="201">
        <f t="shared" si="16"/>
        <v>521.42136439392675</v>
      </c>
      <c r="M20" s="201" t="e">
        <f t="shared" si="16"/>
        <v>#DIV/0!</v>
      </c>
      <c r="N20" s="201" t="e">
        <f t="shared" si="16"/>
        <v>#DIV/0!</v>
      </c>
      <c r="O20" s="201" t="e">
        <f t="shared" si="16"/>
        <v>#DIV/0!</v>
      </c>
      <c r="P20" s="201" t="e">
        <f t="shared" si="16"/>
        <v>#DIV/0!</v>
      </c>
      <c r="Q20" s="201" t="e">
        <f t="shared" si="16"/>
        <v>#DIV/0!</v>
      </c>
      <c r="R20" s="201" t="e">
        <f t="shared" si="16"/>
        <v>#DIV/0!</v>
      </c>
      <c r="S20" s="201" t="e">
        <f t="shared" si="16"/>
        <v>#DIV/0!</v>
      </c>
      <c r="T20" s="201" t="e">
        <f t="shared" si="16"/>
        <v>#DIV/0!</v>
      </c>
      <c r="U20" s="201" t="e">
        <f t="shared" si="16"/>
        <v>#DIV/0!</v>
      </c>
      <c r="V20" s="201" t="e">
        <f t="shared" si="16"/>
        <v>#DIV/0!</v>
      </c>
      <c r="W20" s="201" t="e">
        <f t="shared" si="16"/>
        <v>#DIV/0!</v>
      </c>
      <c r="X20" s="201" t="e">
        <f t="shared" si="16"/>
        <v>#DIV/0!</v>
      </c>
      <c r="Y20" s="52"/>
      <c r="Z20" s="193"/>
      <c r="AA20" s="193"/>
      <c r="AB20" s="196"/>
      <c r="AC20" s="202" t="s">
        <v>28</v>
      </c>
      <c r="AD20" s="71">
        <f t="shared" ref="AD20:AX20" si="17">AD37*AD55</f>
        <v>1.045348067981678</v>
      </c>
      <c r="AE20" s="72">
        <f t="shared" si="17"/>
        <v>0.58978553642958731</v>
      </c>
      <c r="AF20" s="72">
        <f t="shared" si="17"/>
        <v>0.77588220624973392</v>
      </c>
      <c r="AG20" s="72">
        <f t="shared" si="17"/>
        <v>0.41889642965064738</v>
      </c>
      <c r="AH20" s="72">
        <f t="shared" si="17"/>
        <v>0.40786058423489652</v>
      </c>
      <c r="AI20" s="72">
        <f t="shared" si="17"/>
        <v>0.2990966475450878</v>
      </c>
      <c r="AJ20" s="72">
        <f t="shared" si="17"/>
        <v>0.39638630443437373</v>
      </c>
      <c r="AK20" s="72">
        <f t="shared" si="17"/>
        <v>0.2294968093134154</v>
      </c>
      <c r="AL20" s="72">
        <f t="shared" si="17"/>
        <v>0.22297329964538681</v>
      </c>
      <c r="AM20" s="72" t="e">
        <f t="shared" si="17"/>
        <v>#DIV/0!</v>
      </c>
      <c r="AN20" s="72" t="e">
        <f t="shared" si="17"/>
        <v>#DIV/0!</v>
      </c>
      <c r="AO20" s="72" t="e">
        <f t="shared" si="17"/>
        <v>#DIV/0!</v>
      </c>
      <c r="AP20" s="72" t="e">
        <f t="shared" si="17"/>
        <v>#DIV/0!</v>
      </c>
      <c r="AQ20" s="72" t="e">
        <f t="shared" si="17"/>
        <v>#DIV/0!</v>
      </c>
      <c r="AR20" s="72" t="e">
        <f t="shared" si="17"/>
        <v>#DIV/0!</v>
      </c>
      <c r="AS20" s="72" t="e">
        <f t="shared" si="17"/>
        <v>#DIV/0!</v>
      </c>
      <c r="AT20" s="72" t="e">
        <f t="shared" si="17"/>
        <v>#DIV/0!</v>
      </c>
      <c r="AU20" s="72" t="e">
        <f t="shared" si="17"/>
        <v>#DIV/0!</v>
      </c>
      <c r="AV20" s="72" t="e">
        <f t="shared" si="17"/>
        <v>#DIV/0!</v>
      </c>
      <c r="AW20" s="72" t="e">
        <f t="shared" si="17"/>
        <v>#DIV/0!</v>
      </c>
      <c r="AX20" s="72" t="e">
        <f t="shared" si="17"/>
        <v>#DIV/0!</v>
      </c>
      <c r="AY20" s="193"/>
    </row>
    <row r="21" spans="1:51" ht="18" x14ac:dyDescent="0.35">
      <c r="B21" s="203"/>
      <c r="C21" s="204" t="s">
        <v>31</v>
      </c>
      <c r="D21" s="247">
        <f>D72*AD21</f>
        <v>31.368817174020574</v>
      </c>
      <c r="E21" s="248">
        <f t="shared" ref="E21:X21" si="18">E72*AE21</f>
        <v>37.527645196135268</v>
      </c>
      <c r="F21" s="248">
        <f t="shared" si="18"/>
        <v>54.224504363954701</v>
      </c>
      <c r="G21" s="248">
        <f t="shared" si="18"/>
        <v>55.049914654579354</v>
      </c>
      <c r="H21" s="248">
        <f t="shared" si="18"/>
        <v>63.350441524933437</v>
      </c>
      <c r="I21" s="248">
        <f t="shared" si="18"/>
        <v>98.444879619326386</v>
      </c>
      <c r="J21" s="248">
        <f t="shared" si="18"/>
        <v>164.60811407973489</v>
      </c>
      <c r="K21" s="248">
        <f t="shared" si="18"/>
        <v>152.51335518301593</v>
      </c>
      <c r="L21" s="248">
        <f t="shared" si="18"/>
        <v>233.95152593020921</v>
      </c>
      <c r="M21" s="248" t="e">
        <f t="shared" si="18"/>
        <v>#DIV/0!</v>
      </c>
      <c r="N21" s="248" t="e">
        <f t="shared" si="18"/>
        <v>#DIV/0!</v>
      </c>
      <c r="O21" s="248" t="e">
        <f t="shared" si="18"/>
        <v>#DIV/0!</v>
      </c>
      <c r="P21" s="248" t="e">
        <f t="shared" si="18"/>
        <v>#DIV/0!</v>
      </c>
      <c r="Q21" s="248" t="e">
        <f t="shared" si="18"/>
        <v>#DIV/0!</v>
      </c>
      <c r="R21" s="248" t="e">
        <f t="shared" si="18"/>
        <v>#DIV/0!</v>
      </c>
      <c r="S21" s="248" t="e">
        <f t="shared" si="18"/>
        <v>#DIV/0!</v>
      </c>
      <c r="T21" s="248" t="e">
        <f t="shared" si="18"/>
        <v>#DIV/0!</v>
      </c>
      <c r="U21" s="248" t="e">
        <f t="shared" si="18"/>
        <v>#DIV/0!</v>
      </c>
      <c r="V21" s="248" t="e">
        <f t="shared" si="18"/>
        <v>#DIV/0!</v>
      </c>
      <c r="W21" s="248" t="e">
        <f t="shared" si="18"/>
        <v>#DIV/0!</v>
      </c>
      <c r="X21" s="248" t="e">
        <f t="shared" si="18"/>
        <v>#DIV/0!</v>
      </c>
      <c r="Y21" s="52"/>
      <c r="Z21" s="193"/>
      <c r="AA21" s="193"/>
      <c r="AB21" s="203"/>
      <c r="AC21" s="207" t="s">
        <v>29</v>
      </c>
      <c r="AD21" s="73">
        <f t="shared" ref="AD21:AX21" si="19">SQRT(AD40*AD$58-(AD$55^2)*(AD37^2))</f>
        <v>0.23271400665482236</v>
      </c>
      <c r="AE21" s="74">
        <f t="shared" si="19"/>
        <v>0.1942011569802452</v>
      </c>
      <c r="AF21" s="74">
        <f t="shared" si="19"/>
        <v>0.27996132065482737</v>
      </c>
      <c r="AG21" s="74">
        <f t="shared" si="19"/>
        <v>0.21011434648317601</v>
      </c>
      <c r="AH21" s="74">
        <f t="shared" si="19"/>
        <v>0.17731054751921299</v>
      </c>
      <c r="AI21" s="74">
        <f t="shared" si="19"/>
        <v>0.17042054763345627</v>
      </c>
      <c r="AJ21" s="74">
        <f t="shared" si="19"/>
        <v>0.21878379786167709</v>
      </c>
      <c r="AK21" s="74">
        <f t="shared" si="19"/>
        <v>0.1298771940962605</v>
      </c>
      <c r="AL21" s="74">
        <f t="shared" si="19"/>
        <v>0.10004374054439802</v>
      </c>
      <c r="AM21" s="74" t="e">
        <f t="shared" si="19"/>
        <v>#DIV/0!</v>
      </c>
      <c r="AN21" s="74" t="e">
        <f t="shared" si="19"/>
        <v>#DIV/0!</v>
      </c>
      <c r="AO21" s="74" t="e">
        <f t="shared" si="19"/>
        <v>#DIV/0!</v>
      </c>
      <c r="AP21" s="74" t="e">
        <f t="shared" si="19"/>
        <v>#DIV/0!</v>
      </c>
      <c r="AQ21" s="74" t="e">
        <f t="shared" si="19"/>
        <v>#DIV/0!</v>
      </c>
      <c r="AR21" s="74" t="e">
        <f t="shared" si="19"/>
        <v>#DIV/0!</v>
      </c>
      <c r="AS21" s="74" t="e">
        <f t="shared" si="19"/>
        <v>#DIV/0!</v>
      </c>
      <c r="AT21" s="74" t="e">
        <f t="shared" si="19"/>
        <v>#DIV/0!</v>
      </c>
      <c r="AU21" s="74" t="e">
        <f t="shared" si="19"/>
        <v>#DIV/0!</v>
      </c>
      <c r="AV21" s="74" t="e">
        <f t="shared" si="19"/>
        <v>#DIV/0!</v>
      </c>
      <c r="AW21" s="74" t="e">
        <f t="shared" si="19"/>
        <v>#DIV/0!</v>
      </c>
      <c r="AX21" s="74" t="e">
        <f t="shared" si="19"/>
        <v>#DIV/0!</v>
      </c>
      <c r="AY21" s="193"/>
    </row>
    <row r="22" spans="1:51" x14ac:dyDescent="0.25">
      <c r="B22" s="208"/>
      <c r="C22" s="209" t="s">
        <v>27</v>
      </c>
      <c r="D22" s="210">
        <f>AD22</f>
        <v>0.42129753328100689</v>
      </c>
      <c r="E22" s="210">
        <f>AE22</f>
        <v>0.90949554518014608</v>
      </c>
      <c r="F22" s="210">
        <f t="shared" ref="F22:X22" si="20">AF22</f>
        <v>0.72436943236614582</v>
      </c>
      <c r="G22" s="210">
        <f t="shared" si="20"/>
        <v>0.91061162056283518</v>
      </c>
      <c r="H22" s="210">
        <f t="shared" si="20"/>
        <v>0.62344324316415911</v>
      </c>
      <c r="I22" s="210">
        <f t="shared" si="20"/>
        <v>0.24185760388297611</v>
      </c>
      <c r="J22" s="210">
        <f t="shared" si="20"/>
        <v>9.3100781863117349E-2</v>
      </c>
      <c r="K22" s="210">
        <f t="shared" si="20"/>
        <v>4.1197363388041301E-2</v>
      </c>
      <c r="L22" s="210">
        <f t="shared" si="20"/>
        <v>1.4264694263085775E-2</v>
      </c>
      <c r="M22" s="210" t="e">
        <f t="shared" si="20"/>
        <v>#DIV/0!</v>
      </c>
      <c r="N22" s="210" t="e">
        <f t="shared" si="20"/>
        <v>#DIV/0!</v>
      </c>
      <c r="O22" s="210" t="e">
        <f t="shared" si="20"/>
        <v>#DIV/0!</v>
      </c>
      <c r="P22" s="210" t="e">
        <f t="shared" si="20"/>
        <v>#DIV/0!</v>
      </c>
      <c r="Q22" s="210" t="e">
        <f t="shared" si="20"/>
        <v>#DIV/0!</v>
      </c>
      <c r="R22" s="210" t="e">
        <f t="shared" si="20"/>
        <v>#DIV/0!</v>
      </c>
      <c r="S22" s="210" t="e">
        <f t="shared" si="20"/>
        <v>#DIV/0!</v>
      </c>
      <c r="T22" s="210" t="e">
        <f t="shared" si="20"/>
        <v>#DIV/0!</v>
      </c>
      <c r="U22" s="210" t="e">
        <f t="shared" si="20"/>
        <v>#DIV/0!</v>
      </c>
      <c r="V22" s="210" t="e">
        <f t="shared" si="20"/>
        <v>#DIV/0!</v>
      </c>
      <c r="W22" s="210" t="e">
        <f t="shared" si="20"/>
        <v>#DIV/0!</v>
      </c>
      <c r="X22" s="210" t="e">
        <f t="shared" si="20"/>
        <v>#DIV/0!</v>
      </c>
      <c r="Y22" s="52"/>
      <c r="Z22" s="193"/>
      <c r="AA22" s="193"/>
      <c r="AB22" s="208"/>
      <c r="AC22" s="209" t="s">
        <v>27</v>
      </c>
      <c r="AD22" s="210">
        <f>_xlfn.NORM.DIST(AD18,AD20,AD21,TRUE)</f>
        <v>0.42129753328100689</v>
      </c>
      <c r="AE22" s="210">
        <f t="shared" ref="AE22:AX22" si="21">_xlfn.NORM.DIST(AE18,AE20,AE21,TRUE)</f>
        <v>0.90949554518014608</v>
      </c>
      <c r="AF22" s="210">
        <f t="shared" si="21"/>
        <v>0.72436943236614582</v>
      </c>
      <c r="AG22" s="210">
        <f t="shared" si="21"/>
        <v>0.91061162056283518</v>
      </c>
      <c r="AH22" s="210">
        <f t="shared" si="21"/>
        <v>0.62344324316415911</v>
      </c>
      <c r="AI22" s="210">
        <f t="shared" si="21"/>
        <v>0.24185760388297611</v>
      </c>
      <c r="AJ22" s="210">
        <f t="shared" si="21"/>
        <v>9.3100781863117349E-2</v>
      </c>
      <c r="AK22" s="210">
        <f t="shared" si="21"/>
        <v>4.1197363388041301E-2</v>
      </c>
      <c r="AL22" s="210">
        <f t="shared" si="21"/>
        <v>1.4264694263085775E-2</v>
      </c>
      <c r="AM22" s="210" t="e">
        <f t="shared" si="21"/>
        <v>#DIV/0!</v>
      </c>
      <c r="AN22" s="210" t="e">
        <f t="shared" si="21"/>
        <v>#DIV/0!</v>
      </c>
      <c r="AO22" s="210" t="e">
        <f t="shared" si="21"/>
        <v>#DIV/0!</v>
      </c>
      <c r="AP22" s="210" t="e">
        <f t="shared" si="21"/>
        <v>#DIV/0!</v>
      </c>
      <c r="AQ22" s="210" t="e">
        <f t="shared" si="21"/>
        <v>#DIV/0!</v>
      </c>
      <c r="AR22" s="210" t="e">
        <f t="shared" si="21"/>
        <v>#DIV/0!</v>
      </c>
      <c r="AS22" s="210" t="e">
        <f t="shared" si="21"/>
        <v>#DIV/0!</v>
      </c>
      <c r="AT22" s="210" t="e">
        <f t="shared" si="21"/>
        <v>#DIV/0!</v>
      </c>
      <c r="AU22" s="210" t="e">
        <f t="shared" si="21"/>
        <v>#DIV/0!</v>
      </c>
      <c r="AV22" s="210" t="e">
        <f t="shared" si="21"/>
        <v>#DIV/0!</v>
      </c>
      <c r="AW22" s="210" t="e">
        <f t="shared" si="21"/>
        <v>#DIV/0!</v>
      </c>
      <c r="AX22" s="210" t="e">
        <f t="shared" si="21"/>
        <v>#DIV/0!</v>
      </c>
      <c r="AY22" s="193"/>
    </row>
    <row r="23" spans="1:51" x14ac:dyDescent="0.25">
      <c r="Y23" s="52"/>
      <c r="Z23" s="193"/>
      <c r="AA23" s="193"/>
      <c r="AB23" s="193"/>
      <c r="AC23" s="193"/>
      <c r="AD23" s="193"/>
      <c r="AE23" s="193"/>
      <c r="AF23" s="193"/>
      <c r="AG23" s="193"/>
      <c r="AH23" s="193"/>
      <c r="AI23" s="193"/>
      <c r="AJ23" s="193"/>
      <c r="AK23" s="193"/>
      <c r="AL23" s="193"/>
      <c r="AM23" s="193"/>
      <c r="AN23" s="193"/>
      <c r="AO23" s="193"/>
      <c r="AP23" s="193"/>
      <c r="AQ23" s="193"/>
      <c r="AR23" s="193"/>
      <c r="AS23" s="193"/>
      <c r="AT23" s="193"/>
      <c r="AU23" s="193"/>
      <c r="AV23" s="193"/>
      <c r="AW23" s="193"/>
      <c r="AX23" s="193"/>
      <c r="AY23" s="193"/>
    </row>
    <row r="24" spans="1:51" s="7" customFormat="1" ht="18.75" x14ac:dyDescent="0.3">
      <c r="A24" s="213" t="s">
        <v>48</v>
      </c>
      <c r="D24" s="212"/>
      <c r="E24" s="212"/>
      <c r="Y24" s="53"/>
      <c r="AA24" s="213" t="str">
        <f>A24</f>
        <v>10uCi/mm3 Monotherapy</v>
      </c>
    </row>
    <row r="25" spans="1:51" s="7" customFormat="1" ht="19.5" x14ac:dyDescent="0.35">
      <c r="B25" s="214" t="s">
        <v>18</v>
      </c>
      <c r="C25" s="32"/>
      <c r="D25" s="336" t="s">
        <v>13</v>
      </c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  <c r="T25" s="336"/>
      <c r="U25" s="336"/>
      <c r="V25" s="336"/>
      <c r="W25" s="336"/>
      <c r="X25" s="336"/>
      <c r="Y25" s="53"/>
      <c r="AB25" s="337" t="s">
        <v>8</v>
      </c>
      <c r="AC25" s="337"/>
    </row>
    <row r="26" spans="1:51" x14ac:dyDescent="0.25">
      <c r="B26" s="157"/>
      <c r="C26" s="65" t="s">
        <v>12</v>
      </c>
      <c r="D26" s="64">
        <f t="shared" ref="D26:X26" si="22">D7</f>
        <v>0</v>
      </c>
      <c r="E26" s="64">
        <f t="shared" si="22"/>
        <v>1</v>
      </c>
      <c r="F26" s="64">
        <f t="shared" si="22"/>
        <v>2</v>
      </c>
      <c r="G26" s="64">
        <f t="shared" si="22"/>
        <v>3</v>
      </c>
      <c r="H26" s="64">
        <f t="shared" si="22"/>
        <v>5</v>
      </c>
      <c r="I26" s="64">
        <f t="shared" si="22"/>
        <v>8</v>
      </c>
      <c r="J26" s="64">
        <f t="shared" si="22"/>
        <v>10</v>
      </c>
      <c r="K26" s="64">
        <f t="shared" si="22"/>
        <v>15</v>
      </c>
      <c r="L26" s="64">
        <f t="shared" si="22"/>
        <v>19</v>
      </c>
      <c r="M26" s="64">
        <f t="shared" si="22"/>
        <v>0</v>
      </c>
      <c r="N26" s="64">
        <f t="shared" si="22"/>
        <v>0</v>
      </c>
      <c r="O26" s="64">
        <f t="shared" si="22"/>
        <v>0</v>
      </c>
      <c r="P26" s="64">
        <f t="shared" si="22"/>
        <v>0</v>
      </c>
      <c r="Q26" s="64">
        <f t="shared" si="22"/>
        <v>0</v>
      </c>
      <c r="R26" s="64">
        <f t="shared" si="22"/>
        <v>0</v>
      </c>
      <c r="S26" s="64">
        <f t="shared" si="22"/>
        <v>0</v>
      </c>
      <c r="T26" s="64">
        <f t="shared" si="22"/>
        <v>0</v>
      </c>
      <c r="U26" s="64">
        <f t="shared" si="22"/>
        <v>0</v>
      </c>
      <c r="V26" s="64">
        <f t="shared" si="22"/>
        <v>0</v>
      </c>
      <c r="W26" s="64">
        <f t="shared" si="22"/>
        <v>0</v>
      </c>
      <c r="X26" s="64">
        <f t="shared" si="22"/>
        <v>0</v>
      </c>
      <c r="Y26" s="50"/>
      <c r="Z26" s="159"/>
      <c r="AA26" s="159"/>
      <c r="AB26" s="81"/>
      <c r="AC26" s="65" t="s">
        <v>12</v>
      </c>
      <c r="AD26" s="64">
        <f>D26</f>
        <v>0</v>
      </c>
      <c r="AE26" s="64">
        <f>E26</f>
        <v>1</v>
      </c>
      <c r="AF26" s="64">
        <f t="shared" ref="AF26:AX26" si="23">F26</f>
        <v>2</v>
      </c>
      <c r="AG26" s="64">
        <f t="shared" si="23"/>
        <v>3</v>
      </c>
      <c r="AH26" s="64">
        <f t="shared" si="23"/>
        <v>5</v>
      </c>
      <c r="AI26" s="64">
        <f t="shared" si="23"/>
        <v>8</v>
      </c>
      <c r="AJ26" s="64">
        <f t="shared" si="23"/>
        <v>10</v>
      </c>
      <c r="AK26" s="64">
        <f t="shared" si="23"/>
        <v>15</v>
      </c>
      <c r="AL26" s="64">
        <f t="shared" si="23"/>
        <v>19</v>
      </c>
      <c r="AM26" s="64">
        <f t="shared" si="23"/>
        <v>0</v>
      </c>
      <c r="AN26" s="64">
        <f t="shared" si="23"/>
        <v>0</v>
      </c>
      <c r="AO26" s="64">
        <f t="shared" si="23"/>
        <v>0</v>
      </c>
      <c r="AP26" s="64">
        <f t="shared" si="23"/>
        <v>0</v>
      </c>
      <c r="AQ26" s="64">
        <f t="shared" si="23"/>
        <v>0</v>
      </c>
      <c r="AR26" s="64">
        <f t="shared" si="23"/>
        <v>0</v>
      </c>
      <c r="AS26" s="64">
        <f t="shared" si="23"/>
        <v>0</v>
      </c>
      <c r="AT26" s="64">
        <f t="shared" si="23"/>
        <v>0</v>
      </c>
      <c r="AU26" s="64">
        <f t="shared" si="23"/>
        <v>0</v>
      </c>
      <c r="AV26" s="64">
        <f t="shared" si="23"/>
        <v>0</v>
      </c>
      <c r="AW26" s="64">
        <f t="shared" si="23"/>
        <v>0</v>
      </c>
      <c r="AX26" s="64">
        <f t="shared" si="23"/>
        <v>0</v>
      </c>
      <c r="AY26" s="159"/>
    </row>
    <row r="27" spans="1:51" x14ac:dyDescent="0.25">
      <c r="C27" s="105">
        <v>51</v>
      </c>
      <c r="D27" s="163">
        <v>177.90032000000002</v>
      </c>
      <c r="E27" s="163">
        <v>165.90704000000005</v>
      </c>
      <c r="F27" s="163">
        <v>140.4</v>
      </c>
      <c r="G27" s="163">
        <v>131.57455999999999</v>
      </c>
      <c r="H27" s="163">
        <v>269.85348000000005</v>
      </c>
      <c r="I27" s="163">
        <v>226.512</v>
      </c>
      <c r="J27" s="163">
        <v>426.46500000000003</v>
      </c>
      <c r="K27" s="163">
        <v>462.30912000000006</v>
      </c>
      <c r="L27" s="163">
        <v>928.51200000000006</v>
      </c>
      <c r="M27" s="163"/>
      <c r="N27" s="163"/>
      <c r="O27" s="163"/>
      <c r="P27" s="163"/>
      <c r="Q27" s="163"/>
      <c r="R27" s="163"/>
      <c r="S27" s="163"/>
      <c r="T27" s="163"/>
      <c r="U27" s="163"/>
      <c r="V27" s="163"/>
      <c r="W27" s="163"/>
      <c r="X27" s="163"/>
      <c r="Y27" s="51"/>
      <c r="Z27" s="164"/>
      <c r="AA27" s="164"/>
      <c r="AB27" s="164"/>
      <c r="AC27" s="165">
        <f>C27</f>
        <v>51</v>
      </c>
      <c r="AD27" s="166">
        <f t="shared" ref="AD27:AX27" si="24">IF(ISNUMBER(D27)=TRUE,D27/D72,"")</f>
        <v>1.3197786841214443</v>
      </c>
      <c r="AE27" s="167">
        <f t="shared" si="24"/>
        <v>0.85854944936662048</v>
      </c>
      <c r="AF27" s="167">
        <f t="shared" si="24"/>
        <v>0.72488572981897992</v>
      </c>
      <c r="AG27" s="167">
        <f t="shared" si="24"/>
        <v>0.5021933796206477</v>
      </c>
      <c r="AH27" s="167">
        <f t="shared" si="24"/>
        <v>0.75528863157067438</v>
      </c>
      <c r="AI27" s="167">
        <f t="shared" si="24"/>
        <v>0.39212094356577548</v>
      </c>
      <c r="AJ27" s="167">
        <f t="shared" si="24"/>
        <v>0.56682280139534658</v>
      </c>
      <c r="AK27" s="167">
        <f t="shared" si="24"/>
        <v>0.39369280964712461</v>
      </c>
      <c r="AL27" s="167">
        <f t="shared" si="24"/>
        <v>0.39705581423765085</v>
      </c>
      <c r="AM27" s="167" t="str">
        <f t="shared" si="24"/>
        <v/>
      </c>
      <c r="AN27" s="167" t="str">
        <f t="shared" si="24"/>
        <v/>
      </c>
      <c r="AO27" s="167" t="str">
        <f t="shared" si="24"/>
        <v/>
      </c>
      <c r="AP27" s="167" t="str">
        <f t="shared" si="24"/>
        <v/>
      </c>
      <c r="AQ27" s="167" t="str">
        <f t="shared" si="24"/>
        <v/>
      </c>
      <c r="AR27" s="167" t="str">
        <f t="shared" si="24"/>
        <v/>
      </c>
      <c r="AS27" s="167" t="str">
        <f t="shared" si="24"/>
        <v/>
      </c>
      <c r="AT27" s="167" t="str">
        <f t="shared" si="24"/>
        <v/>
      </c>
      <c r="AU27" s="167" t="str">
        <f t="shared" si="24"/>
        <v/>
      </c>
      <c r="AV27" s="167" t="str">
        <f t="shared" si="24"/>
        <v/>
      </c>
      <c r="AW27" s="167" t="str">
        <f t="shared" si="24"/>
        <v/>
      </c>
      <c r="AX27" s="167" t="str">
        <f t="shared" si="24"/>
        <v/>
      </c>
      <c r="AY27" s="164"/>
    </row>
    <row r="28" spans="1:51" x14ac:dyDescent="0.25">
      <c r="C28" s="106"/>
      <c r="D28" s="241"/>
      <c r="E28" s="163"/>
      <c r="F28" s="163"/>
      <c r="G28" s="163"/>
      <c r="H28" s="163"/>
      <c r="I28" s="163"/>
      <c r="J28" s="163"/>
      <c r="K28" s="163"/>
      <c r="L28" s="163"/>
      <c r="M28" s="163"/>
      <c r="N28" s="163"/>
      <c r="O28" s="163"/>
      <c r="P28" s="163"/>
      <c r="Q28" s="163"/>
      <c r="R28" s="163"/>
      <c r="S28" s="163"/>
      <c r="T28" s="163"/>
      <c r="U28" s="163"/>
      <c r="V28" s="163"/>
      <c r="W28" s="163"/>
      <c r="X28" s="163"/>
      <c r="Y28" s="51"/>
      <c r="Z28" s="164"/>
      <c r="AA28" s="164"/>
      <c r="AB28" s="164"/>
      <c r="AC28" s="169">
        <f t="shared" ref="AC28:AC36" si="25">C28</f>
        <v>0</v>
      </c>
      <c r="AD28" s="170" t="str">
        <f t="shared" ref="AD28:AX28" si="26">IF(ISNUMBER(D28)=TRUE,D28/D72,"")</f>
        <v/>
      </c>
      <c r="AE28" s="171" t="str">
        <f t="shared" si="26"/>
        <v/>
      </c>
      <c r="AF28" s="171" t="str">
        <f t="shared" si="26"/>
        <v/>
      </c>
      <c r="AG28" s="171" t="str">
        <f t="shared" si="26"/>
        <v/>
      </c>
      <c r="AH28" s="171" t="str">
        <f t="shared" si="26"/>
        <v/>
      </c>
      <c r="AI28" s="171" t="str">
        <f t="shared" si="26"/>
        <v/>
      </c>
      <c r="AJ28" s="171" t="str">
        <f t="shared" si="26"/>
        <v/>
      </c>
      <c r="AK28" s="171" t="str">
        <f t="shared" si="26"/>
        <v/>
      </c>
      <c r="AL28" s="171" t="str">
        <f t="shared" si="26"/>
        <v/>
      </c>
      <c r="AM28" s="171" t="str">
        <f t="shared" si="26"/>
        <v/>
      </c>
      <c r="AN28" s="171" t="str">
        <f t="shared" si="26"/>
        <v/>
      </c>
      <c r="AO28" s="171" t="str">
        <f t="shared" si="26"/>
        <v/>
      </c>
      <c r="AP28" s="171" t="str">
        <f t="shared" si="26"/>
        <v/>
      </c>
      <c r="AQ28" s="171" t="str">
        <f t="shared" si="26"/>
        <v/>
      </c>
      <c r="AR28" s="171" t="str">
        <f t="shared" si="26"/>
        <v/>
      </c>
      <c r="AS28" s="171" t="str">
        <f t="shared" si="26"/>
        <v/>
      </c>
      <c r="AT28" s="171" t="str">
        <f t="shared" si="26"/>
        <v/>
      </c>
      <c r="AU28" s="171" t="str">
        <f t="shared" si="26"/>
        <v/>
      </c>
      <c r="AV28" s="171" t="str">
        <f t="shared" si="26"/>
        <v/>
      </c>
      <c r="AW28" s="171" t="str">
        <f t="shared" si="26"/>
        <v/>
      </c>
      <c r="AX28" s="171" t="str">
        <f t="shared" si="26"/>
        <v/>
      </c>
      <c r="AY28" s="164"/>
    </row>
    <row r="29" spans="1:51" x14ac:dyDescent="0.25">
      <c r="C29" s="106">
        <v>65</v>
      </c>
      <c r="D29" s="241">
        <v>181.04320000000004</v>
      </c>
      <c r="E29" s="163">
        <v>252.10224000000008</v>
      </c>
      <c r="F29" s="163">
        <v>296.20916000000005</v>
      </c>
      <c r="G29" s="163">
        <v>235.28231999999997</v>
      </c>
      <c r="H29" s="163">
        <v>299.56211999999999</v>
      </c>
      <c r="I29" s="163">
        <v>519.46752000000015</v>
      </c>
      <c r="J29" s="163">
        <v>530.70264000000009</v>
      </c>
      <c r="K29" s="163">
        <v>631.15571999999997</v>
      </c>
      <c r="L29" s="163">
        <v>1177.9310399999999</v>
      </c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51"/>
      <c r="Z29" s="164"/>
      <c r="AA29" s="164"/>
      <c r="AB29" s="164"/>
      <c r="AC29" s="169">
        <f t="shared" si="25"/>
        <v>65</v>
      </c>
      <c r="AD29" s="170">
        <f t="shared" ref="AD29:AX29" si="27">IF(ISNUMBER(D29)=TRUE,D29/D72,"")</f>
        <v>1.3430945838947084</v>
      </c>
      <c r="AE29" s="171">
        <f t="shared" si="27"/>
        <v>1.3045994873761331</v>
      </c>
      <c r="AF29" s="171">
        <f t="shared" si="27"/>
        <v>1.5293290108665742</v>
      </c>
      <c r="AG29" s="171">
        <f t="shared" si="27"/>
        <v>0.89802484192830823</v>
      </c>
      <c r="AH29" s="171">
        <f t="shared" si="27"/>
        <v>0.83843967357845484</v>
      </c>
      <c r="AI29" s="171">
        <f t="shared" si="27"/>
        <v>0.89926403057751203</v>
      </c>
      <c r="AJ29" s="171">
        <f t="shared" si="27"/>
        <v>0.70536704562556396</v>
      </c>
      <c r="AK29" s="171">
        <f t="shared" si="27"/>
        <v>0.53747905455910938</v>
      </c>
      <c r="AL29" s="171">
        <f t="shared" si="27"/>
        <v>0.50371386498290038</v>
      </c>
      <c r="AM29" s="171" t="str">
        <f t="shared" si="27"/>
        <v/>
      </c>
      <c r="AN29" s="171" t="str">
        <f t="shared" si="27"/>
        <v/>
      </c>
      <c r="AO29" s="171" t="str">
        <f t="shared" si="27"/>
        <v/>
      </c>
      <c r="AP29" s="171" t="str">
        <f t="shared" si="27"/>
        <v/>
      </c>
      <c r="AQ29" s="171" t="str">
        <f t="shared" si="27"/>
        <v/>
      </c>
      <c r="AR29" s="171" t="str">
        <f t="shared" si="27"/>
        <v/>
      </c>
      <c r="AS29" s="171" t="str">
        <f t="shared" si="27"/>
        <v/>
      </c>
      <c r="AT29" s="171" t="str">
        <f t="shared" si="27"/>
        <v/>
      </c>
      <c r="AU29" s="171" t="str">
        <f t="shared" si="27"/>
        <v/>
      </c>
      <c r="AV29" s="171" t="str">
        <f t="shared" si="27"/>
        <v/>
      </c>
      <c r="AW29" s="171" t="str">
        <f t="shared" si="27"/>
        <v/>
      </c>
      <c r="AX29" s="171" t="str">
        <f t="shared" si="27"/>
        <v/>
      </c>
      <c r="AY29" s="164"/>
    </row>
    <row r="30" spans="1:51" x14ac:dyDescent="0.25">
      <c r="C30" s="106">
        <v>73</v>
      </c>
      <c r="D30" s="241">
        <v>114.15039999999998</v>
      </c>
      <c r="E30" s="163">
        <v>105.16895999999998</v>
      </c>
      <c r="F30" s="163">
        <v>133.71903999999998</v>
      </c>
      <c r="G30" s="163">
        <v>136.44383999999997</v>
      </c>
      <c r="H30" s="163">
        <v>201.59567999999999</v>
      </c>
      <c r="I30" s="163">
        <v>148.39551999999998</v>
      </c>
      <c r="J30" s="163">
        <v>223.61663999999999</v>
      </c>
      <c r="K30" s="163">
        <v>221.98176000000004</v>
      </c>
      <c r="L30" s="163">
        <v>432.95616000000007</v>
      </c>
      <c r="M30" s="163"/>
      <c r="N30" s="163"/>
      <c r="O30" s="163"/>
      <c r="P30" s="163"/>
      <c r="Q30" s="163"/>
      <c r="R30" s="163"/>
      <c r="S30" s="163"/>
      <c r="T30" s="163"/>
      <c r="U30" s="163"/>
      <c r="V30" s="163"/>
      <c r="W30" s="163"/>
      <c r="X30" s="163"/>
      <c r="Y30" s="51"/>
      <c r="Z30" s="164"/>
      <c r="AA30" s="164"/>
      <c r="AB30" s="164"/>
      <c r="AC30" s="169">
        <f t="shared" si="25"/>
        <v>73</v>
      </c>
      <c r="AD30" s="170">
        <f t="shared" ref="AD30:AX30" si="28">IF(ISNUMBER(D30)=TRUE,D30/D72,"")</f>
        <v>0.84684088653655298</v>
      </c>
      <c r="AE30" s="171">
        <f t="shared" si="28"/>
        <v>0.54423701790147117</v>
      </c>
      <c r="AF30" s="171">
        <f t="shared" si="28"/>
        <v>0.69039190812744555</v>
      </c>
      <c r="AG30" s="171">
        <f t="shared" si="28"/>
        <v>0.52077843268500312</v>
      </c>
      <c r="AH30" s="171">
        <f t="shared" si="28"/>
        <v>0.56424295613219266</v>
      </c>
      <c r="AI30" s="171">
        <f t="shared" si="28"/>
        <v>0.25689142881319266</v>
      </c>
      <c r="AJ30" s="171">
        <f t="shared" si="28"/>
        <v>0.29721316010320825</v>
      </c>
      <c r="AK30" s="171">
        <f t="shared" si="28"/>
        <v>0.18903503955278603</v>
      </c>
      <c r="AL30" s="171">
        <f t="shared" si="28"/>
        <v>0.18514328370339495</v>
      </c>
      <c r="AM30" s="171" t="str">
        <f t="shared" si="28"/>
        <v/>
      </c>
      <c r="AN30" s="171" t="str">
        <f t="shared" si="28"/>
        <v/>
      </c>
      <c r="AO30" s="171" t="str">
        <f t="shared" si="28"/>
        <v/>
      </c>
      <c r="AP30" s="171" t="str">
        <f t="shared" si="28"/>
        <v/>
      </c>
      <c r="AQ30" s="171" t="str">
        <f t="shared" si="28"/>
        <v/>
      </c>
      <c r="AR30" s="171" t="str">
        <f t="shared" si="28"/>
        <v/>
      </c>
      <c r="AS30" s="171" t="str">
        <f t="shared" si="28"/>
        <v/>
      </c>
      <c r="AT30" s="171" t="str">
        <f t="shared" si="28"/>
        <v/>
      </c>
      <c r="AU30" s="171" t="str">
        <f t="shared" si="28"/>
        <v/>
      </c>
      <c r="AV30" s="171" t="str">
        <f t="shared" si="28"/>
        <v/>
      </c>
      <c r="AW30" s="171" t="str">
        <f t="shared" si="28"/>
        <v/>
      </c>
      <c r="AX30" s="171" t="str">
        <f t="shared" si="28"/>
        <v/>
      </c>
      <c r="AY30" s="164"/>
    </row>
    <row r="31" spans="1:51" x14ac:dyDescent="0.25">
      <c r="C31" s="106">
        <v>103</v>
      </c>
      <c r="D31" s="241">
        <v>179.73956000000001</v>
      </c>
      <c r="E31" s="163">
        <v>183.81739999999999</v>
      </c>
      <c r="F31" s="163">
        <v>242.76512000000002</v>
      </c>
      <c r="G31" s="163">
        <v>284.75200000000001</v>
      </c>
      <c r="H31" s="163">
        <v>257.27935999999994</v>
      </c>
      <c r="I31" s="163">
        <v>333.39071999999999</v>
      </c>
      <c r="J31" s="163">
        <v>487.25248000000005</v>
      </c>
      <c r="K31" s="163">
        <v>280.4812399999999</v>
      </c>
      <c r="L31" s="163">
        <v>629.20000000000005</v>
      </c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3"/>
      <c r="X31" s="163"/>
      <c r="Y31" s="51"/>
      <c r="Z31" s="164"/>
      <c r="AA31" s="164"/>
      <c r="AB31" s="164"/>
      <c r="AC31" s="169">
        <f t="shared" si="25"/>
        <v>103</v>
      </c>
      <c r="AD31" s="170">
        <f t="shared" ref="AD31:AX31" si="29">IF(ISNUMBER(D31)=TRUE,D31/D72,"")</f>
        <v>1.3334233461826677</v>
      </c>
      <c r="AE31" s="171">
        <f t="shared" si="29"/>
        <v>0.95123345913472845</v>
      </c>
      <c r="AF31" s="171">
        <f t="shared" si="29"/>
        <v>1.2533972306680361</v>
      </c>
      <c r="AG31" s="171">
        <f t="shared" si="29"/>
        <v>1.0868405657882396</v>
      </c>
      <c r="AH31" s="171">
        <f t="shared" si="29"/>
        <v>0.72009512623583294</v>
      </c>
      <c r="AI31" s="171">
        <f t="shared" si="29"/>
        <v>0.57714153644165989</v>
      </c>
      <c r="AJ31" s="171">
        <f t="shared" si="29"/>
        <v>0.64761660558411616</v>
      </c>
      <c r="AK31" s="171">
        <f t="shared" si="29"/>
        <v>0.23885197728504559</v>
      </c>
      <c r="AL31" s="171">
        <f t="shared" si="29"/>
        <v>0.2690622397107737</v>
      </c>
      <c r="AM31" s="171" t="str">
        <f t="shared" si="29"/>
        <v/>
      </c>
      <c r="AN31" s="171" t="str">
        <f t="shared" si="29"/>
        <v/>
      </c>
      <c r="AO31" s="171" t="str">
        <f t="shared" si="29"/>
        <v/>
      </c>
      <c r="AP31" s="171" t="str">
        <f t="shared" si="29"/>
        <v/>
      </c>
      <c r="AQ31" s="171" t="str">
        <f t="shared" si="29"/>
        <v/>
      </c>
      <c r="AR31" s="171" t="str">
        <f t="shared" si="29"/>
        <v/>
      </c>
      <c r="AS31" s="171" t="str">
        <f t="shared" si="29"/>
        <v/>
      </c>
      <c r="AT31" s="171" t="str">
        <f t="shared" si="29"/>
        <v/>
      </c>
      <c r="AU31" s="171" t="str">
        <f t="shared" si="29"/>
        <v/>
      </c>
      <c r="AV31" s="171" t="str">
        <f t="shared" si="29"/>
        <v/>
      </c>
      <c r="AW31" s="171" t="str">
        <f t="shared" si="29"/>
        <v/>
      </c>
      <c r="AX31" s="171" t="str">
        <f t="shared" si="29"/>
        <v/>
      </c>
      <c r="AY31" s="164"/>
    </row>
    <row r="32" spans="1:51" x14ac:dyDescent="0.25">
      <c r="C32" s="106"/>
      <c r="D32" s="241"/>
      <c r="E32" s="163"/>
      <c r="F32" s="163"/>
      <c r="G32" s="163"/>
      <c r="H32" s="163"/>
      <c r="I32" s="163"/>
      <c r="J32" s="163"/>
      <c r="K32" s="163"/>
      <c r="L32" s="163"/>
      <c r="M32" s="163"/>
      <c r="N32" s="163"/>
      <c r="O32" s="163"/>
      <c r="P32" s="163"/>
      <c r="Q32" s="163"/>
      <c r="R32" s="163"/>
      <c r="S32" s="163"/>
      <c r="T32" s="163"/>
      <c r="U32" s="163"/>
      <c r="V32" s="163"/>
      <c r="W32" s="163"/>
      <c r="X32" s="163"/>
      <c r="Y32" s="51"/>
      <c r="Z32" s="164"/>
      <c r="AA32" s="164"/>
      <c r="AB32" s="164"/>
      <c r="AC32" s="169">
        <f t="shared" si="25"/>
        <v>0</v>
      </c>
      <c r="AD32" s="170" t="str">
        <f t="shared" ref="AD32:AX32" si="30">IF(ISNUMBER(D32)=TRUE,D32/D72,"")</f>
        <v/>
      </c>
      <c r="AE32" s="171" t="str">
        <f t="shared" si="30"/>
        <v/>
      </c>
      <c r="AF32" s="171" t="str">
        <f t="shared" si="30"/>
        <v/>
      </c>
      <c r="AG32" s="171" t="str">
        <f t="shared" si="30"/>
        <v/>
      </c>
      <c r="AH32" s="171" t="str">
        <f t="shared" si="30"/>
        <v/>
      </c>
      <c r="AI32" s="171" t="str">
        <f t="shared" si="30"/>
        <v/>
      </c>
      <c r="AJ32" s="171" t="str">
        <f t="shared" si="30"/>
        <v/>
      </c>
      <c r="AK32" s="171" t="str">
        <f t="shared" si="30"/>
        <v/>
      </c>
      <c r="AL32" s="171" t="str">
        <f t="shared" si="30"/>
        <v/>
      </c>
      <c r="AM32" s="171" t="str">
        <f t="shared" si="30"/>
        <v/>
      </c>
      <c r="AN32" s="171" t="str">
        <f t="shared" si="30"/>
        <v/>
      </c>
      <c r="AO32" s="171" t="str">
        <f t="shared" si="30"/>
        <v/>
      </c>
      <c r="AP32" s="171" t="str">
        <f t="shared" si="30"/>
        <v/>
      </c>
      <c r="AQ32" s="171" t="str">
        <f t="shared" si="30"/>
        <v/>
      </c>
      <c r="AR32" s="171" t="str">
        <f t="shared" si="30"/>
        <v/>
      </c>
      <c r="AS32" s="171" t="str">
        <f t="shared" si="30"/>
        <v/>
      </c>
      <c r="AT32" s="171" t="str">
        <f t="shared" si="30"/>
        <v/>
      </c>
      <c r="AU32" s="171" t="str">
        <f t="shared" si="30"/>
        <v/>
      </c>
      <c r="AV32" s="171" t="str">
        <f t="shared" si="30"/>
        <v/>
      </c>
      <c r="AW32" s="171" t="str">
        <f t="shared" si="30"/>
        <v/>
      </c>
      <c r="AX32" s="171" t="str">
        <f t="shared" si="30"/>
        <v/>
      </c>
      <c r="AY32" s="164"/>
    </row>
    <row r="33" spans="1:51" x14ac:dyDescent="0.25">
      <c r="C33" s="106"/>
      <c r="D33" s="241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3"/>
      <c r="P33" s="163"/>
      <c r="Q33" s="163"/>
      <c r="R33" s="163"/>
      <c r="S33" s="163"/>
      <c r="T33" s="163"/>
      <c r="U33" s="163"/>
      <c r="V33" s="163"/>
      <c r="W33" s="163"/>
      <c r="X33" s="163"/>
      <c r="Y33" s="51"/>
      <c r="Z33" s="164"/>
      <c r="AA33" s="164"/>
      <c r="AB33" s="164"/>
      <c r="AC33" s="169">
        <f t="shared" si="25"/>
        <v>0</v>
      </c>
      <c r="AD33" s="170" t="str">
        <f t="shared" ref="AD33:AX33" si="31">IF(ISNUMBER(D33)=TRUE,D33/D72,"")</f>
        <v/>
      </c>
      <c r="AE33" s="171" t="str">
        <f t="shared" si="31"/>
        <v/>
      </c>
      <c r="AF33" s="171" t="str">
        <f t="shared" si="31"/>
        <v/>
      </c>
      <c r="AG33" s="171" t="str">
        <f t="shared" si="31"/>
        <v/>
      </c>
      <c r="AH33" s="171" t="str">
        <f t="shared" si="31"/>
        <v/>
      </c>
      <c r="AI33" s="171" t="str">
        <f t="shared" si="31"/>
        <v/>
      </c>
      <c r="AJ33" s="171" t="str">
        <f t="shared" si="31"/>
        <v/>
      </c>
      <c r="AK33" s="171" t="str">
        <f t="shared" si="31"/>
        <v/>
      </c>
      <c r="AL33" s="171" t="str">
        <f t="shared" si="31"/>
        <v/>
      </c>
      <c r="AM33" s="171" t="str">
        <f t="shared" si="31"/>
        <v/>
      </c>
      <c r="AN33" s="171" t="str">
        <f t="shared" si="31"/>
        <v/>
      </c>
      <c r="AO33" s="171" t="str">
        <f t="shared" si="31"/>
        <v/>
      </c>
      <c r="AP33" s="171" t="str">
        <f t="shared" si="31"/>
        <v/>
      </c>
      <c r="AQ33" s="171" t="str">
        <f t="shared" si="31"/>
        <v/>
      </c>
      <c r="AR33" s="171" t="str">
        <f t="shared" si="31"/>
        <v/>
      </c>
      <c r="AS33" s="171" t="str">
        <f t="shared" si="31"/>
        <v/>
      </c>
      <c r="AT33" s="171" t="str">
        <f t="shared" si="31"/>
        <v/>
      </c>
      <c r="AU33" s="171" t="str">
        <f t="shared" si="31"/>
        <v/>
      </c>
      <c r="AV33" s="171" t="str">
        <f t="shared" si="31"/>
        <v/>
      </c>
      <c r="AW33" s="171" t="str">
        <f t="shared" si="31"/>
        <v/>
      </c>
      <c r="AX33" s="171" t="str">
        <f t="shared" si="31"/>
        <v/>
      </c>
      <c r="AY33" s="164"/>
    </row>
    <row r="34" spans="1:51" x14ac:dyDescent="0.25">
      <c r="C34" s="106"/>
      <c r="D34" s="242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51"/>
      <c r="Z34" s="164"/>
      <c r="AA34" s="164"/>
      <c r="AB34" s="164"/>
      <c r="AC34" s="169">
        <f t="shared" si="25"/>
        <v>0</v>
      </c>
      <c r="AD34" s="170" t="str">
        <f t="shared" ref="AD34:AX34" si="32">IF(ISNUMBER(D34)=TRUE,D34/D72,"")</f>
        <v/>
      </c>
      <c r="AE34" s="171" t="str">
        <f t="shared" si="32"/>
        <v/>
      </c>
      <c r="AF34" s="171" t="str">
        <f t="shared" si="32"/>
        <v/>
      </c>
      <c r="AG34" s="171" t="str">
        <f t="shared" si="32"/>
        <v/>
      </c>
      <c r="AH34" s="171" t="str">
        <f t="shared" si="32"/>
        <v/>
      </c>
      <c r="AI34" s="171" t="str">
        <f t="shared" si="32"/>
        <v/>
      </c>
      <c r="AJ34" s="171" t="str">
        <f t="shared" si="32"/>
        <v/>
      </c>
      <c r="AK34" s="171" t="str">
        <f t="shared" si="32"/>
        <v/>
      </c>
      <c r="AL34" s="171" t="str">
        <f t="shared" si="32"/>
        <v/>
      </c>
      <c r="AM34" s="171" t="str">
        <f t="shared" si="32"/>
        <v/>
      </c>
      <c r="AN34" s="171" t="str">
        <f t="shared" si="32"/>
        <v/>
      </c>
      <c r="AO34" s="171" t="str">
        <f t="shared" si="32"/>
        <v/>
      </c>
      <c r="AP34" s="171" t="str">
        <f t="shared" si="32"/>
        <v/>
      </c>
      <c r="AQ34" s="171" t="str">
        <f t="shared" si="32"/>
        <v/>
      </c>
      <c r="AR34" s="171" t="str">
        <f t="shared" si="32"/>
        <v/>
      </c>
      <c r="AS34" s="171" t="str">
        <f t="shared" si="32"/>
        <v/>
      </c>
      <c r="AT34" s="171" t="str">
        <f t="shared" si="32"/>
        <v/>
      </c>
      <c r="AU34" s="171" t="str">
        <f t="shared" si="32"/>
        <v/>
      </c>
      <c r="AV34" s="171" t="str">
        <f t="shared" si="32"/>
        <v/>
      </c>
      <c r="AW34" s="171" t="str">
        <f t="shared" si="32"/>
        <v/>
      </c>
      <c r="AX34" s="171" t="str">
        <f t="shared" si="32"/>
        <v/>
      </c>
      <c r="AY34" s="164"/>
    </row>
    <row r="35" spans="1:51" x14ac:dyDescent="0.25">
      <c r="C35" s="106"/>
      <c r="D35" s="242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5"/>
      <c r="T35" s="175"/>
      <c r="U35" s="175"/>
      <c r="V35" s="175"/>
      <c r="W35" s="175"/>
      <c r="X35" s="175"/>
      <c r="Y35" s="51"/>
      <c r="Z35" s="164"/>
      <c r="AA35" s="164"/>
      <c r="AB35" s="164"/>
      <c r="AC35" s="169">
        <f t="shared" si="25"/>
        <v>0</v>
      </c>
      <c r="AD35" s="170" t="str">
        <f t="shared" ref="AD35:AX35" si="33">IF(ISNUMBER(D35)=TRUE,D35/D72,"")</f>
        <v/>
      </c>
      <c r="AE35" s="171" t="str">
        <f t="shared" si="33"/>
        <v/>
      </c>
      <c r="AF35" s="171" t="str">
        <f t="shared" si="33"/>
        <v/>
      </c>
      <c r="AG35" s="171" t="str">
        <f t="shared" si="33"/>
        <v/>
      </c>
      <c r="AH35" s="171" t="str">
        <f t="shared" si="33"/>
        <v/>
      </c>
      <c r="AI35" s="171" t="str">
        <f t="shared" si="33"/>
        <v/>
      </c>
      <c r="AJ35" s="171" t="str">
        <f t="shared" si="33"/>
        <v/>
      </c>
      <c r="AK35" s="171" t="str">
        <f t="shared" si="33"/>
        <v/>
      </c>
      <c r="AL35" s="171" t="str">
        <f t="shared" si="33"/>
        <v/>
      </c>
      <c r="AM35" s="171" t="str">
        <f t="shared" si="33"/>
        <v/>
      </c>
      <c r="AN35" s="171" t="str">
        <f t="shared" si="33"/>
        <v/>
      </c>
      <c r="AO35" s="171" t="str">
        <f t="shared" si="33"/>
        <v/>
      </c>
      <c r="AP35" s="171" t="str">
        <f t="shared" si="33"/>
        <v/>
      </c>
      <c r="AQ35" s="171" t="str">
        <f t="shared" si="33"/>
        <v/>
      </c>
      <c r="AR35" s="171" t="str">
        <f t="shared" si="33"/>
        <v/>
      </c>
      <c r="AS35" s="171" t="str">
        <f t="shared" si="33"/>
        <v/>
      </c>
      <c r="AT35" s="171" t="str">
        <f t="shared" si="33"/>
        <v/>
      </c>
      <c r="AU35" s="171" t="str">
        <f t="shared" si="33"/>
        <v/>
      </c>
      <c r="AV35" s="171" t="str">
        <f t="shared" si="33"/>
        <v/>
      </c>
      <c r="AW35" s="171" t="str">
        <f t="shared" si="33"/>
        <v/>
      </c>
      <c r="AX35" s="171" t="str">
        <f t="shared" si="33"/>
        <v/>
      </c>
      <c r="AY35" s="164"/>
    </row>
    <row r="36" spans="1:51" x14ac:dyDescent="0.25">
      <c r="C36" s="107"/>
      <c r="D36" s="243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79"/>
      <c r="T36" s="179"/>
      <c r="U36" s="179"/>
      <c r="V36" s="179"/>
      <c r="W36" s="179"/>
      <c r="X36" s="179"/>
      <c r="Y36" s="51"/>
      <c r="Z36" s="164"/>
      <c r="AA36" s="164"/>
      <c r="AB36" s="164"/>
      <c r="AC36" s="169">
        <f t="shared" si="25"/>
        <v>0</v>
      </c>
      <c r="AD36" s="170" t="str">
        <f t="shared" ref="AD36:AX36" si="34">IF(ISNUMBER(D36)=TRUE,D36/D72,"")</f>
        <v/>
      </c>
      <c r="AE36" s="171" t="str">
        <f t="shared" si="34"/>
        <v/>
      </c>
      <c r="AF36" s="171" t="str">
        <f t="shared" si="34"/>
        <v/>
      </c>
      <c r="AG36" s="171" t="str">
        <f t="shared" si="34"/>
        <v/>
      </c>
      <c r="AH36" s="171" t="str">
        <f t="shared" si="34"/>
        <v/>
      </c>
      <c r="AI36" s="171" t="str">
        <f t="shared" si="34"/>
        <v/>
      </c>
      <c r="AJ36" s="171" t="str">
        <f t="shared" si="34"/>
        <v/>
      </c>
      <c r="AK36" s="171" t="str">
        <f t="shared" si="34"/>
        <v/>
      </c>
      <c r="AL36" s="171" t="str">
        <f t="shared" si="34"/>
        <v/>
      </c>
      <c r="AM36" s="171" t="str">
        <f t="shared" si="34"/>
        <v/>
      </c>
      <c r="AN36" s="171" t="str">
        <f t="shared" si="34"/>
        <v/>
      </c>
      <c r="AO36" s="171" t="str">
        <f t="shared" si="34"/>
        <v/>
      </c>
      <c r="AP36" s="171" t="str">
        <f t="shared" si="34"/>
        <v/>
      </c>
      <c r="AQ36" s="171" t="str">
        <f t="shared" si="34"/>
        <v/>
      </c>
      <c r="AR36" s="171" t="str">
        <f t="shared" si="34"/>
        <v/>
      </c>
      <c r="AS36" s="171" t="str">
        <f t="shared" si="34"/>
        <v/>
      </c>
      <c r="AT36" s="171" t="str">
        <f t="shared" si="34"/>
        <v/>
      </c>
      <c r="AU36" s="171" t="str">
        <f t="shared" si="34"/>
        <v/>
      </c>
      <c r="AV36" s="171" t="str">
        <f t="shared" si="34"/>
        <v/>
      </c>
      <c r="AW36" s="171" t="str">
        <f t="shared" si="34"/>
        <v/>
      </c>
      <c r="AX36" s="171" t="str">
        <f t="shared" si="34"/>
        <v/>
      </c>
      <c r="AY36" s="164"/>
    </row>
    <row r="37" spans="1:51" x14ac:dyDescent="0.25">
      <c r="B37" s="182"/>
      <c r="C37" s="165" t="s">
        <v>16</v>
      </c>
      <c r="D37" s="244">
        <f>AVERAGE(D27:D36)</f>
        <v>163.20837</v>
      </c>
      <c r="E37" s="185">
        <f t="shared" ref="E37:X37" si="35">AVERAGE(E27:E36)</f>
        <v>176.74891000000002</v>
      </c>
      <c r="F37" s="185">
        <f t="shared" si="35"/>
        <v>203.27333000000002</v>
      </c>
      <c r="G37" s="185">
        <f t="shared" si="35"/>
        <v>197.01317999999998</v>
      </c>
      <c r="H37" s="185">
        <f t="shared" si="35"/>
        <v>257.07265999999998</v>
      </c>
      <c r="I37" s="185">
        <f t="shared" si="35"/>
        <v>306.94144000000006</v>
      </c>
      <c r="J37" s="185">
        <f t="shared" si="35"/>
        <v>417.00919000000005</v>
      </c>
      <c r="K37" s="185">
        <f t="shared" si="35"/>
        <v>398.98196000000002</v>
      </c>
      <c r="L37" s="185">
        <f t="shared" si="35"/>
        <v>792.14980000000014</v>
      </c>
      <c r="M37" s="185" t="e">
        <f t="shared" si="35"/>
        <v>#DIV/0!</v>
      </c>
      <c r="N37" s="185" t="e">
        <f t="shared" si="35"/>
        <v>#DIV/0!</v>
      </c>
      <c r="O37" s="185" t="e">
        <f t="shared" si="35"/>
        <v>#DIV/0!</v>
      </c>
      <c r="P37" s="185" t="e">
        <f t="shared" si="35"/>
        <v>#DIV/0!</v>
      </c>
      <c r="Q37" s="185" t="e">
        <f t="shared" si="35"/>
        <v>#DIV/0!</v>
      </c>
      <c r="R37" s="185" t="e">
        <f t="shared" si="35"/>
        <v>#DIV/0!</v>
      </c>
      <c r="S37" s="185" t="e">
        <f t="shared" si="35"/>
        <v>#DIV/0!</v>
      </c>
      <c r="T37" s="185" t="e">
        <f t="shared" si="35"/>
        <v>#DIV/0!</v>
      </c>
      <c r="U37" s="185" t="e">
        <f t="shared" si="35"/>
        <v>#DIV/0!</v>
      </c>
      <c r="V37" s="185" t="e">
        <f t="shared" si="35"/>
        <v>#DIV/0!</v>
      </c>
      <c r="W37" s="185" t="e">
        <f t="shared" si="35"/>
        <v>#DIV/0!</v>
      </c>
      <c r="X37" s="185" t="e">
        <f t="shared" si="35"/>
        <v>#DIV/0!</v>
      </c>
      <c r="Y37" s="51"/>
      <c r="Z37" s="164"/>
      <c r="AA37" s="164"/>
      <c r="AB37" s="82"/>
      <c r="AC37" s="215" t="s">
        <v>3</v>
      </c>
      <c r="AD37" s="76">
        <f t="shared" ref="AD37:AX37" si="36">AVERAGE(AD27:AD36)</f>
        <v>1.2107843751838434</v>
      </c>
      <c r="AE37" s="76">
        <f t="shared" si="36"/>
        <v>0.91465485344473829</v>
      </c>
      <c r="AF37" s="76">
        <f t="shared" si="36"/>
        <v>1.0495009698702589</v>
      </c>
      <c r="AG37" s="76">
        <f t="shared" si="36"/>
        <v>0.75195930500554964</v>
      </c>
      <c r="AH37" s="76">
        <f t="shared" si="36"/>
        <v>0.71951659687928871</v>
      </c>
      <c r="AI37" s="76">
        <f t="shared" si="36"/>
        <v>0.53135448484953507</v>
      </c>
      <c r="AJ37" s="76">
        <f t="shared" si="36"/>
        <v>0.55425490317705872</v>
      </c>
      <c r="AK37" s="76">
        <f t="shared" si="36"/>
        <v>0.33976472026101645</v>
      </c>
      <c r="AL37" s="76">
        <f t="shared" si="36"/>
        <v>0.33874380065868004</v>
      </c>
      <c r="AM37" s="76" t="e">
        <f t="shared" si="36"/>
        <v>#DIV/0!</v>
      </c>
      <c r="AN37" s="76" t="e">
        <f t="shared" si="36"/>
        <v>#DIV/0!</v>
      </c>
      <c r="AO37" s="76" t="e">
        <f t="shared" si="36"/>
        <v>#DIV/0!</v>
      </c>
      <c r="AP37" s="76" t="e">
        <f t="shared" si="36"/>
        <v>#DIV/0!</v>
      </c>
      <c r="AQ37" s="76" t="e">
        <f t="shared" si="36"/>
        <v>#DIV/0!</v>
      </c>
      <c r="AR37" s="76" t="e">
        <f t="shared" si="36"/>
        <v>#DIV/0!</v>
      </c>
      <c r="AS37" s="76" t="e">
        <f t="shared" si="36"/>
        <v>#DIV/0!</v>
      </c>
      <c r="AT37" s="76" t="e">
        <f t="shared" si="36"/>
        <v>#DIV/0!</v>
      </c>
      <c r="AU37" s="76" t="e">
        <f t="shared" si="36"/>
        <v>#DIV/0!</v>
      </c>
      <c r="AV37" s="76" t="e">
        <f t="shared" si="36"/>
        <v>#DIV/0!</v>
      </c>
      <c r="AW37" s="76" t="e">
        <f t="shared" si="36"/>
        <v>#DIV/0!</v>
      </c>
      <c r="AX37" s="76" t="e">
        <f t="shared" si="36"/>
        <v>#DIV/0!</v>
      </c>
      <c r="AY37" s="164"/>
    </row>
    <row r="38" spans="1:51" x14ac:dyDescent="0.25">
      <c r="B38" s="157"/>
      <c r="C38" s="188" t="s">
        <v>22</v>
      </c>
      <c r="D38" s="245">
        <f>_xlfn.STDEV.P(D27:D36)</f>
        <v>28.345631141625791</v>
      </c>
      <c r="E38" s="192">
        <f t="shared" ref="E38:X38" si="37">_xlfn.STDEV.P(E27:E36)</f>
        <v>52.367268594200183</v>
      </c>
      <c r="F38" s="192">
        <f t="shared" si="37"/>
        <v>68.897613996941175</v>
      </c>
      <c r="G38" s="192">
        <f t="shared" si="37"/>
        <v>65.40926071068229</v>
      </c>
      <c r="H38" s="192">
        <f t="shared" si="37"/>
        <v>35.519155415685191</v>
      </c>
      <c r="I38" s="192">
        <f t="shared" si="37"/>
        <v>139.16950335835506</v>
      </c>
      <c r="J38" s="192">
        <f t="shared" si="37"/>
        <v>117.63334040694536</v>
      </c>
      <c r="K38" s="192">
        <f t="shared" si="37"/>
        <v>160.69106654288649</v>
      </c>
      <c r="L38" s="192">
        <f t="shared" si="37"/>
        <v>284.16303553649738</v>
      </c>
      <c r="M38" s="192" t="e">
        <f t="shared" si="37"/>
        <v>#DIV/0!</v>
      </c>
      <c r="N38" s="192" t="e">
        <f t="shared" si="37"/>
        <v>#DIV/0!</v>
      </c>
      <c r="O38" s="192" t="e">
        <f t="shared" si="37"/>
        <v>#DIV/0!</v>
      </c>
      <c r="P38" s="192" t="e">
        <f t="shared" si="37"/>
        <v>#DIV/0!</v>
      </c>
      <c r="Q38" s="192" t="e">
        <f t="shared" si="37"/>
        <v>#DIV/0!</v>
      </c>
      <c r="R38" s="192" t="e">
        <f t="shared" si="37"/>
        <v>#DIV/0!</v>
      </c>
      <c r="S38" s="192" t="e">
        <f t="shared" si="37"/>
        <v>#DIV/0!</v>
      </c>
      <c r="T38" s="192" t="e">
        <f t="shared" si="37"/>
        <v>#DIV/0!</v>
      </c>
      <c r="U38" s="192" t="e">
        <f t="shared" si="37"/>
        <v>#DIV/0!</v>
      </c>
      <c r="V38" s="192" t="e">
        <f t="shared" si="37"/>
        <v>#DIV/0!</v>
      </c>
      <c r="W38" s="192" t="e">
        <f t="shared" si="37"/>
        <v>#DIV/0!</v>
      </c>
      <c r="X38" s="192" t="e">
        <f t="shared" si="37"/>
        <v>#DIV/0!</v>
      </c>
      <c r="Y38" s="52"/>
      <c r="Z38" s="193"/>
      <c r="AA38" s="193"/>
      <c r="AB38" s="216"/>
      <c r="AC38" s="217" t="s">
        <v>4</v>
      </c>
      <c r="AD38" s="77">
        <f t="shared" ref="AD38:AX38" si="38">_xlfn.VAR.P(AD27:AD36)</f>
        <v>4.4220232711577045E-2</v>
      </c>
      <c r="AE38" s="77">
        <f t="shared" si="38"/>
        <v>7.3438000295360184E-2</v>
      </c>
      <c r="AF38" s="77">
        <f t="shared" si="38"/>
        <v>0.1265357515982577</v>
      </c>
      <c r="AG38" s="77">
        <f t="shared" si="38"/>
        <v>6.2327053277550726E-2</v>
      </c>
      <c r="AH38" s="77">
        <f t="shared" si="38"/>
        <v>9.88314371115806E-3</v>
      </c>
      <c r="AI38" s="77">
        <f t="shared" si="38"/>
        <v>5.8042459019622683E-2</v>
      </c>
      <c r="AJ38" s="77">
        <f t="shared" si="38"/>
        <v>2.4444924204947482E-2</v>
      </c>
      <c r="AK38" s="77">
        <f t="shared" si="38"/>
        <v>1.872550378827835E-2</v>
      </c>
      <c r="AL38" s="77">
        <f t="shared" si="38"/>
        <v>1.4766012948959739E-2</v>
      </c>
      <c r="AM38" s="77" t="e">
        <f t="shared" si="38"/>
        <v>#DIV/0!</v>
      </c>
      <c r="AN38" s="77" t="e">
        <f t="shared" si="38"/>
        <v>#DIV/0!</v>
      </c>
      <c r="AO38" s="77" t="e">
        <f t="shared" si="38"/>
        <v>#DIV/0!</v>
      </c>
      <c r="AP38" s="77" t="e">
        <f t="shared" si="38"/>
        <v>#DIV/0!</v>
      </c>
      <c r="AQ38" s="77" t="e">
        <f t="shared" si="38"/>
        <v>#DIV/0!</v>
      </c>
      <c r="AR38" s="77" t="e">
        <f t="shared" si="38"/>
        <v>#DIV/0!</v>
      </c>
      <c r="AS38" s="77" t="e">
        <f t="shared" si="38"/>
        <v>#DIV/0!</v>
      </c>
      <c r="AT38" s="77" t="e">
        <f t="shared" si="38"/>
        <v>#DIV/0!</v>
      </c>
      <c r="AU38" s="77" t="e">
        <f t="shared" si="38"/>
        <v>#DIV/0!</v>
      </c>
      <c r="AV38" s="77" t="e">
        <f t="shared" si="38"/>
        <v>#DIV/0!</v>
      </c>
      <c r="AW38" s="77" t="e">
        <f t="shared" si="38"/>
        <v>#DIV/0!</v>
      </c>
      <c r="AX38" s="77" t="e">
        <f t="shared" si="38"/>
        <v>#DIV/0!</v>
      </c>
      <c r="AY38" s="193"/>
    </row>
    <row r="39" spans="1:51" x14ac:dyDescent="0.25">
      <c r="Y39" s="52"/>
      <c r="Z39" s="193"/>
      <c r="AA39" s="193"/>
      <c r="AB39" s="84"/>
      <c r="AC39" s="217" t="s">
        <v>5</v>
      </c>
      <c r="AD39" s="77">
        <f t="shared" ref="AD39:AX39" si="39">_xlfn.STDEV.P(AD27:AD36)</f>
        <v>0.21028607350839248</v>
      </c>
      <c r="AE39" s="77">
        <f t="shared" si="39"/>
        <v>0.27099446543307887</v>
      </c>
      <c r="AF39" s="77">
        <f t="shared" si="39"/>
        <v>0.35571864106096224</v>
      </c>
      <c r="AG39" s="77">
        <f t="shared" si="39"/>
        <v>0.24965386693890948</v>
      </c>
      <c r="AH39" s="77">
        <f t="shared" si="39"/>
        <v>9.9414001585078848E-2</v>
      </c>
      <c r="AI39" s="77">
        <f t="shared" si="39"/>
        <v>0.24092002619048231</v>
      </c>
      <c r="AJ39" s="77">
        <f t="shared" si="39"/>
        <v>0.15634872626583013</v>
      </c>
      <c r="AK39" s="77">
        <f t="shared" si="39"/>
        <v>0.13684116262396467</v>
      </c>
      <c r="AL39" s="77">
        <f t="shared" si="39"/>
        <v>0.12151548439997159</v>
      </c>
      <c r="AM39" s="77" t="e">
        <f t="shared" si="39"/>
        <v>#DIV/0!</v>
      </c>
      <c r="AN39" s="77" t="e">
        <f t="shared" si="39"/>
        <v>#DIV/0!</v>
      </c>
      <c r="AO39" s="77" t="e">
        <f t="shared" si="39"/>
        <v>#DIV/0!</v>
      </c>
      <c r="AP39" s="77" t="e">
        <f t="shared" si="39"/>
        <v>#DIV/0!</v>
      </c>
      <c r="AQ39" s="77" t="e">
        <f t="shared" si="39"/>
        <v>#DIV/0!</v>
      </c>
      <c r="AR39" s="77" t="e">
        <f t="shared" si="39"/>
        <v>#DIV/0!</v>
      </c>
      <c r="AS39" s="77" t="e">
        <f t="shared" si="39"/>
        <v>#DIV/0!</v>
      </c>
      <c r="AT39" s="77" t="e">
        <f t="shared" si="39"/>
        <v>#DIV/0!</v>
      </c>
      <c r="AU39" s="77" t="e">
        <f t="shared" si="39"/>
        <v>#DIV/0!</v>
      </c>
      <c r="AV39" s="77" t="e">
        <f t="shared" si="39"/>
        <v>#DIV/0!</v>
      </c>
      <c r="AW39" s="77" t="e">
        <f t="shared" si="39"/>
        <v>#DIV/0!</v>
      </c>
      <c r="AX39" s="77" t="e">
        <f t="shared" si="39"/>
        <v>#DIV/0!</v>
      </c>
      <c r="AY39" s="193"/>
    </row>
    <row r="40" spans="1:51" ht="15.75" x14ac:dyDescent="0.25">
      <c r="Y40" s="52"/>
      <c r="Z40" s="193"/>
      <c r="AA40" s="193"/>
      <c r="AB40" s="85"/>
      <c r="AC40" s="218" t="s">
        <v>19</v>
      </c>
      <c r="AD40" s="78">
        <f t="shared" ref="AD40:AX40" si="40">SUMPRODUCT(AD27:AD36,AD27:AD36)/COUNTA(D27:D36)</f>
        <v>1.5102190359009071</v>
      </c>
      <c r="AE40" s="78">
        <f t="shared" si="40"/>
        <v>0.91003150122537591</v>
      </c>
      <c r="AF40" s="78">
        <f t="shared" si="40"/>
        <v>1.2279880373568717</v>
      </c>
      <c r="AG40" s="78">
        <f t="shared" si="40"/>
        <v>0.62776984966197991</v>
      </c>
      <c r="AH40" s="78">
        <f t="shared" si="40"/>
        <v>0.52758727689591089</v>
      </c>
      <c r="AI40" s="78">
        <f t="shared" si="40"/>
        <v>0.34038004758933749</v>
      </c>
      <c r="AJ40" s="78">
        <f t="shared" si="40"/>
        <v>0.33164342190075824</v>
      </c>
      <c r="AK40" s="78">
        <f t="shared" si="40"/>
        <v>0.13416556892232512</v>
      </c>
      <c r="AL40" s="78">
        <f t="shared" si="40"/>
        <v>0.1295133754336473</v>
      </c>
      <c r="AM40" s="78" t="e">
        <f t="shared" si="40"/>
        <v>#DIV/0!</v>
      </c>
      <c r="AN40" s="78" t="e">
        <f t="shared" si="40"/>
        <v>#DIV/0!</v>
      </c>
      <c r="AO40" s="78" t="e">
        <f t="shared" si="40"/>
        <v>#DIV/0!</v>
      </c>
      <c r="AP40" s="78" t="e">
        <f t="shared" si="40"/>
        <v>#DIV/0!</v>
      </c>
      <c r="AQ40" s="78" t="e">
        <f t="shared" si="40"/>
        <v>#DIV/0!</v>
      </c>
      <c r="AR40" s="78" t="e">
        <f t="shared" si="40"/>
        <v>#DIV/0!</v>
      </c>
      <c r="AS40" s="78" t="e">
        <f t="shared" si="40"/>
        <v>#DIV/0!</v>
      </c>
      <c r="AT40" s="78" t="e">
        <f t="shared" si="40"/>
        <v>#DIV/0!</v>
      </c>
      <c r="AU40" s="78" t="e">
        <f t="shared" si="40"/>
        <v>#DIV/0!</v>
      </c>
      <c r="AV40" s="78" t="e">
        <f t="shared" si="40"/>
        <v>#DIV/0!</v>
      </c>
      <c r="AW40" s="78" t="e">
        <f t="shared" si="40"/>
        <v>#DIV/0!</v>
      </c>
      <c r="AX40" s="78" t="e">
        <f t="shared" si="40"/>
        <v>#DIV/0!</v>
      </c>
      <c r="AY40" s="193"/>
    </row>
    <row r="41" spans="1:51" x14ac:dyDescent="0.25">
      <c r="Y41" s="52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</row>
    <row r="42" spans="1:51" ht="18.75" x14ac:dyDescent="0.3">
      <c r="A42" s="213" t="s">
        <v>49</v>
      </c>
      <c r="Y42" s="52"/>
      <c r="Z42" s="193"/>
      <c r="AA42" s="213" t="str">
        <f>A42</f>
        <v>25mg/kg CP-PTX Monotherapy</v>
      </c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</row>
    <row r="43" spans="1:51" s="7" customFormat="1" ht="19.5" x14ac:dyDescent="0.35">
      <c r="B43" s="219"/>
      <c r="C43" s="33" t="s">
        <v>18</v>
      </c>
      <c r="D43" s="336" t="s">
        <v>13</v>
      </c>
      <c r="E43" s="336"/>
      <c r="F43" s="336"/>
      <c r="G43" s="336"/>
      <c r="H43" s="336"/>
      <c r="I43" s="336"/>
      <c r="J43" s="336"/>
      <c r="K43" s="336"/>
      <c r="L43" s="336"/>
      <c r="M43" s="336"/>
      <c r="N43" s="336"/>
      <c r="O43" s="336"/>
      <c r="P43" s="336"/>
      <c r="Q43" s="336"/>
      <c r="R43" s="336"/>
      <c r="S43" s="336"/>
      <c r="T43" s="336"/>
      <c r="U43" s="336"/>
      <c r="V43" s="336"/>
      <c r="W43" s="336"/>
      <c r="X43" s="336"/>
      <c r="Y43" s="53"/>
      <c r="AB43" s="338" t="s">
        <v>7</v>
      </c>
      <c r="AC43" s="338"/>
    </row>
    <row r="44" spans="1:51" x14ac:dyDescent="0.25">
      <c r="B44" s="157"/>
      <c r="C44" s="65" t="s">
        <v>12</v>
      </c>
      <c r="D44" s="64">
        <f t="shared" ref="D44:X44" si="41">D7</f>
        <v>0</v>
      </c>
      <c r="E44" s="64">
        <f t="shared" si="41"/>
        <v>1</v>
      </c>
      <c r="F44" s="64">
        <f t="shared" si="41"/>
        <v>2</v>
      </c>
      <c r="G44" s="64">
        <f t="shared" si="41"/>
        <v>3</v>
      </c>
      <c r="H44" s="64">
        <f t="shared" si="41"/>
        <v>5</v>
      </c>
      <c r="I44" s="64">
        <f t="shared" si="41"/>
        <v>8</v>
      </c>
      <c r="J44" s="64">
        <f t="shared" si="41"/>
        <v>10</v>
      </c>
      <c r="K44" s="64">
        <f t="shared" si="41"/>
        <v>15</v>
      </c>
      <c r="L44" s="64">
        <f t="shared" si="41"/>
        <v>19</v>
      </c>
      <c r="M44" s="64">
        <f t="shared" si="41"/>
        <v>0</v>
      </c>
      <c r="N44" s="64">
        <f t="shared" si="41"/>
        <v>0</v>
      </c>
      <c r="O44" s="64">
        <f t="shared" si="41"/>
        <v>0</v>
      </c>
      <c r="P44" s="64">
        <f t="shared" si="41"/>
        <v>0</v>
      </c>
      <c r="Q44" s="64">
        <f t="shared" si="41"/>
        <v>0</v>
      </c>
      <c r="R44" s="64">
        <f t="shared" si="41"/>
        <v>0</v>
      </c>
      <c r="S44" s="64">
        <f t="shared" si="41"/>
        <v>0</v>
      </c>
      <c r="T44" s="64">
        <f t="shared" si="41"/>
        <v>0</v>
      </c>
      <c r="U44" s="64">
        <f t="shared" si="41"/>
        <v>0</v>
      </c>
      <c r="V44" s="64">
        <f t="shared" si="41"/>
        <v>0</v>
      </c>
      <c r="W44" s="64">
        <f t="shared" si="41"/>
        <v>0</v>
      </c>
      <c r="X44" s="64">
        <f t="shared" si="41"/>
        <v>0</v>
      </c>
      <c r="Y44" s="50"/>
      <c r="Z44" s="159"/>
      <c r="AA44" s="159"/>
      <c r="AB44" s="81"/>
      <c r="AC44" s="86" t="s">
        <v>12</v>
      </c>
      <c r="AD44" s="64">
        <f>D44</f>
        <v>0</v>
      </c>
      <c r="AE44" s="64">
        <f>E44</f>
        <v>1</v>
      </c>
      <c r="AF44" s="64">
        <f t="shared" ref="AF44:AX44" si="42">F44</f>
        <v>2</v>
      </c>
      <c r="AG44" s="64">
        <f t="shared" si="42"/>
        <v>3</v>
      </c>
      <c r="AH44" s="64">
        <f t="shared" si="42"/>
        <v>5</v>
      </c>
      <c r="AI44" s="64">
        <f t="shared" si="42"/>
        <v>8</v>
      </c>
      <c r="AJ44" s="64">
        <f t="shared" si="42"/>
        <v>10</v>
      </c>
      <c r="AK44" s="64">
        <f t="shared" si="42"/>
        <v>15</v>
      </c>
      <c r="AL44" s="64">
        <f t="shared" si="42"/>
        <v>19</v>
      </c>
      <c r="AM44" s="64">
        <f t="shared" si="42"/>
        <v>0</v>
      </c>
      <c r="AN44" s="64">
        <f t="shared" si="42"/>
        <v>0</v>
      </c>
      <c r="AO44" s="64">
        <f t="shared" si="42"/>
        <v>0</v>
      </c>
      <c r="AP44" s="64">
        <f t="shared" si="42"/>
        <v>0</v>
      </c>
      <c r="AQ44" s="64">
        <f t="shared" si="42"/>
        <v>0</v>
      </c>
      <c r="AR44" s="64">
        <f t="shared" si="42"/>
        <v>0</v>
      </c>
      <c r="AS44" s="64">
        <f t="shared" si="42"/>
        <v>0</v>
      </c>
      <c r="AT44" s="64">
        <f t="shared" si="42"/>
        <v>0</v>
      </c>
      <c r="AU44" s="64">
        <f t="shared" si="42"/>
        <v>0</v>
      </c>
      <c r="AV44" s="64">
        <f t="shared" si="42"/>
        <v>0</v>
      </c>
      <c r="AW44" s="64">
        <f t="shared" si="42"/>
        <v>0</v>
      </c>
      <c r="AX44" s="64">
        <f t="shared" si="42"/>
        <v>0</v>
      </c>
      <c r="AY44" s="159"/>
    </row>
    <row r="45" spans="1:51" x14ac:dyDescent="0.25">
      <c r="C45" s="108">
        <v>34</v>
      </c>
      <c r="D45" s="163">
        <v>118.03011999999997</v>
      </c>
      <c r="E45" s="163">
        <v>145.119</v>
      </c>
      <c r="F45" s="163">
        <v>144.83456000000001</v>
      </c>
      <c r="G45" s="163">
        <v>148.59935999999999</v>
      </c>
      <c r="H45" s="163">
        <v>170.40244000000001</v>
      </c>
      <c r="I45" s="163">
        <v>397.63308000000012</v>
      </c>
      <c r="J45" s="163">
        <v>756.09195999999986</v>
      </c>
      <c r="K45" s="163">
        <v>846.40243999999996</v>
      </c>
      <c r="L45" s="163">
        <v>1788.3517600000002</v>
      </c>
      <c r="M45" s="163"/>
      <c r="N45" s="163"/>
      <c r="O45" s="163"/>
      <c r="P45" s="163"/>
      <c r="Q45" s="163"/>
      <c r="R45" s="163"/>
      <c r="S45" s="163"/>
      <c r="T45" s="163"/>
      <c r="U45" s="163"/>
      <c r="V45" s="163"/>
      <c r="W45" s="163"/>
      <c r="X45" s="163"/>
      <c r="Y45" s="51"/>
      <c r="Z45" s="164"/>
      <c r="AA45" s="164"/>
      <c r="AB45" s="164"/>
      <c r="AC45" s="169">
        <f t="shared" ref="AC45:AC54" si="43">C45</f>
        <v>34</v>
      </c>
      <c r="AD45" s="166">
        <f t="shared" ref="AD45:AX45" si="44">IF(ISNUMBER(D45)=TRUE,D45/D72,"")</f>
        <v>0.87562313806010073</v>
      </c>
      <c r="AE45" s="167">
        <f t="shared" si="44"/>
        <v>0.75097378352741728</v>
      </c>
      <c r="AF45" s="167">
        <f t="shared" si="44"/>
        <v>0.74778137983341053</v>
      </c>
      <c r="AG45" s="167">
        <f t="shared" si="44"/>
        <v>0.5671735843757737</v>
      </c>
      <c r="AH45" s="167">
        <f t="shared" si="44"/>
        <v>0.47693669069564687</v>
      </c>
      <c r="AI45" s="167">
        <f t="shared" si="44"/>
        <v>0.68835319330792866</v>
      </c>
      <c r="AJ45" s="167">
        <f t="shared" si="44"/>
        <v>1.0049363086764405</v>
      </c>
      <c r="AK45" s="167">
        <f t="shared" si="44"/>
        <v>0.72077867444142518</v>
      </c>
      <c r="AL45" s="167">
        <f t="shared" si="44"/>
        <v>0.76474559748300075</v>
      </c>
      <c r="AM45" s="167" t="str">
        <f t="shared" si="44"/>
        <v/>
      </c>
      <c r="AN45" s="167" t="str">
        <f t="shared" si="44"/>
        <v/>
      </c>
      <c r="AO45" s="167" t="str">
        <f t="shared" si="44"/>
        <v/>
      </c>
      <c r="AP45" s="167" t="str">
        <f t="shared" si="44"/>
        <v/>
      </c>
      <c r="AQ45" s="167" t="str">
        <f t="shared" si="44"/>
        <v/>
      </c>
      <c r="AR45" s="167" t="str">
        <f t="shared" si="44"/>
        <v/>
      </c>
      <c r="AS45" s="167" t="str">
        <f t="shared" si="44"/>
        <v/>
      </c>
      <c r="AT45" s="167" t="str">
        <f t="shared" si="44"/>
        <v/>
      </c>
      <c r="AU45" s="167" t="str">
        <f t="shared" si="44"/>
        <v/>
      </c>
      <c r="AV45" s="167" t="str">
        <f t="shared" si="44"/>
        <v/>
      </c>
      <c r="AW45" s="167" t="str">
        <f t="shared" si="44"/>
        <v/>
      </c>
      <c r="AX45" s="167" t="str">
        <f t="shared" si="44"/>
        <v/>
      </c>
      <c r="AY45" s="164"/>
    </row>
    <row r="46" spans="1:51" x14ac:dyDescent="0.25">
      <c r="C46" s="109">
        <v>72</v>
      </c>
      <c r="D46" s="241">
        <v>127.29599999999999</v>
      </c>
      <c r="E46" s="163">
        <v>137.56912000000003</v>
      </c>
      <c r="F46" s="163">
        <v>157.24800000000002</v>
      </c>
      <c r="G46" s="163">
        <v>159.12</v>
      </c>
      <c r="H46" s="163">
        <v>242.81088000000005</v>
      </c>
      <c r="I46" s="163">
        <v>319.36788000000007</v>
      </c>
      <c r="J46" s="163">
        <v>479.01775999999995</v>
      </c>
      <c r="K46" s="163">
        <v>843.64800000000002</v>
      </c>
      <c r="L46" s="163">
        <v>1788.49476</v>
      </c>
      <c r="M46" s="163"/>
      <c r="N46" s="163"/>
      <c r="O46" s="163"/>
      <c r="P46" s="163"/>
      <c r="Q46" s="163"/>
      <c r="R46" s="163"/>
      <c r="S46" s="163"/>
      <c r="T46" s="163"/>
      <c r="U46" s="163"/>
      <c r="V46" s="163"/>
      <c r="W46" s="163"/>
      <c r="X46" s="163"/>
      <c r="Y46" s="51"/>
      <c r="Z46" s="164"/>
      <c r="AA46" s="164"/>
      <c r="AB46" s="164"/>
      <c r="AC46" s="169">
        <f t="shared" si="43"/>
        <v>72</v>
      </c>
      <c r="AD46" s="170">
        <f t="shared" ref="AD46:AX46" si="45">IF(ISNUMBER(D46)=TRUE,D46/D72,"")</f>
        <v>0.94436337930096659</v>
      </c>
      <c r="AE46" s="171">
        <f t="shared" si="45"/>
        <v>0.71190404111754702</v>
      </c>
      <c r="AF46" s="171">
        <f t="shared" si="45"/>
        <v>0.81187201739725767</v>
      </c>
      <c r="AG46" s="171">
        <f t="shared" si="45"/>
        <v>0.60732873106501339</v>
      </c>
      <c r="AH46" s="171">
        <f t="shared" si="45"/>
        <v>0.67959952669749246</v>
      </c>
      <c r="AI46" s="171">
        <f t="shared" si="45"/>
        <v>0.55286622541058039</v>
      </c>
      <c r="AJ46" s="171">
        <f t="shared" si="45"/>
        <v>0.63667168147755093</v>
      </c>
      <c r="AK46" s="171">
        <f t="shared" si="45"/>
        <v>0.7184330507543899</v>
      </c>
      <c r="AL46" s="171">
        <f t="shared" si="45"/>
        <v>0.76480674799202586</v>
      </c>
      <c r="AM46" s="171" t="str">
        <f t="shared" si="45"/>
        <v/>
      </c>
      <c r="AN46" s="171" t="str">
        <f t="shared" si="45"/>
        <v/>
      </c>
      <c r="AO46" s="171" t="str">
        <f t="shared" si="45"/>
        <v/>
      </c>
      <c r="AP46" s="171" t="str">
        <f t="shared" si="45"/>
        <v/>
      </c>
      <c r="AQ46" s="171" t="str">
        <f t="shared" si="45"/>
        <v/>
      </c>
      <c r="AR46" s="171" t="str">
        <f t="shared" si="45"/>
        <v/>
      </c>
      <c r="AS46" s="171" t="str">
        <f t="shared" si="45"/>
        <v/>
      </c>
      <c r="AT46" s="171" t="str">
        <f t="shared" si="45"/>
        <v/>
      </c>
      <c r="AU46" s="171" t="str">
        <f t="shared" si="45"/>
        <v/>
      </c>
      <c r="AV46" s="171" t="str">
        <f t="shared" si="45"/>
        <v/>
      </c>
      <c r="AW46" s="171" t="str">
        <f t="shared" si="45"/>
        <v/>
      </c>
      <c r="AX46" s="171" t="str">
        <f t="shared" si="45"/>
        <v/>
      </c>
      <c r="AY46" s="164"/>
    </row>
    <row r="47" spans="1:51" x14ac:dyDescent="0.25">
      <c r="C47" s="109">
        <v>92</v>
      </c>
      <c r="D47" s="241">
        <v>89.855999999999995</v>
      </c>
      <c r="E47" s="163">
        <v>111.68299999999999</v>
      </c>
      <c r="F47" s="163">
        <v>115.29856000000001</v>
      </c>
      <c r="G47" s="163">
        <v>65.436800000000005</v>
      </c>
      <c r="H47" s="163">
        <v>87.396400000000014</v>
      </c>
      <c r="I47" s="163">
        <v>160.93375999999998</v>
      </c>
      <c r="J47" s="163">
        <v>160.44599999999997</v>
      </c>
      <c r="K47" s="163">
        <v>334.2222000000001</v>
      </c>
      <c r="L47" s="163">
        <v>864.93419999999992</v>
      </c>
      <c r="M47" s="163"/>
      <c r="N47" s="163"/>
      <c r="O47" s="163"/>
      <c r="P47" s="163"/>
      <c r="Q47" s="163"/>
      <c r="R47" s="163"/>
      <c r="S47" s="163"/>
      <c r="T47" s="163"/>
      <c r="U47" s="163"/>
      <c r="V47" s="163"/>
      <c r="W47" s="163"/>
      <c r="X47" s="163"/>
      <c r="Y47" s="51"/>
      <c r="Z47" s="164"/>
      <c r="AA47" s="164"/>
      <c r="AB47" s="164"/>
      <c r="AC47" s="169">
        <f t="shared" si="43"/>
        <v>92</v>
      </c>
      <c r="AD47" s="170">
        <f t="shared" ref="AD47:AX47" si="46">IF(ISNUMBER(D47)=TRUE,D47/D72,"")</f>
        <v>0.66660944421244706</v>
      </c>
      <c r="AE47" s="171">
        <f t="shared" si="46"/>
        <v>0.57794640995109214</v>
      </c>
      <c r="AF47" s="171">
        <f t="shared" si="46"/>
        <v>0.59528690037519549</v>
      </c>
      <c r="AG47" s="171">
        <f t="shared" si="46"/>
        <v>0.24975897881444867</v>
      </c>
      <c r="AH47" s="171">
        <f t="shared" si="46"/>
        <v>0.24461239988531289</v>
      </c>
      <c r="AI47" s="171">
        <f t="shared" si="46"/>
        <v>0.2785967093257225</v>
      </c>
      <c r="AJ47" s="171">
        <f t="shared" si="46"/>
        <v>0.21325185230365387</v>
      </c>
      <c r="AK47" s="171">
        <f t="shared" si="46"/>
        <v>0.28461665857780016</v>
      </c>
      <c r="AL47" s="171">
        <f t="shared" si="46"/>
        <v>0.3698682979250576</v>
      </c>
      <c r="AM47" s="171" t="str">
        <f t="shared" si="46"/>
        <v/>
      </c>
      <c r="AN47" s="171" t="str">
        <f t="shared" si="46"/>
        <v/>
      </c>
      <c r="AO47" s="171" t="str">
        <f t="shared" si="46"/>
        <v/>
      </c>
      <c r="AP47" s="171" t="str">
        <f t="shared" si="46"/>
        <v/>
      </c>
      <c r="AQ47" s="171" t="str">
        <f t="shared" si="46"/>
        <v/>
      </c>
      <c r="AR47" s="171" t="str">
        <f t="shared" si="46"/>
        <v/>
      </c>
      <c r="AS47" s="171" t="str">
        <f t="shared" si="46"/>
        <v/>
      </c>
      <c r="AT47" s="171" t="str">
        <f t="shared" si="46"/>
        <v/>
      </c>
      <c r="AU47" s="171" t="str">
        <f t="shared" si="46"/>
        <v/>
      </c>
      <c r="AV47" s="171" t="str">
        <f t="shared" si="46"/>
        <v/>
      </c>
      <c r="AW47" s="171" t="str">
        <f t="shared" si="46"/>
        <v/>
      </c>
      <c r="AX47" s="171" t="str">
        <f t="shared" si="46"/>
        <v/>
      </c>
      <c r="AY47" s="164"/>
    </row>
    <row r="48" spans="1:51" x14ac:dyDescent="0.25">
      <c r="C48" s="109">
        <v>102</v>
      </c>
      <c r="D48" s="241">
        <v>130.32864000000004</v>
      </c>
      <c r="E48" s="163">
        <v>104.04992000000001</v>
      </c>
      <c r="F48" s="163">
        <v>155.376</v>
      </c>
      <c r="G48" s="163">
        <v>210.65616</v>
      </c>
      <c r="H48" s="163">
        <v>309.50400000000002</v>
      </c>
      <c r="I48" s="163">
        <v>422.70904000000007</v>
      </c>
      <c r="J48" s="163">
        <v>756.75599999999997</v>
      </c>
      <c r="K48" s="163">
        <v>1148.4589999999998</v>
      </c>
      <c r="L48" s="163">
        <v>1715.3370000000002</v>
      </c>
      <c r="M48" s="163"/>
      <c r="N48" s="163"/>
      <c r="O48" s="163"/>
      <c r="P48" s="163"/>
      <c r="Q48" s="163"/>
      <c r="R48" s="163"/>
      <c r="S48" s="163"/>
      <c r="T48" s="163"/>
      <c r="U48" s="163"/>
      <c r="V48" s="163"/>
      <c r="W48" s="163"/>
      <c r="X48" s="163"/>
      <c r="Y48" s="51"/>
      <c r="Z48" s="164"/>
      <c r="AA48" s="164"/>
      <c r="AB48" s="164"/>
      <c r="AC48" s="169">
        <f t="shared" si="43"/>
        <v>102</v>
      </c>
      <c r="AD48" s="170">
        <f t="shared" ref="AD48:AX48" si="47">IF(ISNUMBER(D48)=TRUE,D48/D72,"")</f>
        <v>0.96686144804313701</v>
      </c>
      <c r="AE48" s="171">
        <f t="shared" si="47"/>
        <v>0.53844611731148295</v>
      </c>
      <c r="AF48" s="171">
        <f t="shared" si="47"/>
        <v>0.80220687433300453</v>
      </c>
      <c r="AG48" s="171">
        <f t="shared" si="47"/>
        <v>0.80403178949112897</v>
      </c>
      <c r="AH48" s="171">
        <f t="shared" si="47"/>
        <v>0.86626584406341534</v>
      </c>
      <c r="AI48" s="171">
        <f t="shared" si="47"/>
        <v>0.73176285414716735</v>
      </c>
      <c r="AJ48" s="171">
        <f t="shared" si="47"/>
        <v>1.0058188969616191</v>
      </c>
      <c r="AK48" s="171">
        <f t="shared" si="47"/>
        <v>0.97800374449573257</v>
      </c>
      <c r="AL48" s="171">
        <f t="shared" si="47"/>
        <v>0.7335225923057207</v>
      </c>
      <c r="AM48" s="171" t="str">
        <f t="shared" si="47"/>
        <v/>
      </c>
      <c r="AN48" s="171" t="str">
        <f t="shared" si="47"/>
        <v/>
      </c>
      <c r="AO48" s="171" t="str">
        <f t="shared" si="47"/>
        <v/>
      </c>
      <c r="AP48" s="171" t="str">
        <f t="shared" si="47"/>
        <v/>
      </c>
      <c r="AQ48" s="171" t="str">
        <f t="shared" si="47"/>
        <v/>
      </c>
      <c r="AR48" s="171" t="str">
        <f t="shared" si="47"/>
        <v/>
      </c>
      <c r="AS48" s="171" t="str">
        <f t="shared" si="47"/>
        <v/>
      </c>
      <c r="AT48" s="171" t="str">
        <f t="shared" si="47"/>
        <v/>
      </c>
      <c r="AU48" s="171" t="str">
        <f t="shared" si="47"/>
        <v/>
      </c>
      <c r="AV48" s="171" t="str">
        <f t="shared" si="47"/>
        <v/>
      </c>
      <c r="AW48" s="171" t="str">
        <f t="shared" si="47"/>
        <v/>
      </c>
      <c r="AX48" s="171" t="str">
        <f t="shared" si="47"/>
        <v/>
      </c>
      <c r="AY48" s="164"/>
    </row>
    <row r="49" spans="1:51" x14ac:dyDescent="0.25">
      <c r="C49" s="109"/>
      <c r="D49" s="241"/>
      <c r="E49" s="163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3"/>
      <c r="S49" s="163"/>
      <c r="T49" s="163"/>
      <c r="U49" s="163"/>
      <c r="V49" s="163"/>
      <c r="W49" s="163"/>
      <c r="X49" s="163"/>
      <c r="Y49" s="51"/>
      <c r="Z49" s="164"/>
      <c r="AA49" s="164"/>
      <c r="AB49" s="164"/>
      <c r="AC49" s="169">
        <f t="shared" si="43"/>
        <v>0</v>
      </c>
      <c r="AD49" s="170" t="str">
        <f t="shared" ref="AD49:AX49" si="48">IF(ISNUMBER(D49)=TRUE,D49/D72,"")</f>
        <v/>
      </c>
      <c r="AE49" s="171" t="str">
        <f t="shared" si="48"/>
        <v/>
      </c>
      <c r="AF49" s="171" t="str">
        <f t="shared" si="48"/>
        <v/>
      </c>
      <c r="AG49" s="171" t="str">
        <f t="shared" si="48"/>
        <v/>
      </c>
      <c r="AH49" s="171" t="str">
        <f t="shared" si="48"/>
        <v/>
      </c>
      <c r="AI49" s="171" t="str">
        <f t="shared" si="48"/>
        <v/>
      </c>
      <c r="AJ49" s="171" t="str">
        <f t="shared" si="48"/>
        <v/>
      </c>
      <c r="AK49" s="171" t="str">
        <f t="shared" si="48"/>
        <v/>
      </c>
      <c r="AL49" s="171" t="str">
        <f t="shared" si="48"/>
        <v/>
      </c>
      <c r="AM49" s="171" t="str">
        <f t="shared" si="48"/>
        <v/>
      </c>
      <c r="AN49" s="171" t="str">
        <f t="shared" si="48"/>
        <v/>
      </c>
      <c r="AO49" s="171" t="str">
        <f t="shared" si="48"/>
        <v/>
      </c>
      <c r="AP49" s="171" t="str">
        <f t="shared" si="48"/>
        <v/>
      </c>
      <c r="AQ49" s="171" t="str">
        <f t="shared" si="48"/>
        <v/>
      </c>
      <c r="AR49" s="171" t="str">
        <f t="shared" si="48"/>
        <v/>
      </c>
      <c r="AS49" s="171" t="str">
        <f t="shared" si="48"/>
        <v/>
      </c>
      <c r="AT49" s="171" t="str">
        <f t="shared" si="48"/>
        <v/>
      </c>
      <c r="AU49" s="171" t="str">
        <f t="shared" si="48"/>
        <v/>
      </c>
      <c r="AV49" s="171" t="str">
        <f t="shared" si="48"/>
        <v/>
      </c>
      <c r="AW49" s="171" t="str">
        <f t="shared" si="48"/>
        <v/>
      </c>
      <c r="AX49" s="171" t="str">
        <f t="shared" si="48"/>
        <v/>
      </c>
      <c r="AY49" s="164"/>
    </row>
    <row r="50" spans="1:51" x14ac:dyDescent="0.25">
      <c r="C50" s="109"/>
      <c r="D50" s="241"/>
      <c r="E50" s="163"/>
      <c r="F50" s="163"/>
      <c r="G50" s="163"/>
      <c r="H50" s="163"/>
      <c r="I50" s="163"/>
      <c r="J50" s="163"/>
      <c r="K50" s="163"/>
      <c r="L50" s="163"/>
      <c r="M50" s="163"/>
      <c r="N50" s="163"/>
      <c r="O50" s="163"/>
      <c r="P50" s="163"/>
      <c r="Q50" s="163"/>
      <c r="R50" s="163"/>
      <c r="S50" s="163"/>
      <c r="T50" s="163"/>
      <c r="U50" s="163"/>
      <c r="V50" s="163"/>
      <c r="W50" s="163"/>
      <c r="X50" s="163"/>
      <c r="Y50" s="51"/>
      <c r="Z50" s="164"/>
      <c r="AA50" s="164"/>
      <c r="AB50" s="164"/>
      <c r="AC50" s="169">
        <f t="shared" si="43"/>
        <v>0</v>
      </c>
      <c r="AD50" s="170" t="str">
        <f t="shared" ref="AD50:AX50" si="49">IF(ISNUMBER(D50)=TRUE,D50/D72,"")</f>
        <v/>
      </c>
      <c r="AE50" s="171" t="str">
        <f t="shared" si="49"/>
        <v/>
      </c>
      <c r="AF50" s="171" t="str">
        <f t="shared" si="49"/>
        <v/>
      </c>
      <c r="AG50" s="171" t="str">
        <f t="shared" si="49"/>
        <v/>
      </c>
      <c r="AH50" s="171" t="str">
        <f t="shared" si="49"/>
        <v/>
      </c>
      <c r="AI50" s="171" t="str">
        <f t="shared" si="49"/>
        <v/>
      </c>
      <c r="AJ50" s="171" t="str">
        <f t="shared" si="49"/>
        <v/>
      </c>
      <c r="AK50" s="171" t="str">
        <f t="shared" si="49"/>
        <v/>
      </c>
      <c r="AL50" s="171" t="str">
        <f t="shared" si="49"/>
        <v/>
      </c>
      <c r="AM50" s="171" t="str">
        <f t="shared" si="49"/>
        <v/>
      </c>
      <c r="AN50" s="171" t="str">
        <f t="shared" si="49"/>
        <v/>
      </c>
      <c r="AO50" s="171" t="str">
        <f t="shared" si="49"/>
        <v/>
      </c>
      <c r="AP50" s="171" t="str">
        <f t="shared" si="49"/>
        <v/>
      </c>
      <c r="AQ50" s="171" t="str">
        <f t="shared" si="49"/>
        <v/>
      </c>
      <c r="AR50" s="171" t="str">
        <f t="shared" si="49"/>
        <v/>
      </c>
      <c r="AS50" s="171" t="str">
        <f t="shared" si="49"/>
        <v/>
      </c>
      <c r="AT50" s="171" t="str">
        <f t="shared" si="49"/>
        <v/>
      </c>
      <c r="AU50" s="171" t="str">
        <f t="shared" si="49"/>
        <v/>
      </c>
      <c r="AV50" s="171" t="str">
        <f t="shared" si="49"/>
        <v/>
      </c>
      <c r="AW50" s="171" t="str">
        <f t="shared" si="49"/>
        <v/>
      </c>
      <c r="AX50" s="171" t="str">
        <f t="shared" si="49"/>
        <v/>
      </c>
      <c r="AY50" s="164"/>
    </row>
    <row r="51" spans="1:51" x14ac:dyDescent="0.25">
      <c r="C51" s="109"/>
      <c r="D51" s="241"/>
      <c r="E51" s="163"/>
      <c r="F51" s="163"/>
      <c r="G51" s="163"/>
      <c r="H51" s="163"/>
      <c r="I51" s="163"/>
      <c r="J51" s="163"/>
      <c r="K51" s="163"/>
      <c r="L51" s="163"/>
      <c r="M51" s="163"/>
      <c r="N51" s="163"/>
      <c r="O51" s="163"/>
      <c r="P51" s="163"/>
      <c r="Q51" s="163"/>
      <c r="R51" s="163"/>
      <c r="S51" s="163"/>
      <c r="T51" s="163"/>
      <c r="U51" s="163"/>
      <c r="V51" s="163"/>
      <c r="W51" s="163"/>
      <c r="X51" s="163"/>
      <c r="Y51" s="51"/>
      <c r="Z51" s="164"/>
      <c r="AA51" s="164"/>
      <c r="AB51" s="164"/>
      <c r="AC51" s="169">
        <f t="shared" si="43"/>
        <v>0</v>
      </c>
      <c r="AD51" s="170" t="str">
        <f t="shared" ref="AD51:AX51" si="50">IF(ISNUMBER(D51)=TRUE,D51/D72,"")</f>
        <v/>
      </c>
      <c r="AE51" s="171" t="str">
        <f t="shared" si="50"/>
        <v/>
      </c>
      <c r="AF51" s="171" t="str">
        <f t="shared" si="50"/>
        <v/>
      </c>
      <c r="AG51" s="171" t="str">
        <f t="shared" si="50"/>
        <v/>
      </c>
      <c r="AH51" s="171" t="str">
        <f t="shared" si="50"/>
        <v/>
      </c>
      <c r="AI51" s="171" t="str">
        <f t="shared" si="50"/>
        <v/>
      </c>
      <c r="AJ51" s="171" t="str">
        <f t="shared" si="50"/>
        <v/>
      </c>
      <c r="AK51" s="171" t="str">
        <f t="shared" si="50"/>
        <v/>
      </c>
      <c r="AL51" s="171" t="str">
        <f t="shared" si="50"/>
        <v/>
      </c>
      <c r="AM51" s="171" t="str">
        <f t="shared" si="50"/>
        <v/>
      </c>
      <c r="AN51" s="171" t="str">
        <f t="shared" si="50"/>
        <v/>
      </c>
      <c r="AO51" s="171" t="str">
        <f t="shared" si="50"/>
        <v/>
      </c>
      <c r="AP51" s="171" t="str">
        <f t="shared" si="50"/>
        <v/>
      </c>
      <c r="AQ51" s="171" t="str">
        <f t="shared" si="50"/>
        <v/>
      </c>
      <c r="AR51" s="171" t="str">
        <f t="shared" si="50"/>
        <v/>
      </c>
      <c r="AS51" s="171" t="str">
        <f t="shared" si="50"/>
        <v/>
      </c>
      <c r="AT51" s="171" t="str">
        <f t="shared" si="50"/>
        <v/>
      </c>
      <c r="AU51" s="171" t="str">
        <f t="shared" si="50"/>
        <v/>
      </c>
      <c r="AV51" s="171" t="str">
        <f t="shared" si="50"/>
        <v/>
      </c>
      <c r="AW51" s="171" t="str">
        <f t="shared" si="50"/>
        <v/>
      </c>
      <c r="AX51" s="171" t="str">
        <f t="shared" si="50"/>
        <v/>
      </c>
      <c r="AY51" s="164"/>
    </row>
    <row r="52" spans="1:51" x14ac:dyDescent="0.25">
      <c r="C52" s="109"/>
      <c r="D52" s="242"/>
      <c r="E52" s="175"/>
      <c r="F52" s="175"/>
      <c r="G52" s="175"/>
      <c r="H52" s="175"/>
      <c r="I52" s="175"/>
      <c r="J52" s="175"/>
      <c r="K52" s="175"/>
      <c r="L52" s="175"/>
      <c r="M52" s="175"/>
      <c r="N52" s="175"/>
      <c r="O52" s="175"/>
      <c r="P52" s="175"/>
      <c r="Q52" s="175"/>
      <c r="R52" s="175"/>
      <c r="S52" s="175"/>
      <c r="T52" s="175"/>
      <c r="U52" s="175"/>
      <c r="V52" s="175"/>
      <c r="W52" s="175"/>
      <c r="X52" s="175"/>
      <c r="Y52" s="51"/>
      <c r="Z52" s="164"/>
      <c r="AA52" s="164"/>
      <c r="AB52" s="164"/>
      <c r="AC52" s="169">
        <f t="shared" si="43"/>
        <v>0</v>
      </c>
      <c r="AD52" s="170" t="str">
        <f t="shared" ref="AD52:AX52" si="51">IF(ISNUMBER(D52)=TRUE,D52/D72,"")</f>
        <v/>
      </c>
      <c r="AE52" s="171" t="str">
        <f t="shared" si="51"/>
        <v/>
      </c>
      <c r="AF52" s="171" t="str">
        <f t="shared" si="51"/>
        <v/>
      </c>
      <c r="AG52" s="171" t="str">
        <f t="shared" si="51"/>
        <v/>
      </c>
      <c r="AH52" s="171" t="str">
        <f t="shared" si="51"/>
        <v/>
      </c>
      <c r="AI52" s="171" t="str">
        <f t="shared" si="51"/>
        <v/>
      </c>
      <c r="AJ52" s="171" t="str">
        <f t="shared" si="51"/>
        <v/>
      </c>
      <c r="AK52" s="171" t="str">
        <f t="shared" si="51"/>
        <v/>
      </c>
      <c r="AL52" s="171" t="str">
        <f t="shared" si="51"/>
        <v/>
      </c>
      <c r="AM52" s="171" t="str">
        <f t="shared" si="51"/>
        <v/>
      </c>
      <c r="AN52" s="171" t="str">
        <f t="shared" si="51"/>
        <v/>
      </c>
      <c r="AO52" s="171" t="str">
        <f t="shared" si="51"/>
        <v/>
      </c>
      <c r="AP52" s="171" t="str">
        <f t="shared" si="51"/>
        <v/>
      </c>
      <c r="AQ52" s="171" t="str">
        <f t="shared" si="51"/>
        <v/>
      </c>
      <c r="AR52" s="171" t="str">
        <f t="shared" si="51"/>
        <v/>
      </c>
      <c r="AS52" s="171" t="str">
        <f t="shared" si="51"/>
        <v/>
      </c>
      <c r="AT52" s="171" t="str">
        <f t="shared" si="51"/>
        <v/>
      </c>
      <c r="AU52" s="171" t="str">
        <f t="shared" si="51"/>
        <v/>
      </c>
      <c r="AV52" s="171" t="str">
        <f t="shared" si="51"/>
        <v/>
      </c>
      <c r="AW52" s="171" t="str">
        <f t="shared" si="51"/>
        <v/>
      </c>
      <c r="AX52" s="171" t="str">
        <f t="shared" si="51"/>
        <v/>
      </c>
      <c r="AY52" s="164"/>
    </row>
    <row r="53" spans="1:51" x14ac:dyDescent="0.25">
      <c r="C53" s="109"/>
      <c r="D53" s="242"/>
      <c r="E53" s="175"/>
      <c r="F53" s="175"/>
      <c r="G53" s="175"/>
      <c r="H53" s="175"/>
      <c r="I53" s="175"/>
      <c r="J53" s="175"/>
      <c r="K53" s="175"/>
      <c r="L53" s="175"/>
      <c r="M53" s="175"/>
      <c r="N53" s="175"/>
      <c r="O53" s="175"/>
      <c r="P53" s="175"/>
      <c r="Q53" s="175"/>
      <c r="R53" s="175"/>
      <c r="S53" s="175"/>
      <c r="T53" s="175"/>
      <c r="U53" s="175"/>
      <c r="V53" s="175"/>
      <c r="W53" s="175"/>
      <c r="X53" s="175"/>
      <c r="Y53" s="51"/>
      <c r="Z53" s="164"/>
      <c r="AA53" s="164"/>
      <c r="AB53" s="164"/>
      <c r="AC53" s="169">
        <f t="shared" si="43"/>
        <v>0</v>
      </c>
      <c r="AD53" s="170" t="str">
        <f t="shared" ref="AD53:AX53" si="52">IF(ISNUMBER(D53)=TRUE,D53/D72,"")</f>
        <v/>
      </c>
      <c r="AE53" s="171" t="str">
        <f t="shared" si="52"/>
        <v/>
      </c>
      <c r="AF53" s="171" t="str">
        <f t="shared" si="52"/>
        <v/>
      </c>
      <c r="AG53" s="171" t="str">
        <f t="shared" si="52"/>
        <v/>
      </c>
      <c r="AH53" s="171" t="str">
        <f t="shared" si="52"/>
        <v/>
      </c>
      <c r="AI53" s="171" t="str">
        <f t="shared" si="52"/>
        <v/>
      </c>
      <c r="AJ53" s="171" t="str">
        <f t="shared" si="52"/>
        <v/>
      </c>
      <c r="AK53" s="171" t="str">
        <f t="shared" si="52"/>
        <v/>
      </c>
      <c r="AL53" s="171" t="str">
        <f t="shared" si="52"/>
        <v/>
      </c>
      <c r="AM53" s="171" t="str">
        <f t="shared" si="52"/>
        <v/>
      </c>
      <c r="AN53" s="171" t="str">
        <f t="shared" si="52"/>
        <v/>
      </c>
      <c r="AO53" s="171" t="str">
        <f t="shared" si="52"/>
        <v/>
      </c>
      <c r="AP53" s="171" t="str">
        <f t="shared" si="52"/>
        <v/>
      </c>
      <c r="AQ53" s="171" t="str">
        <f t="shared" si="52"/>
        <v/>
      </c>
      <c r="AR53" s="171" t="str">
        <f t="shared" si="52"/>
        <v/>
      </c>
      <c r="AS53" s="171" t="str">
        <f t="shared" si="52"/>
        <v/>
      </c>
      <c r="AT53" s="171" t="str">
        <f t="shared" si="52"/>
        <v/>
      </c>
      <c r="AU53" s="171" t="str">
        <f t="shared" si="52"/>
        <v/>
      </c>
      <c r="AV53" s="171" t="str">
        <f t="shared" si="52"/>
        <v/>
      </c>
      <c r="AW53" s="171" t="str">
        <f t="shared" si="52"/>
        <v/>
      </c>
      <c r="AX53" s="171" t="str">
        <f t="shared" si="52"/>
        <v/>
      </c>
      <c r="AY53" s="164"/>
    </row>
    <row r="54" spans="1:51" x14ac:dyDescent="0.25">
      <c r="C54" s="110"/>
      <c r="D54" s="243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79"/>
      <c r="U54" s="179"/>
      <c r="V54" s="179"/>
      <c r="W54" s="179"/>
      <c r="X54" s="179"/>
      <c r="Y54" s="51"/>
      <c r="Z54" s="164"/>
      <c r="AA54" s="164"/>
      <c r="AB54" s="164"/>
      <c r="AC54" s="169">
        <f t="shared" si="43"/>
        <v>0</v>
      </c>
      <c r="AD54" s="170" t="str">
        <f t="shared" ref="AD54:AX54" si="53">IF(ISNUMBER(D54)=TRUE,D54/D72,"")</f>
        <v/>
      </c>
      <c r="AE54" s="171" t="str">
        <f t="shared" si="53"/>
        <v/>
      </c>
      <c r="AF54" s="171" t="str">
        <f t="shared" si="53"/>
        <v/>
      </c>
      <c r="AG54" s="171" t="str">
        <f t="shared" si="53"/>
        <v/>
      </c>
      <c r="AH54" s="171" t="str">
        <f t="shared" si="53"/>
        <v/>
      </c>
      <c r="AI54" s="171" t="str">
        <f t="shared" si="53"/>
        <v/>
      </c>
      <c r="AJ54" s="171" t="str">
        <f t="shared" si="53"/>
        <v/>
      </c>
      <c r="AK54" s="171" t="str">
        <f t="shared" si="53"/>
        <v/>
      </c>
      <c r="AL54" s="171" t="str">
        <f t="shared" si="53"/>
        <v/>
      </c>
      <c r="AM54" s="171" t="str">
        <f t="shared" si="53"/>
        <v/>
      </c>
      <c r="AN54" s="171" t="str">
        <f t="shared" si="53"/>
        <v/>
      </c>
      <c r="AO54" s="171" t="str">
        <f t="shared" si="53"/>
        <v/>
      </c>
      <c r="AP54" s="171" t="str">
        <f t="shared" si="53"/>
        <v/>
      </c>
      <c r="AQ54" s="171" t="str">
        <f t="shared" si="53"/>
        <v/>
      </c>
      <c r="AR54" s="171" t="str">
        <f t="shared" si="53"/>
        <v/>
      </c>
      <c r="AS54" s="171" t="str">
        <f t="shared" si="53"/>
        <v/>
      </c>
      <c r="AT54" s="171" t="str">
        <f t="shared" si="53"/>
        <v/>
      </c>
      <c r="AU54" s="171" t="str">
        <f t="shared" si="53"/>
        <v/>
      </c>
      <c r="AV54" s="171" t="str">
        <f t="shared" si="53"/>
        <v/>
      </c>
      <c r="AW54" s="171" t="str">
        <f t="shared" si="53"/>
        <v/>
      </c>
      <c r="AX54" s="171" t="str">
        <f t="shared" si="53"/>
        <v/>
      </c>
      <c r="AY54" s="164"/>
    </row>
    <row r="55" spans="1:51" x14ac:dyDescent="0.25">
      <c r="B55" s="182"/>
      <c r="C55" s="165" t="s">
        <v>20</v>
      </c>
      <c r="D55" s="249">
        <f>AVERAGE(D45:D54)</f>
        <v>116.37769</v>
      </c>
      <c r="E55" s="222">
        <f t="shared" ref="E55:X55" si="54">AVERAGE(E45:E54)</f>
        <v>124.60526000000002</v>
      </c>
      <c r="F55" s="222">
        <f t="shared" si="54"/>
        <v>143.18928000000002</v>
      </c>
      <c r="G55" s="222">
        <f t="shared" si="54"/>
        <v>145.95308</v>
      </c>
      <c r="H55" s="222">
        <f t="shared" si="54"/>
        <v>202.52843000000001</v>
      </c>
      <c r="I55" s="222">
        <f t="shared" si="54"/>
        <v>325.1609400000001</v>
      </c>
      <c r="J55" s="222">
        <f t="shared" si="54"/>
        <v>538.07792999999992</v>
      </c>
      <c r="K55" s="222">
        <f t="shared" si="54"/>
        <v>793.18290999999999</v>
      </c>
      <c r="L55" s="222">
        <f t="shared" si="54"/>
        <v>1539.27943</v>
      </c>
      <c r="M55" s="222" t="e">
        <f t="shared" si="54"/>
        <v>#DIV/0!</v>
      </c>
      <c r="N55" s="222" t="e">
        <f t="shared" si="54"/>
        <v>#DIV/0!</v>
      </c>
      <c r="O55" s="222" t="e">
        <f t="shared" si="54"/>
        <v>#DIV/0!</v>
      </c>
      <c r="P55" s="222" t="e">
        <f t="shared" si="54"/>
        <v>#DIV/0!</v>
      </c>
      <c r="Q55" s="222" t="e">
        <f t="shared" si="54"/>
        <v>#DIV/0!</v>
      </c>
      <c r="R55" s="222" t="e">
        <f t="shared" si="54"/>
        <v>#DIV/0!</v>
      </c>
      <c r="S55" s="222" t="e">
        <f t="shared" si="54"/>
        <v>#DIV/0!</v>
      </c>
      <c r="T55" s="222" t="e">
        <f t="shared" si="54"/>
        <v>#DIV/0!</v>
      </c>
      <c r="U55" s="222" t="e">
        <f t="shared" si="54"/>
        <v>#DIV/0!</v>
      </c>
      <c r="V55" s="222" t="e">
        <f t="shared" si="54"/>
        <v>#DIV/0!</v>
      </c>
      <c r="W55" s="222" t="e">
        <f t="shared" si="54"/>
        <v>#DIV/0!</v>
      </c>
      <c r="X55" s="222" t="e">
        <f t="shared" si="54"/>
        <v>#DIV/0!</v>
      </c>
      <c r="Y55" s="51"/>
      <c r="Z55" s="164"/>
      <c r="AA55" s="164"/>
      <c r="AB55" s="91"/>
      <c r="AC55" s="223" t="s">
        <v>3</v>
      </c>
      <c r="AD55" s="93">
        <f>AVERAGE(AD45:AD54)</f>
        <v>0.86336435240416287</v>
      </c>
      <c r="AE55" s="94">
        <f>AVERAGE(AE45:AE54)</f>
        <v>0.64481758797688493</v>
      </c>
      <c r="AF55" s="94">
        <f t="shared" ref="AF55:AX55" si="55">AVERAGE(AF45:AF54)</f>
        <v>0.73928679298471711</v>
      </c>
      <c r="AG55" s="94">
        <f t="shared" si="55"/>
        <v>0.5570732709365912</v>
      </c>
      <c r="AH55" s="94">
        <f t="shared" si="55"/>
        <v>0.56685361533546685</v>
      </c>
      <c r="AI55" s="94">
        <f t="shared" si="55"/>
        <v>0.56289474554784968</v>
      </c>
      <c r="AJ55" s="94">
        <f t="shared" si="55"/>
        <v>0.71516968485481613</v>
      </c>
      <c r="AK55" s="94">
        <f t="shared" si="55"/>
        <v>0.6754580320673369</v>
      </c>
      <c r="AL55" s="94">
        <f t="shared" si="55"/>
        <v>0.65823580892645128</v>
      </c>
      <c r="AM55" s="94" t="e">
        <f t="shared" si="55"/>
        <v>#DIV/0!</v>
      </c>
      <c r="AN55" s="94" t="e">
        <f t="shared" si="55"/>
        <v>#DIV/0!</v>
      </c>
      <c r="AO55" s="94" t="e">
        <f t="shared" si="55"/>
        <v>#DIV/0!</v>
      </c>
      <c r="AP55" s="94" t="e">
        <f t="shared" si="55"/>
        <v>#DIV/0!</v>
      </c>
      <c r="AQ55" s="94" t="e">
        <f t="shared" si="55"/>
        <v>#DIV/0!</v>
      </c>
      <c r="AR55" s="94" t="e">
        <f t="shared" si="55"/>
        <v>#DIV/0!</v>
      </c>
      <c r="AS55" s="94" t="e">
        <f t="shared" si="55"/>
        <v>#DIV/0!</v>
      </c>
      <c r="AT55" s="94" t="e">
        <f t="shared" si="55"/>
        <v>#DIV/0!</v>
      </c>
      <c r="AU55" s="94" t="e">
        <f t="shared" si="55"/>
        <v>#DIV/0!</v>
      </c>
      <c r="AV55" s="94" t="e">
        <f t="shared" si="55"/>
        <v>#DIV/0!</v>
      </c>
      <c r="AW55" s="94" t="e">
        <f t="shared" si="55"/>
        <v>#DIV/0!</v>
      </c>
      <c r="AX55" s="94" t="e">
        <f t="shared" si="55"/>
        <v>#DIV/0!</v>
      </c>
      <c r="AY55" s="164"/>
    </row>
    <row r="56" spans="1:51" x14ac:dyDescent="0.25">
      <c r="B56" s="157"/>
      <c r="C56" s="188" t="s">
        <v>21</v>
      </c>
      <c r="D56" s="250">
        <f>_xlfn.STDEV.P(D45:D54)</f>
        <v>15.968477263969122</v>
      </c>
      <c r="E56" s="227">
        <f t="shared" ref="E56:X56" si="56">_xlfn.STDEV.P(E45:E54)</f>
        <v>17.163784554334178</v>
      </c>
      <c r="F56" s="227">
        <f t="shared" si="56"/>
        <v>16.78364502122216</v>
      </c>
      <c r="G56" s="227">
        <f t="shared" si="56"/>
        <v>52.081019783241565</v>
      </c>
      <c r="H56" s="227">
        <f t="shared" si="56"/>
        <v>82.695090422933291</v>
      </c>
      <c r="I56" s="227">
        <f t="shared" si="56"/>
        <v>102.19095983097705</v>
      </c>
      <c r="J56" s="227">
        <f t="shared" si="56"/>
        <v>245.68485596985803</v>
      </c>
      <c r="K56" s="227">
        <f t="shared" si="56"/>
        <v>292.5085798449</v>
      </c>
      <c r="L56" s="227">
        <f t="shared" si="56"/>
        <v>390.47505152592515</v>
      </c>
      <c r="M56" s="227" t="e">
        <f t="shared" si="56"/>
        <v>#DIV/0!</v>
      </c>
      <c r="N56" s="227" t="e">
        <f t="shared" si="56"/>
        <v>#DIV/0!</v>
      </c>
      <c r="O56" s="227" t="e">
        <f t="shared" si="56"/>
        <v>#DIV/0!</v>
      </c>
      <c r="P56" s="227" t="e">
        <f t="shared" si="56"/>
        <v>#DIV/0!</v>
      </c>
      <c r="Q56" s="227" t="e">
        <f t="shared" si="56"/>
        <v>#DIV/0!</v>
      </c>
      <c r="R56" s="227" t="e">
        <f t="shared" si="56"/>
        <v>#DIV/0!</v>
      </c>
      <c r="S56" s="227" t="e">
        <f t="shared" si="56"/>
        <v>#DIV/0!</v>
      </c>
      <c r="T56" s="227" t="e">
        <f t="shared" si="56"/>
        <v>#DIV/0!</v>
      </c>
      <c r="U56" s="227" t="e">
        <f t="shared" si="56"/>
        <v>#DIV/0!</v>
      </c>
      <c r="V56" s="227" t="e">
        <f t="shared" si="56"/>
        <v>#DIV/0!</v>
      </c>
      <c r="W56" s="227" t="e">
        <f t="shared" si="56"/>
        <v>#DIV/0!</v>
      </c>
      <c r="X56" s="227" t="e">
        <f t="shared" si="56"/>
        <v>#DIV/0!</v>
      </c>
      <c r="Y56" s="52"/>
      <c r="Z56" s="193"/>
      <c r="AA56" s="193"/>
      <c r="AB56" s="228"/>
      <c r="AC56" s="229" t="s">
        <v>4</v>
      </c>
      <c r="AD56" s="95">
        <f>_xlfn.VAR.P(AD45:AD54)</f>
        <v>1.4033815721805176E-2</v>
      </c>
      <c r="AE56" s="95">
        <f>_xlfn.VAR.P(AE45:AE54)</f>
        <v>7.8890935677086715E-3</v>
      </c>
      <c r="AF56" s="95">
        <f t="shared" ref="AF56:AX56" si="57">_xlfn.VAR.P(AF45:AF54)</f>
        <v>7.5089196292944527E-3</v>
      </c>
      <c r="AG56" s="95">
        <f t="shared" si="57"/>
        <v>3.9514552908368694E-2</v>
      </c>
      <c r="AH56" s="95">
        <f t="shared" si="57"/>
        <v>5.3570944378041663E-2</v>
      </c>
      <c r="AI56" s="95">
        <f t="shared" si="57"/>
        <v>3.1295551208045225E-2</v>
      </c>
      <c r="AJ56" s="95">
        <f t="shared" si="57"/>
        <v>0.10663127698659036</v>
      </c>
      <c r="AK56" s="95">
        <f t="shared" si="57"/>
        <v>6.2047925049086461E-2</v>
      </c>
      <c r="AL56" s="95">
        <f t="shared" si="57"/>
        <v>2.788140531610378E-2</v>
      </c>
      <c r="AM56" s="95" t="e">
        <f t="shared" si="57"/>
        <v>#DIV/0!</v>
      </c>
      <c r="AN56" s="95" t="e">
        <f t="shared" si="57"/>
        <v>#DIV/0!</v>
      </c>
      <c r="AO56" s="95" t="e">
        <f t="shared" si="57"/>
        <v>#DIV/0!</v>
      </c>
      <c r="AP56" s="95" t="e">
        <f t="shared" si="57"/>
        <v>#DIV/0!</v>
      </c>
      <c r="AQ56" s="95" t="e">
        <f t="shared" si="57"/>
        <v>#DIV/0!</v>
      </c>
      <c r="AR56" s="95" t="e">
        <f t="shared" si="57"/>
        <v>#DIV/0!</v>
      </c>
      <c r="AS56" s="95" t="e">
        <f t="shared" si="57"/>
        <v>#DIV/0!</v>
      </c>
      <c r="AT56" s="95" t="e">
        <f t="shared" si="57"/>
        <v>#DIV/0!</v>
      </c>
      <c r="AU56" s="95" t="e">
        <f t="shared" si="57"/>
        <v>#DIV/0!</v>
      </c>
      <c r="AV56" s="95" t="e">
        <f t="shared" si="57"/>
        <v>#DIV/0!</v>
      </c>
      <c r="AW56" s="95" t="e">
        <f t="shared" si="57"/>
        <v>#DIV/0!</v>
      </c>
      <c r="AX56" s="95" t="e">
        <f t="shared" si="57"/>
        <v>#DIV/0!</v>
      </c>
      <c r="AY56" s="193"/>
    </row>
    <row r="57" spans="1:51" x14ac:dyDescent="0.25">
      <c r="Y57" s="52"/>
      <c r="Z57" s="193"/>
      <c r="AA57" s="193"/>
      <c r="AB57" s="228"/>
      <c r="AC57" s="229" t="s">
        <v>5</v>
      </c>
      <c r="AD57" s="95">
        <f>_xlfn.STDEV.P(AD45:AD54)</f>
        <v>0.11846440698287894</v>
      </c>
      <c r="AE57" s="95">
        <f>_xlfn.STDEV.P(AE45:AE54)</f>
        <v>8.8820569507905497E-2</v>
      </c>
      <c r="AF57" s="95">
        <f t="shared" ref="AF57:AX57" si="58">_xlfn.STDEV.P(AF45:AF54)</f>
        <v>8.6654022579995979E-2</v>
      </c>
      <c r="AG57" s="95">
        <f t="shared" si="58"/>
        <v>0.19878267758627433</v>
      </c>
      <c r="AH57" s="95">
        <f t="shared" si="58"/>
        <v>0.23145397896351158</v>
      </c>
      <c r="AI57" s="95">
        <f t="shared" si="58"/>
        <v>0.17690548665331221</v>
      </c>
      <c r="AJ57" s="95">
        <f t="shared" si="58"/>
        <v>0.32654444871501087</v>
      </c>
      <c r="AK57" s="95">
        <f t="shared" si="58"/>
        <v>0.24909420918416883</v>
      </c>
      <c r="AL57" s="95">
        <f t="shared" si="58"/>
        <v>0.16697725987721734</v>
      </c>
      <c r="AM57" s="95" t="e">
        <f t="shared" si="58"/>
        <v>#DIV/0!</v>
      </c>
      <c r="AN57" s="95" t="e">
        <f t="shared" si="58"/>
        <v>#DIV/0!</v>
      </c>
      <c r="AO57" s="95" t="e">
        <f t="shared" si="58"/>
        <v>#DIV/0!</v>
      </c>
      <c r="AP57" s="95" t="e">
        <f t="shared" si="58"/>
        <v>#DIV/0!</v>
      </c>
      <c r="AQ57" s="95" t="e">
        <f t="shared" si="58"/>
        <v>#DIV/0!</v>
      </c>
      <c r="AR57" s="95" t="e">
        <f t="shared" si="58"/>
        <v>#DIV/0!</v>
      </c>
      <c r="AS57" s="95" t="e">
        <f t="shared" si="58"/>
        <v>#DIV/0!</v>
      </c>
      <c r="AT57" s="95" t="e">
        <f t="shared" si="58"/>
        <v>#DIV/0!</v>
      </c>
      <c r="AU57" s="95" t="e">
        <f t="shared" si="58"/>
        <v>#DIV/0!</v>
      </c>
      <c r="AV57" s="95" t="e">
        <f t="shared" si="58"/>
        <v>#DIV/0!</v>
      </c>
      <c r="AW57" s="95" t="e">
        <f t="shared" si="58"/>
        <v>#DIV/0!</v>
      </c>
      <c r="AX57" s="95" t="e">
        <f t="shared" si="58"/>
        <v>#DIV/0!</v>
      </c>
      <c r="AY57" s="193"/>
    </row>
    <row r="58" spans="1:51" ht="15.75" x14ac:dyDescent="0.25">
      <c r="Y58" s="52"/>
      <c r="Z58" s="193"/>
      <c r="AA58" s="193"/>
      <c r="AB58" s="92"/>
      <c r="AC58" s="230" t="s">
        <v>23</v>
      </c>
      <c r="AD58" s="96">
        <f t="shared" ref="AD58:AX58" si="59">SUMPRODUCT(AD45:AD54,AD45:AD54)/COUNTA(D45:D54)</f>
        <v>0.75943182072406468</v>
      </c>
      <c r="AE58" s="96">
        <f t="shared" si="59"/>
        <v>0.42367881533203638</v>
      </c>
      <c r="AF58" s="96">
        <f t="shared" si="59"/>
        <v>0.55405388191092242</v>
      </c>
      <c r="AG58" s="96">
        <f t="shared" si="59"/>
        <v>0.34984518210036142</v>
      </c>
      <c r="AH58" s="96">
        <f t="shared" si="59"/>
        <v>0.37489396559693111</v>
      </c>
      <c r="AI58" s="96">
        <f t="shared" si="59"/>
        <v>0.34814604577342367</v>
      </c>
      <c r="AJ58" s="96">
        <f t="shared" si="59"/>
        <v>0.61809895512192736</v>
      </c>
      <c r="AK58" s="96">
        <f t="shared" si="59"/>
        <v>0.51829147813336596</v>
      </c>
      <c r="AL58" s="96">
        <f t="shared" si="59"/>
        <v>0.46115578546916347</v>
      </c>
      <c r="AM58" s="96" t="e">
        <f t="shared" si="59"/>
        <v>#DIV/0!</v>
      </c>
      <c r="AN58" s="96" t="e">
        <f t="shared" si="59"/>
        <v>#DIV/0!</v>
      </c>
      <c r="AO58" s="96" t="e">
        <f t="shared" si="59"/>
        <v>#DIV/0!</v>
      </c>
      <c r="AP58" s="96" t="e">
        <f t="shared" si="59"/>
        <v>#DIV/0!</v>
      </c>
      <c r="AQ58" s="96" t="e">
        <f t="shared" si="59"/>
        <v>#DIV/0!</v>
      </c>
      <c r="AR58" s="96" t="e">
        <f t="shared" si="59"/>
        <v>#DIV/0!</v>
      </c>
      <c r="AS58" s="96" t="e">
        <f t="shared" si="59"/>
        <v>#DIV/0!</v>
      </c>
      <c r="AT58" s="96" t="e">
        <f t="shared" si="59"/>
        <v>#DIV/0!</v>
      </c>
      <c r="AU58" s="96" t="e">
        <f t="shared" si="59"/>
        <v>#DIV/0!</v>
      </c>
      <c r="AV58" s="96" t="e">
        <f t="shared" si="59"/>
        <v>#DIV/0!</v>
      </c>
      <c r="AW58" s="96" t="e">
        <f t="shared" si="59"/>
        <v>#DIV/0!</v>
      </c>
      <c r="AX58" s="96" t="e">
        <f t="shared" si="59"/>
        <v>#DIV/0!</v>
      </c>
      <c r="AY58" s="193"/>
    </row>
    <row r="59" spans="1:51" ht="18.75" x14ac:dyDescent="0.3">
      <c r="A59" s="213" t="s">
        <v>50</v>
      </c>
      <c r="Y59" s="52"/>
      <c r="Z59" s="193"/>
      <c r="AA59" s="193"/>
      <c r="AB59" s="193"/>
      <c r="AC59" s="193"/>
      <c r="AD59" s="193"/>
      <c r="AE59" s="193"/>
      <c r="AF59" s="193"/>
      <c r="AG59" s="193"/>
      <c r="AH59" s="193"/>
      <c r="AI59" s="193"/>
      <c r="AJ59" s="193"/>
      <c r="AK59" s="193"/>
      <c r="AL59" s="193"/>
      <c r="AM59" s="193"/>
      <c r="AN59" s="193"/>
      <c r="AO59" s="193"/>
      <c r="AP59" s="193"/>
      <c r="AQ59" s="193"/>
      <c r="AR59" s="193"/>
      <c r="AS59" s="193"/>
      <c r="AT59" s="193"/>
      <c r="AU59" s="193"/>
      <c r="AV59" s="193"/>
      <c r="AW59" s="193"/>
      <c r="AX59" s="193"/>
      <c r="AY59" s="193"/>
    </row>
    <row r="60" spans="1:51" s="7" customFormat="1" ht="18.75" x14ac:dyDescent="0.3">
      <c r="B60" s="219"/>
      <c r="C60" s="231" t="s">
        <v>18</v>
      </c>
      <c r="Y60" s="53"/>
    </row>
    <row r="61" spans="1:51" x14ac:dyDescent="0.25">
      <c r="B61" s="157"/>
      <c r="C61" s="65" t="s">
        <v>12</v>
      </c>
      <c r="D61" s="64">
        <f t="shared" ref="D61:X61" si="60">D7</f>
        <v>0</v>
      </c>
      <c r="E61" s="64">
        <f t="shared" si="60"/>
        <v>1</v>
      </c>
      <c r="F61" s="64">
        <f t="shared" si="60"/>
        <v>2</v>
      </c>
      <c r="G61" s="64">
        <f t="shared" si="60"/>
        <v>3</v>
      </c>
      <c r="H61" s="64">
        <f t="shared" si="60"/>
        <v>5</v>
      </c>
      <c r="I61" s="64">
        <f t="shared" si="60"/>
        <v>8</v>
      </c>
      <c r="J61" s="64">
        <f t="shared" si="60"/>
        <v>10</v>
      </c>
      <c r="K61" s="64">
        <f t="shared" si="60"/>
        <v>15</v>
      </c>
      <c r="L61" s="64">
        <f t="shared" si="60"/>
        <v>19</v>
      </c>
      <c r="M61" s="64">
        <f t="shared" si="60"/>
        <v>0</v>
      </c>
      <c r="N61" s="64">
        <f t="shared" si="60"/>
        <v>0</v>
      </c>
      <c r="O61" s="64">
        <f t="shared" si="60"/>
        <v>0</v>
      </c>
      <c r="P61" s="64">
        <f t="shared" si="60"/>
        <v>0</v>
      </c>
      <c r="Q61" s="64">
        <f t="shared" si="60"/>
        <v>0</v>
      </c>
      <c r="R61" s="64">
        <f t="shared" si="60"/>
        <v>0</v>
      </c>
      <c r="S61" s="64">
        <f t="shared" si="60"/>
        <v>0</v>
      </c>
      <c r="T61" s="64">
        <f t="shared" si="60"/>
        <v>0</v>
      </c>
      <c r="U61" s="64">
        <f t="shared" si="60"/>
        <v>0</v>
      </c>
      <c r="V61" s="64">
        <f t="shared" si="60"/>
        <v>0</v>
      </c>
      <c r="W61" s="64">
        <f t="shared" si="60"/>
        <v>0</v>
      </c>
      <c r="X61" s="64">
        <f t="shared" si="60"/>
        <v>0</v>
      </c>
      <c r="Y61" s="50"/>
      <c r="Z61" s="159"/>
      <c r="AA61" s="159"/>
      <c r="AB61" s="159"/>
      <c r="AC61" s="159"/>
      <c r="AD61" s="159"/>
      <c r="AE61" s="159"/>
      <c r="AF61" s="159"/>
      <c r="AG61" s="159"/>
      <c r="AH61" s="159"/>
      <c r="AI61" s="159"/>
      <c r="AJ61" s="159"/>
      <c r="AK61" s="159"/>
      <c r="AL61" s="159"/>
      <c r="AM61" s="159"/>
      <c r="AN61" s="159"/>
      <c r="AO61" s="159"/>
      <c r="AP61" s="159"/>
      <c r="AQ61" s="159"/>
      <c r="AR61" s="159"/>
      <c r="AS61" s="159"/>
      <c r="AT61" s="159"/>
      <c r="AU61" s="159"/>
      <c r="AV61" s="159"/>
      <c r="AW61" s="159"/>
      <c r="AX61" s="159"/>
      <c r="AY61" s="159"/>
    </row>
    <row r="62" spans="1:51" x14ac:dyDescent="0.25">
      <c r="C62" s="111">
        <v>23</v>
      </c>
      <c r="D62" s="163">
        <v>125.02152000000002</v>
      </c>
      <c r="E62" s="163">
        <v>205.48476000000005</v>
      </c>
      <c r="F62" s="163">
        <v>239.19168000000002</v>
      </c>
      <c r="G62" s="163">
        <v>289.80952000000008</v>
      </c>
      <c r="H62" s="163">
        <v>434.90304000000015</v>
      </c>
      <c r="I62" s="163">
        <v>594.29552000000012</v>
      </c>
      <c r="J62" s="163">
        <v>811.66800000000012</v>
      </c>
      <c r="K62" s="163">
        <v>1223.3145600000003</v>
      </c>
      <c r="L62" s="163">
        <v>2356.2240000000002</v>
      </c>
      <c r="M62" s="163"/>
      <c r="N62" s="163"/>
      <c r="O62" s="163"/>
      <c r="P62" s="163"/>
      <c r="Q62" s="163"/>
      <c r="R62" s="163"/>
      <c r="S62" s="163"/>
      <c r="T62" s="163"/>
      <c r="U62" s="163"/>
      <c r="V62" s="163"/>
      <c r="W62" s="163"/>
      <c r="X62" s="163"/>
      <c r="Y62" s="51"/>
      <c r="Z62" s="164"/>
      <c r="AA62" s="164"/>
      <c r="AB62" s="164"/>
      <c r="AC62" s="164"/>
      <c r="AD62" s="164"/>
      <c r="AE62" s="164"/>
      <c r="AF62" s="164"/>
      <c r="AG62" s="164"/>
      <c r="AH62" s="164"/>
      <c r="AI62" s="164"/>
      <c r="AJ62" s="164"/>
      <c r="AK62" s="164"/>
      <c r="AL62" s="164"/>
      <c r="AM62" s="164"/>
      <c r="AN62" s="164"/>
      <c r="AO62" s="164"/>
      <c r="AP62" s="164"/>
      <c r="AQ62" s="164"/>
      <c r="AR62" s="164"/>
      <c r="AS62" s="164"/>
      <c r="AT62" s="164"/>
      <c r="AU62" s="164"/>
      <c r="AV62" s="164"/>
      <c r="AW62" s="164"/>
      <c r="AX62" s="164"/>
      <c r="AY62" s="164"/>
    </row>
    <row r="63" spans="1:51" x14ac:dyDescent="0.25">
      <c r="C63" s="112">
        <v>45</v>
      </c>
      <c r="D63" s="241">
        <v>142.27199999999999</v>
      </c>
      <c r="E63" s="163">
        <v>252.81255999999999</v>
      </c>
      <c r="F63" s="163">
        <v>212.41948000000002</v>
      </c>
      <c r="G63" s="163">
        <v>315.24064000000004</v>
      </c>
      <c r="H63" s="163">
        <v>489.41984000000014</v>
      </c>
      <c r="I63" s="163">
        <v>853.64863999999989</v>
      </c>
      <c r="J63" s="163">
        <v>1177.9310399999999</v>
      </c>
      <c r="K63" s="163">
        <v>1649.7561600000001</v>
      </c>
      <c r="L63" s="163">
        <v>3292.1574399999995</v>
      </c>
      <c r="M63" s="163"/>
      <c r="N63" s="163"/>
      <c r="O63" s="163"/>
      <c r="P63" s="163"/>
      <c r="Q63" s="163"/>
      <c r="R63" s="163"/>
      <c r="S63" s="163"/>
      <c r="T63" s="163"/>
      <c r="U63" s="163"/>
      <c r="V63" s="163"/>
      <c r="W63" s="163"/>
      <c r="X63" s="163"/>
      <c r="Y63" s="51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  <c r="AP63" s="164"/>
      <c r="AQ63" s="164"/>
      <c r="AR63" s="164"/>
      <c r="AS63" s="164"/>
      <c r="AT63" s="164"/>
      <c r="AU63" s="164"/>
      <c r="AV63" s="164"/>
      <c r="AW63" s="164"/>
      <c r="AX63" s="164"/>
      <c r="AY63" s="164"/>
    </row>
    <row r="64" spans="1:51" x14ac:dyDescent="0.25">
      <c r="C64" s="112">
        <v>82</v>
      </c>
      <c r="D64" s="241">
        <v>153.91376</v>
      </c>
      <c r="E64" s="163">
        <v>150.66324</v>
      </c>
      <c r="F64" s="163">
        <v>141.24915999999996</v>
      </c>
      <c r="G64" s="163">
        <v>177.95699999999999</v>
      </c>
      <c r="H64" s="163">
        <v>185.89584000000002</v>
      </c>
      <c r="I64" s="163">
        <v>347.24924000000004</v>
      </c>
      <c r="J64" s="163">
        <v>430.74303999999995</v>
      </c>
      <c r="K64" s="163">
        <v>1025.0323200000003</v>
      </c>
      <c r="L64" s="163">
        <v>2319.9638800000002</v>
      </c>
      <c r="M64" s="163"/>
      <c r="N64" s="163"/>
      <c r="O64" s="163"/>
      <c r="P64" s="163"/>
      <c r="Q64" s="163"/>
      <c r="R64" s="163"/>
      <c r="S64" s="163"/>
      <c r="T64" s="163"/>
      <c r="U64" s="163"/>
      <c r="V64" s="163"/>
      <c r="W64" s="163"/>
      <c r="X64" s="163"/>
      <c r="Y64" s="51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4"/>
      <c r="AS64" s="164"/>
      <c r="AT64" s="164"/>
      <c r="AU64" s="164"/>
      <c r="AV64" s="164"/>
      <c r="AW64" s="164"/>
      <c r="AX64" s="164"/>
      <c r="AY64" s="164"/>
    </row>
    <row r="65" spans="2:51" x14ac:dyDescent="0.25">
      <c r="C65" s="112">
        <v>84</v>
      </c>
      <c r="D65" s="241">
        <v>117.97500000000001</v>
      </c>
      <c r="E65" s="163">
        <v>164.00384000000003</v>
      </c>
      <c r="F65" s="163">
        <v>181.88247999999999</v>
      </c>
      <c r="G65" s="163">
        <v>264.99200000000002</v>
      </c>
      <c r="H65" s="163">
        <v>318.92224000000004</v>
      </c>
      <c r="I65" s="163">
        <v>515.44064000000014</v>
      </c>
      <c r="J65" s="163">
        <v>589.16988000000015</v>
      </c>
      <c r="K65" s="163">
        <v>799.05280000000016</v>
      </c>
      <c r="L65" s="163">
        <v>1385.6242399999999</v>
      </c>
      <c r="M65" s="163"/>
      <c r="N65" s="163"/>
      <c r="O65" s="163"/>
      <c r="P65" s="163"/>
      <c r="Q65" s="163"/>
      <c r="R65" s="163"/>
      <c r="S65" s="163"/>
      <c r="T65" s="163"/>
      <c r="U65" s="163"/>
      <c r="V65" s="163"/>
      <c r="W65" s="163"/>
      <c r="X65" s="163"/>
      <c r="Y65" s="51"/>
      <c r="Z65" s="164"/>
      <c r="AA65" s="164"/>
      <c r="AB65" s="164"/>
      <c r="AC65" s="164"/>
      <c r="AD65" s="164"/>
      <c r="AE65" s="164"/>
      <c r="AF65" s="164"/>
      <c r="AG65" s="164"/>
      <c r="AH65" s="164"/>
      <c r="AI65" s="164"/>
      <c r="AJ65" s="164"/>
      <c r="AK65" s="164"/>
      <c r="AL65" s="164"/>
      <c r="AM65" s="164"/>
      <c r="AN65" s="164"/>
      <c r="AO65" s="164"/>
      <c r="AP65" s="164"/>
      <c r="AQ65" s="164"/>
      <c r="AR65" s="164"/>
      <c r="AS65" s="164"/>
      <c r="AT65" s="164"/>
      <c r="AU65" s="164"/>
      <c r="AV65" s="164"/>
      <c r="AW65" s="164"/>
      <c r="AX65" s="164"/>
      <c r="AY65" s="164"/>
    </row>
    <row r="66" spans="2:51" x14ac:dyDescent="0.25">
      <c r="C66" s="112"/>
      <c r="D66" s="241"/>
      <c r="E66" s="163"/>
      <c r="F66" s="163"/>
      <c r="G66" s="163"/>
      <c r="H66" s="163"/>
      <c r="I66" s="163"/>
      <c r="J66" s="163"/>
      <c r="K66" s="163"/>
      <c r="L66" s="163"/>
      <c r="M66" s="163"/>
      <c r="N66" s="163"/>
      <c r="O66" s="163"/>
      <c r="P66" s="163"/>
      <c r="Q66" s="163"/>
      <c r="R66" s="163"/>
      <c r="S66" s="163"/>
      <c r="T66" s="163"/>
      <c r="U66" s="163"/>
      <c r="V66" s="163"/>
      <c r="W66" s="163"/>
      <c r="X66" s="163"/>
      <c r="Y66" s="51"/>
      <c r="Z66" s="164"/>
      <c r="AA66" s="164"/>
      <c r="AB66" s="164"/>
      <c r="AC66" s="164"/>
      <c r="AD66" s="164"/>
      <c r="AE66" s="164"/>
      <c r="AF66" s="164"/>
      <c r="AG66" s="164"/>
      <c r="AH66" s="164"/>
      <c r="AI66" s="164"/>
      <c r="AJ66" s="164"/>
      <c r="AK66" s="164"/>
      <c r="AL66" s="164"/>
      <c r="AM66" s="164"/>
      <c r="AN66" s="164"/>
      <c r="AO66" s="164"/>
      <c r="AP66" s="164"/>
      <c r="AQ66" s="164"/>
      <c r="AR66" s="164"/>
      <c r="AS66" s="164"/>
      <c r="AT66" s="164"/>
      <c r="AU66" s="164"/>
      <c r="AV66" s="164"/>
      <c r="AW66" s="164"/>
      <c r="AX66" s="164"/>
      <c r="AY66" s="164"/>
    </row>
    <row r="67" spans="2:51" x14ac:dyDescent="0.25">
      <c r="C67" s="112"/>
      <c r="D67" s="241"/>
      <c r="E67" s="163"/>
      <c r="F67" s="163"/>
      <c r="G67" s="163"/>
      <c r="H67" s="163"/>
      <c r="I67" s="163"/>
      <c r="J67" s="163"/>
      <c r="K67" s="163"/>
      <c r="L67" s="163"/>
      <c r="M67" s="163"/>
      <c r="N67" s="163"/>
      <c r="O67" s="163"/>
      <c r="P67" s="163"/>
      <c r="Q67" s="163"/>
      <c r="R67" s="163"/>
      <c r="S67" s="163"/>
      <c r="T67" s="163"/>
      <c r="U67" s="163"/>
      <c r="V67" s="163"/>
      <c r="W67" s="163"/>
      <c r="X67" s="163"/>
      <c r="Y67" s="51"/>
      <c r="Z67" s="164"/>
      <c r="AA67" s="164"/>
      <c r="AB67" s="164"/>
      <c r="AC67" s="164"/>
      <c r="AD67" s="164"/>
      <c r="AE67" s="164"/>
      <c r="AF67" s="164"/>
      <c r="AG67" s="164"/>
      <c r="AH67" s="164"/>
      <c r="AI67" s="164"/>
      <c r="AJ67" s="164"/>
      <c r="AK67" s="164"/>
      <c r="AL67" s="164"/>
      <c r="AM67" s="164"/>
      <c r="AN67" s="164"/>
      <c r="AO67" s="164"/>
      <c r="AP67" s="164"/>
      <c r="AQ67" s="164"/>
      <c r="AR67" s="164"/>
      <c r="AS67" s="164"/>
      <c r="AT67" s="164"/>
      <c r="AU67" s="164"/>
      <c r="AV67" s="164"/>
      <c r="AW67" s="164"/>
      <c r="AX67" s="164"/>
      <c r="AY67" s="164"/>
    </row>
    <row r="68" spans="2:51" x14ac:dyDescent="0.25">
      <c r="C68" s="112"/>
      <c r="D68" s="241"/>
      <c r="E68" s="163"/>
      <c r="F68" s="163"/>
      <c r="G68" s="163"/>
      <c r="H68" s="163"/>
      <c r="I68" s="163"/>
      <c r="J68" s="163"/>
      <c r="K68" s="163"/>
      <c r="L68" s="163"/>
      <c r="M68" s="163"/>
      <c r="N68" s="163"/>
      <c r="O68" s="163"/>
      <c r="P68" s="163"/>
      <c r="Q68" s="163"/>
      <c r="R68" s="163"/>
      <c r="S68" s="163"/>
      <c r="T68" s="163"/>
      <c r="U68" s="163"/>
      <c r="V68" s="163"/>
      <c r="W68" s="163"/>
      <c r="X68" s="163"/>
      <c r="Y68" s="51"/>
      <c r="Z68" s="164"/>
      <c r="AA68" s="164"/>
      <c r="AB68" s="164"/>
      <c r="AC68" s="164"/>
      <c r="AD68" s="164"/>
      <c r="AE68" s="164"/>
      <c r="AF68" s="164"/>
      <c r="AG68" s="164"/>
      <c r="AH68" s="164"/>
      <c r="AI68" s="164"/>
      <c r="AJ68" s="164"/>
      <c r="AK68" s="164"/>
      <c r="AL68" s="164"/>
      <c r="AM68" s="164"/>
      <c r="AN68" s="164"/>
      <c r="AO68" s="164"/>
      <c r="AP68" s="164"/>
      <c r="AQ68" s="164"/>
      <c r="AR68" s="164"/>
      <c r="AS68" s="164"/>
      <c r="AT68" s="164"/>
      <c r="AU68" s="164"/>
      <c r="AV68" s="164"/>
      <c r="AW68" s="164"/>
      <c r="AX68" s="164"/>
      <c r="AY68" s="164"/>
    </row>
    <row r="69" spans="2:51" x14ac:dyDescent="0.25">
      <c r="C69" s="112"/>
      <c r="D69" s="242"/>
      <c r="E69" s="175"/>
      <c r="F69" s="175"/>
      <c r="G69" s="175"/>
      <c r="H69" s="175"/>
      <c r="I69" s="175"/>
      <c r="J69" s="175"/>
      <c r="K69" s="175"/>
      <c r="L69" s="175"/>
      <c r="M69" s="175"/>
      <c r="N69" s="175"/>
      <c r="O69" s="175"/>
      <c r="P69" s="175"/>
      <c r="Q69" s="175"/>
      <c r="R69" s="175"/>
      <c r="S69" s="175"/>
      <c r="T69" s="175"/>
      <c r="U69" s="175"/>
      <c r="V69" s="175"/>
      <c r="W69" s="175"/>
      <c r="X69" s="175"/>
      <c r="Y69" s="51"/>
      <c r="Z69" s="164"/>
      <c r="AA69" s="164"/>
      <c r="AB69" s="164"/>
      <c r="AC69" s="164"/>
      <c r="AD69" s="164"/>
      <c r="AE69" s="164"/>
      <c r="AF69" s="164"/>
      <c r="AG69" s="164"/>
      <c r="AH69" s="164"/>
      <c r="AI69" s="164"/>
      <c r="AJ69" s="164"/>
      <c r="AK69" s="164"/>
      <c r="AL69" s="164"/>
      <c r="AM69" s="164"/>
      <c r="AN69" s="164"/>
      <c r="AO69" s="164"/>
      <c r="AP69" s="164"/>
      <c r="AQ69" s="164"/>
      <c r="AR69" s="164"/>
      <c r="AS69" s="164"/>
      <c r="AT69" s="164"/>
      <c r="AU69" s="164"/>
      <c r="AV69" s="164"/>
      <c r="AW69" s="164"/>
      <c r="AX69" s="164"/>
      <c r="AY69" s="164"/>
    </row>
    <row r="70" spans="2:51" x14ac:dyDescent="0.25">
      <c r="C70" s="112"/>
      <c r="D70" s="242"/>
      <c r="E70" s="175"/>
      <c r="F70" s="175"/>
      <c r="G70" s="175"/>
      <c r="H70" s="175"/>
      <c r="I70" s="175"/>
      <c r="J70" s="175"/>
      <c r="K70" s="175"/>
      <c r="L70" s="175"/>
      <c r="M70" s="175"/>
      <c r="N70" s="175"/>
      <c r="O70" s="175"/>
      <c r="P70" s="175"/>
      <c r="Q70" s="175"/>
      <c r="R70" s="175"/>
      <c r="S70" s="175"/>
      <c r="T70" s="175"/>
      <c r="U70" s="175"/>
      <c r="V70" s="175"/>
      <c r="W70" s="175"/>
      <c r="X70" s="175"/>
      <c r="Y70" s="51"/>
      <c r="Z70" s="164"/>
      <c r="AA70" s="164"/>
      <c r="AB70" s="164"/>
      <c r="AC70" s="164"/>
      <c r="AD70" s="164"/>
      <c r="AE70" s="164"/>
      <c r="AF70" s="164"/>
      <c r="AG70" s="164"/>
      <c r="AH70" s="164"/>
      <c r="AI70" s="164"/>
      <c r="AJ70" s="164"/>
      <c r="AK70" s="164"/>
      <c r="AL70" s="164"/>
      <c r="AM70" s="164"/>
      <c r="AN70" s="164"/>
      <c r="AO70" s="164"/>
      <c r="AP70" s="164"/>
      <c r="AQ70" s="164"/>
      <c r="AR70" s="164"/>
      <c r="AS70" s="164"/>
      <c r="AT70" s="164"/>
      <c r="AU70" s="164"/>
      <c r="AV70" s="164"/>
      <c r="AW70" s="164"/>
      <c r="AX70" s="164"/>
      <c r="AY70" s="164"/>
    </row>
    <row r="71" spans="2:51" x14ac:dyDescent="0.25">
      <c r="C71" s="113"/>
      <c r="D71" s="243"/>
      <c r="E71" s="179"/>
      <c r="F71" s="179"/>
      <c r="G71" s="179"/>
      <c r="H71" s="179"/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79"/>
      <c r="T71" s="179"/>
      <c r="U71" s="179"/>
      <c r="V71" s="179"/>
      <c r="W71" s="179"/>
      <c r="X71" s="179"/>
      <c r="Y71" s="51"/>
      <c r="Z71" s="164"/>
      <c r="AA71" s="164"/>
      <c r="AB71" s="164"/>
      <c r="AC71" s="164"/>
      <c r="AD71" s="164"/>
      <c r="AE71" s="164"/>
      <c r="AF71" s="164"/>
      <c r="AG71" s="164"/>
      <c r="AH71" s="164"/>
      <c r="AI71" s="164"/>
      <c r="AJ71" s="164"/>
      <c r="AK71" s="164"/>
      <c r="AL71" s="164"/>
      <c r="AM71" s="164"/>
      <c r="AN71" s="164"/>
      <c r="AO71" s="164"/>
      <c r="AP71" s="164"/>
      <c r="AQ71" s="164"/>
      <c r="AR71" s="164"/>
      <c r="AS71" s="164"/>
      <c r="AT71" s="164"/>
      <c r="AU71" s="164"/>
      <c r="AV71" s="164"/>
      <c r="AW71" s="164"/>
      <c r="AX71" s="164"/>
      <c r="AY71" s="164"/>
    </row>
    <row r="72" spans="2:51" x14ac:dyDescent="0.25">
      <c r="B72" s="182"/>
      <c r="C72" s="165" t="s">
        <v>3</v>
      </c>
      <c r="D72" s="221">
        <f>AVERAGE(D62:D71)</f>
        <v>134.79557</v>
      </c>
      <c r="E72" s="221">
        <f>AVERAGE(E62:E71)</f>
        <v>193.24110000000002</v>
      </c>
      <c r="F72" s="221">
        <f t="shared" ref="F72:X72" si="61">AVERAGE(F62:F71)</f>
        <v>193.6857</v>
      </c>
      <c r="G72" s="221">
        <f t="shared" si="61"/>
        <v>261.99979000000002</v>
      </c>
      <c r="H72" s="221">
        <f t="shared" si="61"/>
        <v>357.2852400000001</v>
      </c>
      <c r="I72" s="221">
        <f t="shared" si="61"/>
        <v>577.65851000000009</v>
      </c>
      <c r="J72" s="221">
        <f t="shared" si="61"/>
        <v>752.37798999999995</v>
      </c>
      <c r="K72" s="221">
        <f t="shared" si="61"/>
        <v>1174.2889600000003</v>
      </c>
      <c r="L72" s="221">
        <f t="shared" si="61"/>
        <v>2338.4923899999999</v>
      </c>
      <c r="M72" s="221" t="e">
        <f t="shared" si="61"/>
        <v>#DIV/0!</v>
      </c>
      <c r="N72" s="221" t="e">
        <f t="shared" si="61"/>
        <v>#DIV/0!</v>
      </c>
      <c r="O72" s="221" t="e">
        <f t="shared" si="61"/>
        <v>#DIV/0!</v>
      </c>
      <c r="P72" s="221" t="e">
        <f t="shared" si="61"/>
        <v>#DIV/0!</v>
      </c>
      <c r="Q72" s="221" t="e">
        <f t="shared" si="61"/>
        <v>#DIV/0!</v>
      </c>
      <c r="R72" s="221" t="e">
        <f t="shared" si="61"/>
        <v>#DIV/0!</v>
      </c>
      <c r="S72" s="221" t="e">
        <f t="shared" si="61"/>
        <v>#DIV/0!</v>
      </c>
      <c r="T72" s="221" t="e">
        <f t="shared" si="61"/>
        <v>#DIV/0!</v>
      </c>
      <c r="U72" s="221" t="e">
        <f t="shared" si="61"/>
        <v>#DIV/0!</v>
      </c>
      <c r="V72" s="221" t="e">
        <f t="shared" si="61"/>
        <v>#DIV/0!</v>
      </c>
      <c r="W72" s="221" t="e">
        <f t="shared" si="61"/>
        <v>#DIV/0!</v>
      </c>
      <c r="X72" s="221" t="e">
        <f t="shared" si="61"/>
        <v>#DIV/0!</v>
      </c>
      <c r="Y72" s="54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</row>
    <row r="73" spans="2:51" x14ac:dyDescent="0.25">
      <c r="B73" s="232"/>
      <c r="C73" s="169" t="s">
        <v>4</v>
      </c>
      <c r="D73" s="233">
        <f>_xlfn.VAR.P(D62:D71)</f>
        <v>199.96645573710339</v>
      </c>
      <c r="E73" s="233">
        <f>_xlfn.VAR.P(E62:E71)</f>
        <v>1591.5893978035965</v>
      </c>
      <c r="F73" s="233">
        <f t="shared" ref="F73:X73" si="62">_xlfn.VAR.P(F62:F71)</f>
        <v>1327.663864597198</v>
      </c>
      <c r="G73" s="233">
        <f t="shared" si="62"/>
        <v>2670.0282657659118</v>
      </c>
      <c r="H73" s="233">
        <f t="shared" si="62"/>
        <v>13582.530398839997</v>
      </c>
      <c r="I73" s="233">
        <f t="shared" si="62"/>
        <v>33351.709252106666</v>
      </c>
      <c r="J73" s="233">
        <f t="shared" si="62"/>
        <v>78674.157970344415</v>
      </c>
      <c r="K73" s="233">
        <f t="shared" si="62"/>
        <v>97888.072021708358</v>
      </c>
      <c r="L73" s="233">
        <f t="shared" si="62"/>
        <v>454523.1136379838</v>
      </c>
      <c r="M73" s="233" t="e">
        <f t="shared" si="62"/>
        <v>#DIV/0!</v>
      </c>
      <c r="N73" s="233" t="e">
        <f t="shared" si="62"/>
        <v>#DIV/0!</v>
      </c>
      <c r="O73" s="233" t="e">
        <f t="shared" si="62"/>
        <v>#DIV/0!</v>
      </c>
      <c r="P73" s="233" t="e">
        <f t="shared" si="62"/>
        <v>#DIV/0!</v>
      </c>
      <c r="Q73" s="233" t="e">
        <f t="shared" si="62"/>
        <v>#DIV/0!</v>
      </c>
      <c r="R73" s="233" t="e">
        <f t="shared" si="62"/>
        <v>#DIV/0!</v>
      </c>
      <c r="S73" s="233" t="e">
        <f t="shared" si="62"/>
        <v>#DIV/0!</v>
      </c>
      <c r="T73" s="233" t="e">
        <f t="shared" si="62"/>
        <v>#DIV/0!</v>
      </c>
      <c r="U73" s="233" t="e">
        <f t="shared" si="62"/>
        <v>#DIV/0!</v>
      </c>
      <c r="V73" s="233" t="e">
        <f t="shared" si="62"/>
        <v>#DIV/0!</v>
      </c>
      <c r="W73" s="233" t="e">
        <f t="shared" si="62"/>
        <v>#DIV/0!</v>
      </c>
      <c r="X73" s="233" t="e">
        <f t="shared" si="62"/>
        <v>#DIV/0!</v>
      </c>
      <c r="Y73" s="54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</row>
    <row r="74" spans="2:51" x14ac:dyDescent="0.25">
      <c r="B74" s="234"/>
      <c r="C74" s="188" t="s">
        <v>5</v>
      </c>
      <c r="D74" s="225">
        <f>_xlfn.STDEV.P(D62:D71)</f>
        <v>14.140949605210514</v>
      </c>
      <c r="E74" s="225">
        <f>_xlfn.STDEV.P(E62:E71)</f>
        <v>39.894728947614077</v>
      </c>
      <c r="F74" s="225">
        <f t="shared" ref="F74:X74" si="63">_xlfn.STDEV.P(F62:F71)</f>
        <v>36.437122067984433</v>
      </c>
      <c r="G74" s="225">
        <f t="shared" si="63"/>
        <v>51.672316241541871</v>
      </c>
      <c r="H74" s="225">
        <f t="shared" si="63"/>
        <v>116.54411353148643</v>
      </c>
      <c r="I74" s="225">
        <f t="shared" si="63"/>
        <v>182.6245034274061</v>
      </c>
      <c r="J74" s="225">
        <f t="shared" si="63"/>
        <v>280.48914055689289</v>
      </c>
      <c r="K74" s="225">
        <f t="shared" si="63"/>
        <v>312.87069537064087</v>
      </c>
      <c r="L74" s="225">
        <f t="shared" si="63"/>
        <v>674.18329379923364</v>
      </c>
      <c r="M74" s="225" t="e">
        <f t="shared" si="63"/>
        <v>#DIV/0!</v>
      </c>
      <c r="N74" s="225" t="e">
        <f t="shared" si="63"/>
        <v>#DIV/0!</v>
      </c>
      <c r="O74" s="225" t="e">
        <f t="shared" si="63"/>
        <v>#DIV/0!</v>
      </c>
      <c r="P74" s="225" t="e">
        <f t="shared" si="63"/>
        <v>#DIV/0!</v>
      </c>
      <c r="Q74" s="225" t="e">
        <f t="shared" si="63"/>
        <v>#DIV/0!</v>
      </c>
      <c r="R74" s="225" t="e">
        <f t="shared" si="63"/>
        <v>#DIV/0!</v>
      </c>
      <c r="S74" s="225" t="e">
        <f t="shared" si="63"/>
        <v>#DIV/0!</v>
      </c>
      <c r="T74" s="225" t="e">
        <f t="shared" si="63"/>
        <v>#DIV/0!</v>
      </c>
      <c r="U74" s="225" t="e">
        <f t="shared" si="63"/>
        <v>#DIV/0!</v>
      </c>
      <c r="V74" s="225" t="e">
        <f t="shared" si="63"/>
        <v>#DIV/0!</v>
      </c>
      <c r="W74" s="225" t="e">
        <f t="shared" si="63"/>
        <v>#DIV/0!</v>
      </c>
      <c r="X74" s="225" t="e">
        <f t="shared" si="63"/>
        <v>#DIV/0!</v>
      </c>
      <c r="Y74" s="54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</row>
    <row r="75" spans="2:51" x14ac:dyDescent="0.25">
      <c r="Y75" s="153"/>
    </row>
    <row r="76" spans="2:51" x14ac:dyDescent="0.25">
      <c r="Y76" s="153"/>
    </row>
    <row r="77" spans="2:51" x14ac:dyDescent="0.25">
      <c r="Y77" s="153"/>
    </row>
    <row r="78" spans="2:51" x14ac:dyDescent="0.25">
      <c r="Y78" s="153"/>
    </row>
    <row r="79" spans="2:51" x14ac:dyDescent="0.25">
      <c r="Y79" s="153"/>
    </row>
  </sheetData>
  <mergeCells count="11">
    <mergeCell ref="D25:X25"/>
    <mergeCell ref="AB25:AC25"/>
    <mergeCell ref="D43:X43"/>
    <mergeCell ref="AB43:AC43"/>
    <mergeCell ref="A1:V1"/>
    <mergeCell ref="B2:P2"/>
    <mergeCell ref="D3:X3"/>
    <mergeCell ref="AB3:AX3"/>
    <mergeCell ref="D6:X6"/>
    <mergeCell ref="AB6:AC6"/>
    <mergeCell ref="AD6:AX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C851C-F4E0-4418-999D-627DD534F3C7}">
  <dimension ref="A1:AY79"/>
  <sheetViews>
    <sheetView showGridLines="0" workbookViewId="0">
      <selection sqref="A1:V1"/>
    </sheetView>
  </sheetViews>
  <sheetFormatPr defaultRowHeight="15" x14ac:dyDescent="0.25"/>
  <cols>
    <col min="1" max="1" width="6.85546875" customWidth="1"/>
    <col min="2" max="2" width="6" customWidth="1"/>
    <col min="3" max="3" width="11.42578125" customWidth="1"/>
    <col min="4" max="7" width="9.42578125" bestFit="1" customWidth="1"/>
    <col min="8" max="15" width="9.42578125" customWidth="1"/>
    <col min="16" max="18" width="9.42578125" bestFit="1" customWidth="1"/>
    <col min="19" max="22" width="10.42578125" bestFit="1" customWidth="1"/>
    <col min="23" max="23" width="10.42578125" customWidth="1"/>
    <col min="24" max="24" width="10.42578125" bestFit="1" customWidth="1"/>
    <col min="25" max="27" width="5.42578125" customWidth="1"/>
    <col min="28" max="28" width="10.42578125" customWidth="1"/>
    <col min="29" max="29" width="11.42578125" customWidth="1"/>
    <col min="30" max="50" width="10.42578125" customWidth="1"/>
    <col min="51" max="51" width="5.42578125" customWidth="1"/>
  </cols>
  <sheetData>
    <row r="1" spans="1:51" ht="37.5" customHeight="1" x14ac:dyDescent="0.4">
      <c r="A1" s="331" t="s">
        <v>53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  <c r="T1" s="331"/>
      <c r="U1" s="331"/>
      <c r="V1" s="331"/>
      <c r="W1" s="17"/>
    </row>
    <row r="2" spans="1:51" ht="26.25" x14ac:dyDescent="0.4">
      <c r="A2" s="17"/>
      <c r="B2" s="334" t="s">
        <v>24</v>
      </c>
      <c r="C2" s="334"/>
      <c r="D2" s="334"/>
      <c r="E2" s="334"/>
      <c r="F2" s="334"/>
      <c r="G2" s="334"/>
      <c r="H2" s="334"/>
      <c r="I2" s="334"/>
      <c r="J2" s="334"/>
      <c r="K2" s="334"/>
      <c r="L2" s="334"/>
      <c r="M2" s="334"/>
      <c r="N2" s="334"/>
      <c r="O2" s="334"/>
      <c r="P2" s="334"/>
      <c r="Q2" s="17"/>
      <c r="R2" s="17"/>
      <c r="S2" s="17"/>
      <c r="T2" s="17"/>
      <c r="U2" s="17"/>
      <c r="V2" s="17"/>
      <c r="W2" s="17"/>
    </row>
    <row r="3" spans="1:51" ht="32.25" customHeight="1" thickBot="1" x14ac:dyDescent="0.3">
      <c r="A3" s="151"/>
      <c r="B3" s="151"/>
      <c r="C3" s="152"/>
      <c r="D3" s="330" t="s">
        <v>25</v>
      </c>
      <c r="E3" s="330"/>
      <c r="F3" s="330"/>
      <c r="G3" s="330"/>
      <c r="H3" s="330"/>
      <c r="I3" s="330"/>
      <c r="J3" s="330"/>
      <c r="K3" s="330"/>
      <c r="L3" s="330"/>
      <c r="M3" s="330"/>
      <c r="N3" s="330"/>
      <c r="O3" s="330"/>
      <c r="P3" s="330"/>
      <c r="Q3" s="330"/>
      <c r="R3" s="330"/>
      <c r="S3" s="330"/>
      <c r="T3" s="330"/>
      <c r="U3" s="330"/>
      <c r="V3" s="330"/>
      <c r="W3" s="330"/>
      <c r="X3" s="330"/>
      <c r="Y3" s="152"/>
      <c r="Z3" s="151"/>
      <c r="AA3" s="151"/>
      <c r="AB3" s="330" t="s">
        <v>15</v>
      </c>
      <c r="AC3" s="330"/>
      <c r="AD3" s="330"/>
      <c r="AE3" s="330"/>
      <c r="AF3" s="330"/>
      <c r="AG3" s="330"/>
      <c r="AH3" s="330"/>
      <c r="AI3" s="330"/>
      <c r="AJ3" s="330"/>
      <c r="AK3" s="330"/>
      <c r="AL3" s="330"/>
      <c r="AM3" s="330"/>
      <c r="AN3" s="330"/>
      <c r="AO3" s="330"/>
      <c r="AP3" s="330"/>
      <c r="AQ3" s="330"/>
      <c r="AR3" s="330"/>
      <c r="AS3" s="330"/>
      <c r="AT3" s="330"/>
      <c r="AU3" s="330"/>
      <c r="AV3" s="330"/>
      <c r="AW3" s="330"/>
      <c r="AX3" s="330"/>
    </row>
    <row r="4" spans="1:51" ht="19.5" thickTop="1" x14ac:dyDescent="0.3"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53"/>
    </row>
    <row r="5" spans="1:51" ht="18.75" x14ac:dyDescent="0.3">
      <c r="A5" s="116" t="s">
        <v>9</v>
      </c>
      <c r="Y5" s="153"/>
      <c r="AA5" s="116" t="str">
        <f>A5</f>
        <v>Combination Therapy (Agent 1 + Agent 2)</v>
      </c>
      <c r="AB5" s="116"/>
    </row>
    <row r="6" spans="1:51" ht="19.5" x14ac:dyDescent="0.35">
      <c r="B6" s="155" t="s">
        <v>18</v>
      </c>
      <c r="C6" s="156"/>
      <c r="D6" s="336" t="s">
        <v>13</v>
      </c>
      <c r="E6" s="336"/>
      <c r="F6" s="336"/>
      <c r="G6" s="336"/>
      <c r="H6" s="336"/>
      <c r="I6" s="336"/>
      <c r="J6" s="336"/>
      <c r="K6" s="336"/>
      <c r="L6" s="336"/>
      <c r="M6" s="336"/>
      <c r="N6" s="336"/>
      <c r="O6" s="336"/>
      <c r="P6" s="336"/>
      <c r="Q6" s="336"/>
      <c r="R6" s="336"/>
      <c r="S6" s="336"/>
      <c r="T6" s="336"/>
      <c r="U6" s="336"/>
      <c r="V6" s="336"/>
      <c r="W6" s="336"/>
      <c r="X6" s="336"/>
      <c r="Y6" s="153"/>
      <c r="AB6" s="339" t="s">
        <v>10</v>
      </c>
      <c r="AC6" s="339"/>
      <c r="AD6" s="336" t="s">
        <v>13</v>
      </c>
      <c r="AE6" s="336"/>
      <c r="AF6" s="336"/>
      <c r="AG6" s="336"/>
      <c r="AH6" s="336"/>
      <c r="AI6" s="336"/>
      <c r="AJ6" s="336"/>
      <c r="AK6" s="336"/>
      <c r="AL6" s="336"/>
      <c r="AM6" s="336"/>
      <c r="AN6" s="336"/>
      <c r="AO6" s="336"/>
      <c r="AP6" s="336"/>
      <c r="AQ6" s="336"/>
      <c r="AR6" s="336"/>
      <c r="AS6" s="336"/>
      <c r="AT6" s="336"/>
      <c r="AU6" s="336"/>
      <c r="AV6" s="336"/>
      <c r="AW6" s="336"/>
      <c r="AX6" s="336"/>
    </row>
    <row r="7" spans="1:51" x14ac:dyDescent="0.25">
      <c r="B7" s="157"/>
      <c r="C7" s="65" t="s">
        <v>12</v>
      </c>
      <c r="D7" s="104">
        <v>0</v>
      </c>
      <c r="E7" s="104">
        <v>1</v>
      </c>
      <c r="F7" s="104">
        <v>2</v>
      </c>
      <c r="G7" s="104">
        <v>3</v>
      </c>
      <c r="H7" s="104">
        <v>5</v>
      </c>
      <c r="I7" s="104">
        <v>8</v>
      </c>
      <c r="J7" s="104">
        <v>10</v>
      </c>
      <c r="K7" s="104">
        <v>15</v>
      </c>
      <c r="L7" s="104">
        <v>19</v>
      </c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50"/>
      <c r="Z7" s="159"/>
      <c r="AA7" s="159"/>
      <c r="AB7" s="160"/>
      <c r="AC7" s="65" t="s">
        <v>12</v>
      </c>
      <c r="AD7" s="64">
        <f t="shared" ref="AD7:AX7" si="0">D7</f>
        <v>0</v>
      </c>
      <c r="AE7" s="64">
        <f t="shared" si="0"/>
        <v>1</v>
      </c>
      <c r="AF7" s="64">
        <f t="shared" si="0"/>
        <v>2</v>
      </c>
      <c r="AG7" s="64">
        <f t="shared" si="0"/>
        <v>3</v>
      </c>
      <c r="AH7" s="64">
        <f t="shared" si="0"/>
        <v>5</v>
      </c>
      <c r="AI7" s="64">
        <f t="shared" si="0"/>
        <v>8</v>
      </c>
      <c r="AJ7" s="64">
        <f t="shared" si="0"/>
        <v>10</v>
      </c>
      <c r="AK7" s="64">
        <f t="shared" si="0"/>
        <v>15</v>
      </c>
      <c r="AL7" s="64">
        <f t="shared" si="0"/>
        <v>19</v>
      </c>
      <c r="AM7" s="64">
        <f t="shared" si="0"/>
        <v>0</v>
      </c>
      <c r="AN7" s="64">
        <f t="shared" si="0"/>
        <v>0</v>
      </c>
      <c r="AO7" s="64">
        <f t="shared" si="0"/>
        <v>0</v>
      </c>
      <c r="AP7" s="64">
        <f t="shared" si="0"/>
        <v>0</v>
      </c>
      <c r="AQ7" s="64">
        <f t="shared" si="0"/>
        <v>0</v>
      </c>
      <c r="AR7" s="64">
        <f t="shared" si="0"/>
        <v>0</v>
      </c>
      <c r="AS7" s="64">
        <f t="shared" si="0"/>
        <v>0</v>
      </c>
      <c r="AT7" s="64">
        <f t="shared" si="0"/>
        <v>0</v>
      </c>
      <c r="AU7" s="64">
        <f t="shared" si="0"/>
        <v>0</v>
      </c>
      <c r="AV7" s="64">
        <f t="shared" si="0"/>
        <v>0</v>
      </c>
      <c r="AW7" s="64">
        <f t="shared" si="0"/>
        <v>0</v>
      </c>
      <c r="AX7" s="64">
        <f t="shared" si="0"/>
        <v>0</v>
      </c>
      <c r="AY7" s="159"/>
    </row>
    <row r="8" spans="1:51" x14ac:dyDescent="0.25">
      <c r="C8" s="101">
        <v>11</v>
      </c>
      <c r="D8" s="163">
        <v>166.13376000000002</v>
      </c>
      <c r="E8" s="163">
        <v>219.25904000000003</v>
      </c>
      <c r="F8" s="163">
        <v>268.22796</v>
      </c>
      <c r="G8" s="163">
        <v>195.53300000000002</v>
      </c>
      <c r="H8" s="163">
        <v>190.27007999999998</v>
      </c>
      <c r="I8" s="163">
        <v>244.88672000000003</v>
      </c>
      <c r="J8" s="163">
        <v>194.80032</v>
      </c>
      <c r="K8" s="163">
        <v>190.27007999999998</v>
      </c>
      <c r="L8" s="163">
        <v>224.22400000000002</v>
      </c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51"/>
      <c r="Z8" s="164"/>
      <c r="AA8" s="164"/>
      <c r="AC8" s="165">
        <f t="shared" ref="AC8:AC17" si="1">C8</f>
        <v>11</v>
      </c>
      <c r="AD8" s="166">
        <f>IF(ISBLANK(D8)=TRUE,"",D8/D72)</f>
        <v>1.2324867946327911</v>
      </c>
      <c r="AE8" s="167">
        <f t="shared" ref="AE8:AX8" si="2">IF(ISBLANK(E8)=TRUE,"",E8/E72)</f>
        <v>1.1346397841866973</v>
      </c>
      <c r="AF8" s="167">
        <f t="shared" si="2"/>
        <v>1.3848619696756137</v>
      </c>
      <c r="AG8" s="167">
        <f t="shared" si="2"/>
        <v>0.74630975849255454</v>
      </c>
      <c r="AH8" s="167">
        <f t="shared" si="2"/>
        <v>0.53254391365285603</v>
      </c>
      <c r="AI8" s="167">
        <f t="shared" si="2"/>
        <v>0.42392990973161632</v>
      </c>
      <c r="AJ8" s="167">
        <f t="shared" si="2"/>
        <v>0.25891283714984809</v>
      </c>
      <c r="AK8" s="167">
        <f t="shared" si="2"/>
        <v>0.16203003390238799</v>
      </c>
      <c r="AL8" s="167">
        <f t="shared" si="2"/>
        <v>9.5883998151475719E-2</v>
      </c>
      <c r="AM8" s="167" t="str">
        <f t="shared" si="2"/>
        <v/>
      </c>
      <c r="AN8" s="167" t="str">
        <f t="shared" si="2"/>
        <v/>
      </c>
      <c r="AO8" s="167" t="str">
        <f t="shared" si="2"/>
        <v/>
      </c>
      <c r="AP8" s="167" t="str">
        <f t="shared" si="2"/>
        <v/>
      </c>
      <c r="AQ8" s="167" t="str">
        <f t="shared" si="2"/>
        <v/>
      </c>
      <c r="AR8" s="167" t="str">
        <f t="shared" si="2"/>
        <v/>
      </c>
      <c r="AS8" s="167" t="str">
        <f t="shared" si="2"/>
        <v/>
      </c>
      <c r="AT8" s="167" t="str">
        <f t="shared" si="2"/>
        <v/>
      </c>
      <c r="AU8" s="167" t="str">
        <f t="shared" si="2"/>
        <v/>
      </c>
      <c r="AV8" s="167" t="str">
        <f t="shared" si="2"/>
        <v/>
      </c>
      <c r="AW8" s="167" t="str">
        <f t="shared" si="2"/>
        <v/>
      </c>
      <c r="AX8" s="167" t="str">
        <f t="shared" si="2"/>
        <v/>
      </c>
      <c r="AY8" s="164"/>
    </row>
    <row r="9" spans="1:51" x14ac:dyDescent="0.25">
      <c r="C9" s="102">
        <v>71</v>
      </c>
      <c r="D9" s="241">
        <v>214.75375999999997</v>
      </c>
      <c r="E9" s="163">
        <v>187.68723999999997</v>
      </c>
      <c r="F9" s="163">
        <v>164.77500000000001</v>
      </c>
      <c r="G9" s="163">
        <v>351.92715999999996</v>
      </c>
      <c r="H9" s="163">
        <v>388.93608</v>
      </c>
      <c r="I9" s="163">
        <v>351</v>
      </c>
      <c r="J9" s="163">
        <v>205.10151999999997</v>
      </c>
      <c r="K9" s="163">
        <v>0</v>
      </c>
      <c r="L9" s="163">
        <v>207.88352</v>
      </c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51"/>
      <c r="Z9" s="164"/>
      <c r="AA9" s="164"/>
      <c r="AC9" s="169">
        <f t="shared" si="1"/>
        <v>71</v>
      </c>
      <c r="AD9" s="170">
        <f>IF(ISBLANK(D9)=TRUE,"",D9/D72)</f>
        <v>1.5931811408935768</v>
      </c>
      <c r="AE9" s="171">
        <f t="shared" ref="AE9:AX9" si="3">IF(ISBLANK(E9)=TRUE,"",E9/E72)</f>
        <v>0.9712594266954595</v>
      </c>
      <c r="AF9" s="171">
        <f t="shared" si="3"/>
        <v>0.85073394680144176</v>
      </c>
      <c r="AG9" s="171">
        <f t="shared" si="3"/>
        <v>1.3432345117528526</v>
      </c>
      <c r="AH9" s="171">
        <f t="shared" si="3"/>
        <v>1.08858703482965</v>
      </c>
      <c r="AI9" s="171">
        <f t="shared" si="3"/>
        <v>0.60762542907919759</v>
      </c>
      <c r="AJ9" s="171">
        <f t="shared" si="3"/>
        <v>0.2726043594124809</v>
      </c>
      <c r="AK9" s="171">
        <f t="shared" si="3"/>
        <v>0</v>
      </c>
      <c r="AL9" s="171">
        <f t="shared" si="3"/>
        <v>8.8896385076540713E-2</v>
      </c>
      <c r="AM9" s="171" t="str">
        <f t="shared" si="3"/>
        <v/>
      </c>
      <c r="AN9" s="171" t="str">
        <f t="shared" si="3"/>
        <v/>
      </c>
      <c r="AO9" s="171" t="str">
        <f t="shared" si="3"/>
        <v/>
      </c>
      <c r="AP9" s="171" t="str">
        <f t="shared" si="3"/>
        <v/>
      </c>
      <c r="AQ9" s="171" t="str">
        <f t="shared" si="3"/>
        <v/>
      </c>
      <c r="AR9" s="171" t="str">
        <f t="shared" si="3"/>
        <v/>
      </c>
      <c r="AS9" s="171" t="str">
        <f t="shared" si="3"/>
        <v/>
      </c>
      <c r="AT9" s="171" t="str">
        <f t="shared" si="3"/>
        <v/>
      </c>
      <c r="AU9" s="171" t="str">
        <f t="shared" si="3"/>
        <v/>
      </c>
      <c r="AV9" s="171" t="str">
        <f t="shared" si="3"/>
        <v/>
      </c>
      <c r="AW9" s="171" t="str">
        <f t="shared" si="3"/>
        <v/>
      </c>
      <c r="AX9" s="171" t="str">
        <f t="shared" si="3"/>
        <v/>
      </c>
      <c r="AY9" s="164"/>
    </row>
    <row r="10" spans="1:51" x14ac:dyDescent="0.25">
      <c r="C10" s="102">
        <v>74</v>
      </c>
      <c r="D10" s="241">
        <v>99.679320000000018</v>
      </c>
      <c r="E10" s="163">
        <v>119.96504</v>
      </c>
      <c r="F10" s="163">
        <v>131.57455999999999</v>
      </c>
      <c r="G10" s="163">
        <v>88.087999999999994</v>
      </c>
      <c r="H10" s="163">
        <v>131.04</v>
      </c>
      <c r="I10" s="163">
        <v>44.095999999999997</v>
      </c>
      <c r="J10" s="163">
        <v>69.917120000000011</v>
      </c>
      <c r="K10" s="163">
        <v>21.794240000000006</v>
      </c>
      <c r="L10" s="163">
        <v>63.674520000000008</v>
      </c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51"/>
      <c r="Z10" s="164"/>
      <c r="AA10" s="164"/>
      <c r="AC10" s="169">
        <f t="shared" si="1"/>
        <v>74</v>
      </c>
      <c r="AD10" s="170">
        <f>IF(ISBLANK(D10)=TRUE,"",D10/D72)</f>
        <v>0.73948513293129747</v>
      </c>
      <c r="AE10" s="171">
        <f t="shared" ref="AE10:AX10" si="4">IF(ISBLANK(E10)=TRUE,"",E10/E72)</f>
        <v>0.6208049943826649</v>
      </c>
      <c r="AF10" s="171">
        <f t="shared" si="4"/>
        <v>0.67931994979495125</v>
      </c>
      <c r="AG10" s="171">
        <f t="shared" si="4"/>
        <v>0.33621400994252698</v>
      </c>
      <c r="AH10" s="171">
        <f t="shared" si="4"/>
        <v>0.36676578075265565</v>
      </c>
      <c r="AI10" s="171">
        <f t="shared" si="4"/>
        <v>7.6335757608764376E-2</v>
      </c>
      <c r="AJ10" s="171">
        <f t="shared" si="4"/>
        <v>9.2928183611538151E-2</v>
      </c>
      <c r="AK10" s="171">
        <f t="shared" si="4"/>
        <v>1.8559520477821743E-2</v>
      </c>
      <c r="AL10" s="171">
        <f t="shared" si="4"/>
        <v>2.7228876293242936E-2</v>
      </c>
      <c r="AM10" s="171" t="str">
        <f t="shared" si="4"/>
        <v/>
      </c>
      <c r="AN10" s="171" t="str">
        <f t="shared" si="4"/>
        <v/>
      </c>
      <c r="AO10" s="171" t="str">
        <f t="shared" si="4"/>
        <v/>
      </c>
      <c r="AP10" s="171" t="str">
        <f t="shared" si="4"/>
        <v/>
      </c>
      <c r="AQ10" s="171" t="str">
        <f t="shared" si="4"/>
        <v/>
      </c>
      <c r="AR10" s="171" t="str">
        <f t="shared" si="4"/>
        <v/>
      </c>
      <c r="AS10" s="171" t="str">
        <f t="shared" si="4"/>
        <v/>
      </c>
      <c r="AT10" s="171" t="str">
        <f t="shared" si="4"/>
        <v/>
      </c>
      <c r="AU10" s="171" t="str">
        <f t="shared" si="4"/>
        <v/>
      </c>
      <c r="AV10" s="171" t="str">
        <f t="shared" si="4"/>
        <v/>
      </c>
      <c r="AW10" s="171" t="str">
        <f t="shared" si="4"/>
        <v/>
      </c>
      <c r="AX10" s="171" t="str">
        <f t="shared" si="4"/>
        <v/>
      </c>
      <c r="AY10" s="164"/>
    </row>
    <row r="11" spans="1:51" x14ac:dyDescent="0.25">
      <c r="C11" s="102">
        <v>93</v>
      </c>
      <c r="D11" s="241">
        <v>134.78400000000002</v>
      </c>
      <c r="E11" s="163">
        <v>193.74524000000002</v>
      </c>
      <c r="F11" s="163">
        <v>274.39412000000004</v>
      </c>
      <c r="G11" s="163">
        <v>273.36192</v>
      </c>
      <c r="H11" s="163">
        <v>252.16827999999995</v>
      </c>
      <c r="I11" s="163">
        <v>158.66343999999998</v>
      </c>
      <c r="J11" s="163">
        <v>142.99948000000003</v>
      </c>
      <c r="K11" s="163">
        <v>76.159720000000007</v>
      </c>
      <c r="L11" s="163">
        <v>100.67200000000001</v>
      </c>
      <c r="M11" s="163"/>
      <c r="N11" s="163"/>
      <c r="O11" s="163"/>
      <c r="P11" s="163"/>
      <c r="Q11" s="163"/>
      <c r="R11" s="163"/>
      <c r="S11" s="163"/>
      <c r="T11" s="163"/>
      <c r="U11" s="163"/>
      <c r="V11" s="163"/>
      <c r="W11" s="163"/>
      <c r="X11" s="163"/>
      <c r="Y11" s="51"/>
      <c r="Z11" s="164"/>
      <c r="AA11" s="164"/>
      <c r="AC11" s="169">
        <f t="shared" si="1"/>
        <v>93</v>
      </c>
      <c r="AD11" s="170">
        <f>IF(ISBLANK(D11)=TRUE,"",D11/D72)</f>
        <v>0.99991416631867069</v>
      </c>
      <c r="AE11" s="171">
        <f t="shared" ref="AE11:AX11" si="5">IF(ISBLANK(E11)=TRUE,"",E11/E72)</f>
        <v>1.0026088652983243</v>
      </c>
      <c r="AF11" s="171">
        <f t="shared" si="5"/>
        <v>1.4166978770244785</v>
      </c>
      <c r="AG11" s="171">
        <f t="shared" si="5"/>
        <v>1.0433669431567101</v>
      </c>
      <c r="AH11" s="171">
        <f t="shared" si="5"/>
        <v>0.70578980536671454</v>
      </c>
      <c r="AI11" s="171">
        <f t="shared" si="5"/>
        <v>0.27466649803185617</v>
      </c>
      <c r="AJ11" s="171">
        <f t="shared" si="5"/>
        <v>0.19006334834436084</v>
      </c>
      <c r="AK11" s="171">
        <f t="shared" si="5"/>
        <v>6.485602998430641E-2</v>
      </c>
      <c r="AL11" s="171">
        <f t="shared" si="5"/>
        <v>4.3049958353723793E-2</v>
      </c>
      <c r="AM11" s="171" t="str">
        <f t="shared" si="5"/>
        <v/>
      </c>
      <c r="AN11" s="171" t="str">
        <f t="shared" si="5"/>
        <v/>
      </c>
      <c r="AO11" s="171" t="str">
        <f t="shared" si="5"/>
        <v/>
      </c>
      <c r="AP11" s="171" t="str">
        <f t="shared" si="5"/>
        <v/>
      </c>
      <c r="AQ11" s="171" t="str">
        <f t="shared" si="5"/>
        <v/>
      </c>
      <c r="AR11" s="171" t="str">
        <f t="shared" si="5"/>
        <v/>
      </c>
      <c r="AS11" s="171" t="str">
        <f t="shared" si="5"/>
        <v/>
      </c>
      <c r="AT11" s="171" t="str">
        <f t="shared" si="5"/>
        <v/>
      </c>
      <c r="AU11" s="171" t="str">
        <f t="shared" si="5"/>
        <v/>
      </c>
      <c r="AV11" s="171" t="str">
        <f t="shared" si="5"/>
        <v/>
      </c>
      <c r="AW11" s="171" t="str">
        <f t="shared" si="5"/>
        <v/>
      </c>
      <c r="AX11" s="171" t="str">
        <f t="shared" si="5"/>
        <v/>
      </c>
      <c r="AY11" s="164"/>
    </row>
    <row r="12" spans="1:51" x14ac:dyDescent="0.25">
      <c r="C12" s="102">
        <v>94</v>
      </c>
      <c r="D12" s="241">
        <v>125.42400000000001</v>
      </c>
      <c r="E12" s="163">
        <v>228.77712</v>
      </c>
      <c r="F12" s="163">
        <v>175.96800000000002</v>
      </c>
      <c r="G12" s="163">
        <v>143.60580000000002</v>
      </c>
      <c r="H12" s="163">
        <v>127.92832000000003</v>
      </c>
      <c r="I12" s="163">
        <v>44.095999999999997</v>
      </c>
      <c r="J12" s="163">
        <v>41.083639999999995</v>
      </c>
      <c r="K12" s="163">
        <v>0</v>
      </c>
      <c r="L12" s="163">
        <v>210.36287999999996</v>
      </c>
      <c r="M12" s="163"/>
      <c r="N12" s="163"/>
      <c r="O12" s="163"/>
      <c r="P12" s="163"/>
      <c r="Q12" s="163"/>
      <c r="R12" s="163"/>
      <c r="S12" s="163"/>
      <c r="T12" s="163"/>
      <c r="U12" s="163"/>
      <c r="V12" s="163"/>
      <c r="W12" s="163"/>
      <c r="X12" s="163"/>
      <c r="Y12" s="51"/>
      <c r="Z12" s="164"/>
      <c r="AA12" s="164"/>
      <c r="AC12" s="169">
        <f t="shared" si="1"/>
        <v>94</v>
      </c>
      <c r="AD12" s="170">
        <f>IF(ISBLANK(D12)=TRUE,"",D12/D72)</f>
        <v>0.93047568254654067</v>
      </c>
      <c r="AE12" s="171">
        <f t="shared" ref="AE12:AX12" si="6">IF(ISBLANK(E12)=TRUE,"",E12/E72)</f>
        <v>1.1838947304688288</v>
      </c>
      <c r="AF12" s="171">
        <f t="shared" si="6"/>
        <v>0.90852344803978824</v>
      </c>
      <c r="AG12" s="171">
        <f t="shared" si="6"/>
        <v>0.54811417978617472</v>
      </c>
      <c r="AH12" s="171">
        <f t="shared" si="6"/>
        <v>0.35805654887954508</v>
      </c>
      <c r="AI12" s="171">
        <f t="shared" si="6"/>
        <v>7.6335757608764376E-2</v>
      </c>
      <c r="AJ12" s="171">
        <f t="shared" si="6"/>
        <v>5.4605052973439587E-2</v>
      </c>
      <c r="AK12" s="171">
        <f t="shared" si="6"/>
        <v>0</v>
      </c>
      <c r="AL12" s="171">
        <f t="shared" si="6"/>
        <v>8.995662372029356E-2</v>
      </c>
      <c r="AM12" s="171" t="str">
        <f t="shared" si="6"/>
        <v/>
      </c>
      <c r="AN12" s="171" t="str">
        <f t="shared" si="6"/>
        <v/>
      </c>
      <c r="AO12" s="171" t="str">
        <f t="shared" si="6"/>
        <v/>
      </c>
      <c r="AP12" s="171" t="str">
        <f t="shared" si="6"/>
        <v/>
      </c>
      <c r="AQ12" s="171" t="str">
        <f t="shared" si="6"/>
        <v/>
      </c>
      <c r="AR12" s="171" t="str">
        <f t="shared" si="6"/>
        <v/>
      </c>
      <c r="AS12" s="171" t="str">
        <f t="shared" si="6"/>
        <v/>
      </c>
      <c r="AT12" s="171" t="str">
        <f t="shared" si="6"/>
        <v/>
      </c>
      <c r="AU12" s="171" t="str">
        <f t="shared" si="6"/>
        <v/>
      </c>
      <c r="AV12" s="171" t="str">
        <f t="shared" si="6"/>
        <v/>
      </c>
      <c r="AW12" s="171" t="str">
        <f t="shared" si="6"/>
        <v/>
      </c>
      <c r="AX12" s="171" t="str">
        <f t="shared" si="6"/>
        <v/>
      </c>
      <c r="AY12" s="164"/>
    </row>
    <row r="13" spans="1:51" x14ac:dyDescent="0.25">
      <c r="C13" s="102"/>
      <c r="D13" s="241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  <c r="W13" s="163"/>
      <c r="X13" s="163"/>
      <c r="Y13" s="51"/>
      <c r="Z13" s="164"/>
      <c r="AA13" s="164"/>
      <c r="AC13" s="169">
        <f t="shared" si="1"/>
        <v>0</v>
      </c>
      <c r="AD13" s="170" t="str">
        <f>IF(ISBLANK(D13)=TRUE,"",D13/D72)</f>
        <v/>
      </c>
      <c r="AE13" s="171" t="str">
        <f t="shared" ref="AE13:AX13" si="7">IF(ISBLANK(E13)=TRUE,"",E13/E72)</f>
        <v/>
      </c>
      <c r="AF13" s="171" t="str">
        <f t="shared" si="7"/>
        <v/>
      </c>
      <c r="AG13" s="171" t="str">
        <f t="shared" si="7"/>
        <v/>
      </c>
      <c r="AH13" s="171" t="str">
        <f t="shared" si="7"/>
        <v/>
      </c>
      <c r="AI13" s="171" t="str">
        <f t="shared" si="7"/>
        <v/>
      </c>
      <c r="AJ13" s="171" t="str">
        <f t="shared" si="7"/>
        <v/>
      </c>
      <c r="AK13" s="171" t="str">
        <f t="shared" si="7"/>
        <v/>
      </c>
      <c r="AL13" s="171" t="str">
        <f t="shared" si="7"/>
        <v/>
      </c>
      <c r="AM13" s="171" t="str">
        <f t="shared" si="7"/>
        <v/>
      </c>
      <c r="AN13" s="171" t="str">
        <f t="shared" si="7"/>
        <v/>
      </c>
      <c r="AO13" s="171" t="str">
        <f t="shared" si="7"/>
        <v/>
      </c>
      <c r="AP13" s="171" t="str">
        <f t="shared" si="7"/>
        <v/>
      </c>
      <c r="AQ13" s="171" t="str">
        <f t="shared" si="7"/>
        <v/>
      </c>
      <c r="AR13" s="171" t="str">
        <f t="shared" si="7"/>
        <v/>
      </c>
      <c r="AS13" s="171" t="str">
        <f t="shared" si="7"/>
        <v/>
      </c>
      <c r="AT13" s="171" t="str">
        <f t="shared" si="7"/>
        <v/>
      </c>
      <c r="AU13" s="171" t="str">
        <f t="shared" si="7"/>
        <v/>
      </c>
      <c r="AV13" s="171" t="str">
        <f t="shared" si="7"/>
        <v/>
      </c>
      <c r="AW13" s="171" t="str">
        <f t="shared" si="7"/>
        <v/>
      </c>
      <c r="AX13" s="171" t="str">
        <f t="shared" si="7"/>
        <v/>
      </c>
      <c r="AY13" s="164"/>
    </row>
    <row r="14" spans="1:51" x14ac:dyDescent="0.25">
      <c r="C14" s="102"/>
      <c r="D14" s="241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51"/>
      <c r="Z14" s="164"/>
      <c r="AA14" s="164"/>
      <c r="AC14" s="169">
        <f t="shared" si="1"/>
        <v>0</v>
      </c>
      <c r="AD14" s="170" t="str">
        <f>IF(ISBLANK(D14)=TRUE,"",D14/D72)</f>
        <v/>
      </c>
      <c r="AE14" s="171" t="str">
        <f t="shared" ref="AE14:AX14" si="8">IF(ISBLANK(E14)=TRUE,"",E14/E72)</f>
        <v/>
      </c>
      <c r="AF14" s="171" t="str">
        <f t="shared" si="8"/>
        <v/>
      </c>
      <c r="AG14" s="171" t="str">
        <f t="shared" si="8"/>
        <v/>
      </c>
      <c r="AH14" s="171" t="str">
        <f t="shared" si="8"/>
        <v/>
      </c>
      <c r="AI14" s="171" t="str">
        <f t="shared" si="8"/>
        <v/>
      </c>
      <c r="AJ14" s="171" t="str">
        <f t="shared" si="8"/>
        <v/>
      </c>
      <c r="AK14" s="171" t="str">
        <f t="shared" si="8"/>
        <v/>
      </c>
      <c r="AL14" s="171" t="str">
        <f t="shared" si="8"/>
        <v/>
      </c>
      <c r="AM14" s="171" t="str">
        <f t="shared" si="8"/>
        <v/>
      </c>
      <c r="AN14" s="171" t="str">
        <f t="shared" si="8"/>
        <v/>
      </c>
      <c r="AO14" s="171" t="str">
        <f t="shared" si="8"/>
        <v/>
      </c>
      <c r="AP14" s="171" t="str">
        <f t="shared" si="8"/>
        <v/>
      </c>
      <c r="AQ14" s="171" t="str">
        <f t="shared" si="8"/>
        <v/>
      </c>
      <c r="AR14" s="171" t="str">
        <f t="shared" si="8"/>
        <v/>
      </c>
      <c r="AS14" s="171" t="str">
        <f t="shared" si="8"/>
        <v/>
      </c>
      <c r="AT14" s="171" t="str">
        <f t="shared" si="8"/>
        <v/>
      </c>
      <c r="AU14" s="171" t="str">
        <f t="shared" si="8"/>
        <v/>
      </c>
      <c r="AV14" s="171" t="str">
        <f t="shared" si="8"/>
        <v/>
      </c>
      <c r="AW14" s="171" t="str">
        <f t="shared" si="8"/>
        <v/>
      </c>
      <c r="AX14" s="171" t="str">
        <f t="shared" si="8"/>
        <v/>
      </c>
      <c r="AY14" s="164"/>
    </row>
    <row r="15" spans="1:51" x14ac:dyDescent="0.25">
      <c r="C15" s="102"/>
      <c r="D15" s="242"/>
      <c r="E15" s="175"/>
      <c r="F15" s="175"/>
      <c r="G15" s="175"/>
      <c r="H15" s="175"/>
      <c r="I15" s="175"/>
      <c r="J15" s="175"/>
      <c r="K15" s="175"/>
      <c r="L15" s="175"/>
      <c r="M15" s="175"/>
      <c r="N15" s="175"/>
      <c r="O15" s="175"/>
      <c r="P15" s="175"/>
      <c r="Q15" s="175"/>
      <c r="R15" s="175"/>
      <c r="S15" s="175"/>
      <c r="T15" s="175"/>
      <c r="U15" s="175"/>
      <c r="V15" s="175"/>
      <c r="W15" s="175"/>
      <c r="X15" s="175"/>
      <c r="Y15" s="51"/>
      <c r="Z15" s="164"/>
      <c r="AA15" s="164"/>
      <c r="AC15" s="169">
        <f t="shared" si="1"/>
        <v>0</v>
      </c>
      <c r="AD15" s="170" t="str">
        <f>IF(ISBLANK(D15)=TRUE,"",D15/D72)</f>
        <v/>
      </c>
      <c r="AE15" s="171" t="str">
        <f t="shared" ref="AE15:AX15" si="9">IF(ISBLANK(E15)=TRUE,"",E15/E72)</f>
        <v/>
      </c>
      <c r="AF15" s="171" t="str">
        <f t="shared" si="9"/>
        <v/>
      </c>
      <c r="AG15" s="171" t="str">
        <f t="shared" si="9"/>
        <v/>
      </c>
      <c r="AH15" s="171" t="str">
        <f t="shared" si="9"/>
        <v/>
      </c>
      <c r="AI15" s="171" t="str">
        <f t="shared" si="9"/>
        <v/>
      </c>
      <c r="AJ15" s="171" t="str">
        <f t="shared" si="9"/>
        <v/>
      </c>
      <c r="AK15" s="171" t="str">
        <f t="shared" si="9"/>
        <v/>
      </c>
      <c r="AL15" s="171" t="str">
        <f t="shared" si="9"/>
        <v/>
      </c>
      <c r="AM15" s="171" t="str">
        <f t="shared" si="9"/>
        <v/>
      </c>
      <c r="AN15" s="171" t="str">
        <f t="shared" si="9"/>
        <v/>
      </c>
      <c r="AO15" s="171" t="str">
        <f t="shared" si="9"/>
        <v/>
      </c>
      <c r="AP15" s="171" t="str">
        <f t="shared" si="9"/>
        <v/>
      </c>
      <c r="AQ15" s="171" t="str">
        <f t="shared" si="9"/>
        <v/>
      </c>
      <c r="AR15" s="171" t="str">
        <f t="shared" si="9"/>
        <v/>
      </c>
      <c r="AS15" s="171" t="str">
        <f t="shared" si="9"/>
        <v/>
      </c>
      <c r="AT15" s="171" t="str">
        <f t="shared" si="9"/>
        <v/>
      </c>
      <c r="AU15" s="171" t="str">
        <f t="shared" si="9"/>
        <v/>
      </c>
      <c r="AV15" s="171" t="str">
        <f t="shared" si="9"/>
        <v/>
      </c>
      <c r="AW15" s="171" t="str">
        <f t="shared" si="9"/>
        <v/>
      </c>
      <c r="AX15" s="171" t="str">
        <f t="shared" si="9"/>
        <v/>
      </c>
      <c r="AY15" s="164"/>
    </row>
    <row r="16" spans="1:51" x14ac:dyDescent="0.25">
      <c r="C16" s="102"/>
      <c r="D16" s="242"/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O16" s="175"/>
      <c r="P16" s="175"/>
      <c r="Q16" s="175"/>
      <c r="R16" s="175"/>
      <c r="S16" s="175"/>
      <c r="T16" s="175"/>
      <c r="U16" s="175"/>
      <c r="V16" s="175"/>
      <c r="W16" s="175"/>
      <c r="X16" s="175"/>
      <c r="Y16" s="51"/>
      <c r="Z16" s="164"/>
      <c r="AA16" s="164"/>
      <c r="AC16" s="169">
        <f t="shared" si="1"/>
        <v>0</v>
      </c>
      <c r="AD16" s="170" t="str">
        <f>IF(ISBLANK(D16)=TRUE,"",D16/D72)</f>
        <v/>
      </c>
      <c r="AE16" s="171" t="str">
        <f t="shared" ref="AE16:AX16" si="10">IF(ISBLANK(E16)=TRUE,"",E16/E72)</f>
        <v/>
      </c>
      <c r="AF16" s="171" t="str">
        <f t="shared" si="10"/>
        <v/>
      </c>
      <c r="AG16" s="171" t="str">
        <f t="shared" si="10"/>
        <v/>
      </c>
      <c r="AH16" s="171" t="str">
        <f t="shared" si="10"/>
        <v/>
      </c>
      <c r="AI16" s="171" t="str">
        <f t="shared" si="10"/>
        <v/>
      </c>
      <c r="AJ16" s="171" t="str">
        <f t="shared" si="10"/>
        <v/>
      </c>
      <c r="AK16" s="171" t="str">
        <f t="shared" si="10"/>
        <v/>
      </c>
      <c r="AL16" s="171" t="str">
        <f t="shared" si="10"/>
        <v/>
      </c>
      <c r="AM16" s="171" t="str">
        <f t="shared" si="10"/>
        <v/>
      </c>
      <c r="AN16" s="171" t="str">
        <f t="shared" si="10"/>
        <v/>
      </c>
      <c r="AO16" s="171" t="str">
        <f t="shared" si="10"/>
        <v/>
      </c>
      <c r="AP16" s="171" t="str">
        <f t="shared" si="10"/>
        <v/>
      </c>
      <c r="AQ16" s="171" t="str">
        <f t="shared" si="10"/>
        <v/>
      </c>
      <c r="AR16" s="171" t="str">
        <f t="shared" si="10"/>
        <v/>
      </c>
      <c r="AS16" s="171" t="str">
        <f t="shared" si="10"/>
        <v/>
      </c>
      <c r="AT16" s="171" t="str">
        <f t="shared" si="10"/>
        <v/>
      </c>
      <c r="AU16" s="171" t="str">
        <f t="shared" si="10"/>
        <v/>
      </c>
      <c r="AV16" s="171" t="str">
        <f t="shared" si="10"/>
        <v/>
      </c>
      <c r="AW16" s="171" t="str">
        <f t="shared" si="10"/>
        <v/>
      </c>
      <c r="AX16" s="171" t="str">
        <f t="shared" si="10"/>
        <v/>
      </c>
      <c r="AY16" s="164"/>
    </row>
    <row r="17" spans="1:51" x14ac:dyDescent="0.25">
      <c r="C17" s="103"/>
      <c r="D17" s="243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  <c r="U17" s="179"/>
      <c r="V17" s="179"/>
      <c r="W17" s="179"/>
      <c r="X17" s="179"/>
      <c r="Y17" s="51"/>
      <c r="Z17" s="164"/>
      <c r="AA17" s="164"/>
      <c r="AC17" s="169">
        <f t="shared" si="1"/>
        <v>0</v>
      </c>
      <c r="AD17" s="180" t="str">
        <f>IF(ISBLANK(D17)=TRUE,"",D17/D72)</f>
        <v/>
      </c>
      <c r="AE17" s="181" t="str">
        <f t="shared" ref="AE17:AX17" si="11">IF(ISBLANK(E17)=TRUE,"",E17/E72)</f>
        <v/>
      </c>
      <c r="AF17" s="181" t="str">
        <f t="shared" si="11"/>
        <v/>
      </c>
      <c r="AG17" s="181" t="str">
        <f t="shared" si="11"/>
        <v/>
      </c>
      <c r="AH17" s="181" t="str">
        <f t="shared" si="11"/>
        <v/>
      </c>
      <c r="AI17" s="181" t="str">
        <f t="shared" si="11"/>
        <v/>
      </c>
      <c r="AJ17" s="181" t="str">
        <f t="shared" si="11"/>
        <v/>
      </c>
      <c r="AK17" s="181" t="str">
        <f t="shared" si="11"/>
        <v/>
      </c>
      <c r="AL17" s="181" t="str">
        <f t="shared" si="11"/>
        <v/>
      </c>
      <c r="AM17" s="181" t="str">
        <f t="shared" si="11"/>
        <v/>
      </c>
      <c r="AN17" s="181" t="str">
        <f t="shared" si="11"/>
        <v/>
      </c>
      <c r="AO17" s="181" t="str">
        <f t="shared" si="11"/>
        <v/>
      </c>
      <c r="AP17" s="181" t="str">
        <f t="shared" si="11"/>
        <v/>
      </c>
      <c r="AQ17" s="181" t="str">
        <f t="shared" si="11"/>
        <v/>
      </c>
      <c r="AR17" s="181" t="str">
        <f t="shared" si="11"/>
        <v/>
      </c>
      <c r="AS17" s="181" t="str">
        <f t="shared" si="11"/>
        <v/>
      </c>
      <c r="AT17" s="181" t="str">
        <f t="shared" si="11"/>
        <v/>
      </c>
      <c r="AU17" s="181" t="str">
        <f t="shared" si="11"/>
        <v/>
      </c>
      <c r="AV17" s="181" t="str">
        <f t="shared" si="11"/>
        <v/>
      </c>
      <c r="AW17" s="181" t="str">
        <f t="shared" si="11"/>
        <v/>
      </c>
      <c r="AX17" s="181" t="str">
        <f t="shared" si="11"/>
        <v/>
      </c>
      <c r="AY17" s="164"/>
    </row>
    <row r="18" spans="1:51" ht="18" x14ac:dyDescent="0.35">
      <c r="B18" s="182"/>
      <c r="C18" s="165" t="s">
        <v>1</v>
      </c>
      <c r="D18" s="244">
        <f>AVERAGE(D8:D17)</f>
        <v>148.154968</v>
      </c>
      <c r="E18" s="185">
        <f t="shared" ref="E18:X18" si="12">AVERAGE(E8:E17)</f>
        <v>189.88673600000001</v>
      </c>
      <c r="F18" s="185">
        <f t="shared" si="12"/>
        <v>202.98792800000001</v>
      </c>
      <c r="G18" s="185">
        <f t="shared" si="12"/>
        <v>210.503176</v>
      </c>
      <c r="H18" s="185">
        <f t="shared" si="12"/>
        <v>218.06855200000001</v>
      </c>
      <c r="I18" s="185">
        <f t="shared" si="12"/>
        <v>168.54843199999999</v>
      </c>
      <c r="J18" s="185">
        <f t="shared" si="12"/>
        <v>130.780416</v>
      </c>
      <c r="K18" s="185">
        <f t="shared" si="12"/>
        <v>57.644807999999998</v>
      </c>
      <c r="L18" s="185">
        <f t="shared" si="12"/>
        <v>161.363384</v>
      </c>
      <c r="M18" s="185" t="e">
        <f t="shared" si="12"/>
        <v>#DIV/0!</v>
      </c>
      <c r="N18" s="185" t="e">
        <f t="shared" si="12"/>
        <v>#DIV/0!</v>
      </c>
      <c r="O18" s="185" t="e">
        <f t="shared" si="12"/>
        <v>#DIV/0!</v>
      </c>
      <c r="P18" s="185" t="e">
        <f t="shared" si="12"/>
        <v>#DIV/0!</v>
      </c>
      <c r="Q18" s="185" t="e">
        <f t="shared" si="12"/>
        <v>#DIV/0!</v>
      </c>
      <c r="R18" s="185" t="e">
        <f t="shared" si="12"/>
        <v>#DIV/0!</v>
      </c>
      <c r="S18" s="185" t="e">
        <f t="shared" si="12"/>
        <v>#DIV/0!</v>
      </c>
      <c r="T18" s="185" t="e">
        <f t="shared" si="12"/>
        <v>#DIV/0!</v>
      </c>
      <c r="U18" s="185" t="e">
        <f t="shared" si="12"/>
        <v>#DIV/0!</v>
      </c>
      <c r="V18" s="185" t="e">
        <f t="shared" si="12"/>
        <v>#DIV/0!</v>
      </c>
      <c r="W18" s="185" t="e">
        <f t="shared" si="12"/>
        <v>#DIV/0!</v>
      </c>
      <c r="X18" s="185" t="e">
        <f t="shared" si="12"/>
        <v>#DIV/0!</v>
      </c>
      <c r="Y18" s="51"/>
      <c r="Z18" s="164"/>
      <c r="AA18" s="164"/>
      <c r="AB18" s="186"/>
      <c r="AC18" s="187" t="s">
        <v>11</v>
      </c>
      <c r="AD18" s="29">
        <f>AVERAGE(AD8:AD17)</f>
        <v>1.0991085834645751</v>
      </c>
      <c r="AE18" s="29">
        <f>AVERAGE(AE8:AE17)</f>
        <v>0.98264156020639493</v>
      </c>
      <c r="AF18" s="29">
        <f t="shared" ref="AF18:AX18" si="13">AVERAGE(AF8:AF17)</f>
        <v>1.0480274382672545</v>
      </c>
      <c r="AG18" s="29">
        <f t="shared" si="13"/>
        <v>0.80344788062616368</v>
      </c>
      <c r="AH18" s="29">
        <f t="shared" si="13"/>
        <v>0.61034861669628415</v>
      </c>
      <c r="AI18" s="29">
        <f t="shared" si="13"/>
        <v>0.29177867041203981</v>
      </c>
      <c r="AJ18" s="29">
        <f t="shared" si="13"/>
        <v>0.17382275629833349</v>
      </c>
      <c r="AK18" s="29">
        <f t="shared" si="13"/>
        <v>4.9089116872903224E-2</v>
      </c>
      <c r="AL18" s="29">
        <f t="shared" si="13"/>
        <v>6.9003168319055341E-2</v>
      </c>
      <c r="AM18" s="29" t="e">
        <f t="shared" si="13"/>
        <v>#DIV/0!</v>
      </c>
      <c r="AN18" s="29" t="e">
        <f t="shared" si="13"/>
        <v>#DIV/0!</v>
      </c>
      <c r="AO18" s="29" t="e">
        <f t="shared" si="13"/>
        <v>#DIV/0!</v>
      </c>
      <c r="AP18" s="29" t="e">
        <f t="shared" si="13"/>
        <v>#DIV/0!</v>
      </c>
      <c r="AQ18" s="29" t="e">
        <f t="shared" si="13"/>
        <v>#DIV/0!</v>
      </c>
      <c r="AR18" s="29" t="e">
        <f t="shared" si="13"/>
        <v>#DIV/0!</v>
      </c>
      <c r="AS18" s="29" t="e">
        <f t="shared" si="13"/>
        <v>#DIV/0!</v>
      </c>
      <c r="AT18" s="29" t="e">
        <f t="shared" si="13"/>
        <v>#DIV/0!</v>
      </c>
      <c r="AU18" s="29" t="e">
        <f t="shared" si="13"/>
        <v>#DIV/0!</v>
      </c>
      <c r="AV18" s="29" t="e">
        <f t="shared" si="13"/>
        <v>#DIV/0!</v>
      </c>
      <c r="AW18" s="29" t="e">
        <f t="shared" si="13"/>
        <v>#DIV/0!</v>
      </c>
      <c r="AX18" s="29" t="e">
        <f t="shared" si="13"/>
        <v>#DIV/0!</v>
      </c>
      <c r="AY18" s="164"/>
    </row>
    <row r="19" spans="1:51" ht="18" x14ac:dyDescent="0.35">
      <c r="B19" s="157"/>
      <c r="C19" s="188" t="s">
        <v>2</v>
      </c>
      <c r="D19" s="245">
        <f>_xlfn.STDEV.P(D8:D17)</f>
        <v>39.506972038192082</v>
      </c>
      <c r="E19" s="192">
        <f t="shared" ref="E19:X19" si="14">_xlfn.STDEV.P(E8:E17)</f>
        <v>38.167954142773532</v>
      </c>
      <c r="F19" s="192">
        <f t="shared" si="14"/>
        <v>57.697971430308861</v>
      </c>
      <c r="G19" s="192">
        <f t="shared" si="14"/>
        <v>93.420346122198808</v>
      </c>
      <c r="H19" s="192">
        <f t="shared" si="14"/>
        <v>96.778601879000135</v>
      </c>
      <c r="I19" s="192">
        <f t="shared" si="14"/>
        <v>118.48260430012411</v>
      </c>
      <c r="J19" s="192">
        <f t="shared" si="14"/>
        <v>65.606909023001421</v>
      </c>
      <c r="K19" s="192">
        <f t="shared" si="14"/>
        <v>71.921312201708432</v>
      </c>
      <c r="L19" s="192">
        <f t="shared" si="14"/>
        <v>65.944050447417823</v>
      </c>
      <c r="M19" s="192" t="e">
        <f t="shared" si="14"/>
        <v>#DIV/0!</v>
      </c>
      <c r="N19" s="192" t="e">
        <f t="shared" si="14"/>
        <v>#DIV/0!</v>
      </c>
      <c r="O19" s="192" t="e">
        <f t="shared" si="14"/>
        <v>#DIV/0!</v>
      </c>
      <c r="P19" s="192" t="e">
        <f t="shared" si="14"/>
        <v>#DIV/0!</v>
      </c>
      <c r="Q19" s="192" t="e">
        <f t="shared" si="14"/>
        <v>#DIV/0!</v>
      </c>
      <c r="R19" s="192" t="e">
        <f t="shared" si="14"/>
        <v>#DIV/0!</v>
      </c>
      <c r="S19" s="192" t="e">
        <f t="shared" si="14"/>
        <v>#DIV/0!</v>
      </c>
      <c r="T19" s="192" t="e">
        <f t="shared" si="14"/>
        <v>#DIV/0!</v>
      </c>
      <c r="U19" s="192" t="e">
        <f t="shared" si="14"/>
        <v>#DIV/0!</v>
      </c>
      <c r="V19" s="192" t="e">
        <f t="shared" si="14"/>
        <v>#DIV/0!</v>
      </c>
      <c r="W19" s="192" t="e">
        <f t="shared" si="14"/>
        <v>#DIV/0!</v>
      </c>
      <c r="X19" s="192" t="e">
        <f t="shared" si="14"/>
        <v>#DIV/0!</v>
      </c>
      <c r="Y19" s="52"/>
      <c r="Z19" s="193"/>
      <c r="AA19" s="193"/>
      <c r="AB19" s="194"/>
      <c r="AC19" s="195" t="s">
        <v>26</v>
      </c>
      <c r="AD19" s="30">
        <f>_xlfn.STDEV.P(AD8:AD17)</f>
        <v>0.29308805948290578</v>
      </c>
      <c r="AE19" s="30">
        <f>_xlfn.STDEV.P(AE8:AE17)</f>
        <v>0.19751468058696367</v>
      </c>
      <c r="AF19" s="30">
        <f t="shared" ref="AF19:AX19" si="15">_xlfn.STDEV.P(AF8:AF17)</f>
        <v>0.29789484422602674</v>
      </c>
      <c r="AG19" s="30">
        <f t="shared" si="15"/>
        <v>0.3565664923708482</v>
      </c>
      <c r="AH19" s="30">
        <f t="shared" si="15"/>
        <v>0.27087209614088781</v>
      </c>
      <c r="AI19" s="30">
        <f t="shared" si="15"/>
        <v>0.20510838540251752</v>
      </c>
      <c r="AJ19" s="30">
        <f t="shared" si="15"/>
        <v>8.7199399630232988E-2</v>
      </c>
      <c r="AK19" s="30">
        <f t="shared" si="15"/>
        <v>6.1246690253911967E-2</v>
      </c>
      <c r="AL19" s="30">
        <f t="shared" si="15"/>
        <v>2.819938637791241E-2</v>
      </c>
      <c r="AM19" s="30" t="e">
        <f t="shared" si="15"/>
        <v>#DIV/0!</v>
      </c>
      <c r="AN19" s="30" t="e">
        <f t="shared" si="15"/>
        <v>#DIV/0!</v>
      </c>
      <c r="AO19" s="30" t="e">
        <f t="shared" si="15"/>
        <v>#DIV/0!</v>
      </c>
      <c r="AP19" s="30" t="e">
        <f t="shared" si="15"/>
        <v>#DIV/0!</v>
      </c>
      <c r="AQ19" s="30" t="e">
        <f t="shared" si="15"/>
        <v>#DIV/0!</v>
      </c>
      <c r="AR19" s="30" t="e">
        <f t="shared" si="15"/>
        <v>#DIV/0!</v>
      </c>
      <c r="AS19" s="30" t="e">
        <f t="shared" si="15"/>
        <v>#DIV/0!</v>
      </c>
      <c r="AT19" s="30" t="e">
        <f>_xlfn.STDEV.P(AT8:AT17)</f>
        <v>#DIV/0!</v>
      </c>
      <c r="AU19" s="30" t="e">
        <f t="shared" si="15"/>
        <v>#DIV/0!</v>
      </c>
      <c r="AV19" s="30" t="e">
        <f t="shared" si="15"/>
        <v>#DIV/0!</v>
      </c>
      <c r="AW19" s="30" t="e">
        <f t="shared" si="15"/>
        <v>#DIV/0!</v>
      </c>
      <c r="AX19" s="30" t="e">
        <f t="shared" si="15"/>
        <v>#DIV/0!</v>
      </c>
      <c r="AY19" s="193"/>
    </row>
    <row r="20" spans="1:51" ht="18" x14ac:dyDescent="0.35">
      <c r="B20" s="196"/>
      <c r="C20" s="197" t="s">
        <v>30</v>
      </c>
      <c r="D20" s="246">
        <f t="shared" ref="D20:X20" si="16">AD20*D72</f>
        <v>112.54076585980563</v>
      </c>
      <c r="E20" s="201">
        <f t="shared" si="16"/>
        <v>106.5283225129495</v>
      </c>
      <c r="F20" s="201">
        <f t="shared" si="16"/>
        <v>141.41779211520853</v>
      </c>
      <c r="G20" s="201">
        <f t="shared" si="16"/>
        <v>98.116406066483634</v>
      </c>
      <c r="H20" s="201">
        <f t="shared" si="16"/>
        <v>153.46067862560636</v>
      </c>
      <c r="I20" s="201">
        <f t="shared" si="16"/>
        <v>133.85417745335002</v>
      </c>
      <c r="J20" s="201">
        <f t="shared" si="16"/>
        <v>235.97684568573467</v>
      </c>
      <c r="K20" s="201">
        <f t="shared" si="16"/>
        <v>177.30397787101768</v>
      </c>
      <c r="L20" s="201">
        <f t="shared" si="16"/>
        <v>428.31001773117777</v>
      </c>
      <c r="M20" s="201" t="e">
        <f t="shared" si="16"/>
        <v>#DIV/0!</v>
      </c>
      <c r="N20" s="201" t="e">
        <f t="shared" si="16"/>
        <v>#DIV/0!</v>
      </c>
      <c r="O20" s="201" t="e">
        <f t="shared" si="16"/>
        <v>#DIV/0!</v>
      </c>
      <c r="P20" s="201" t="e">
        <f t="shared" si="16"/>
        <v>#DIV/0!</v>
      </c>
      <c r="Q20" s="201" t="e">
        <f t="shared" si="16"/>
        <v>#DIV/0!</v>
      </c>
      <c r="R20" s="201" t="e">
        <f t="shared" si="16"/>
        <v>#DIV/0!</v>
      </c>
      <c r="S20" s="201" t="e">
        <f t="shared" si="16"/>
        <v>#DIV/0!</v>
      </c>
      <c r="T20" s="201" t="e">
        <f t="shared" si="16"/>
        <v>#DIV/0!</v>
      </c>
      <c r="U20" s="201" t="e">
        <f t="shared" si="16"/>
        <v>#DIV/0!</v>
      </c>
      <c r="V20" s="201" t="e">
        <f t="shared" si="16"/>
        <v>#DIV/0!</v>
      </c>
      <c r="W20" s="201" t="e">
        <f t="shared" si="16"/>
        <v>#DIV/0!</v>
      </c>
      <c r="X20" s="201" t="e">
        <f t="shared" si="16"/>
        <v>#DIV/0!</v>
      </c>
      <c r="Y20" s="52"/>
      <c r="Z20" s="193"/>
      <c r="AA20" s="193"/>
      <c r="AB20" s="196"/>
      <c r="AC20" s="202" t="s">
        <v>28</v>
      </c>
      <c r="AD20" s="71">
        <f t="shared" ref="AD20:AX20" si="17">AD37*AD55</f>
        <v>0.83489958801914366</v>
      </c>
      <c r="AE20" s="72">
        <f t="shared" si="17"/>
        <v>0.55127155927465477</v>
      </c>
      <c r="AF20" s="72">
        <f t="shared" si="17"/>
        <v>0.73014059435058198</v>
      </c>
      <c r="AG20" s="72">
        <f t="shared" si="17"/>
        <v>0.3744903996544563</v>
      </c>
      <c r="AH20" s="72">
        <f t="shared" si="17"/>
        <v>0.4295186630872474</v>
      </c>
      <c r="AI20" s="72">
        <f t="shared" si="17"/>
        <v>0.23171852424254943</v>
      </c>
      <c r="AJ20" s="72">
        <f t="shared" si="17"/>
        <v>0.31364134626763163</v>
      </c>
      <c r="AK20" s="72">
        <f t="shared" si="17"/>
        <v>0.15098837161086623</v>
      </c>
      <c r="AL20" s="72">
        <f t="shared" si="17"/>
        <v>0.18315647276114411</v>
      </c>
      <c r="AM20" s="72" t="e">
        <f t="shared" si="17"/>
        <v>#DIV/0!</v>
      </c>
      <c r="AN20" s="72" t="e">
        <f t="shared" si="17"/>
        <v>#DIV/0!</v>
      </c>
      <c r="AO20" s="72" t="e">
        <f t="shared" si="17"/>
        <v>#DIV/0!</v>
      </c>
      <c r="AP20" s="72" t="e">
        <f t="shared" si="17"/>
        <v>#DIV/0!</v>
      </c>
      <c r="AQ20" s="72" t="e">
        <f t="shared" si="17"/>
        <v>#DIV/0!</v>
      </c>
      <c r="AR20" s="72" t="e">
        <f t="shared" si="17"/>
        <v>#DIV/0!</v>
      </c>
      <c r="AS20" s="72" t="e">
        <f t="shared" si="17"/>
        <v>#DIV/0!</v>
      </c>
      <c r="AT20" s="72" t="e">
        <f t="shared" si="17"/>
        <v>#DIV/0!</v>
      </c>
      <c r="AU20" s="72" t="e">
        <f t="shared" si="17"/>
        <v>#DIV/0!</v>
      </c>
      <c r="AV20" s="72" t="e">
        <f t="shared" si="17"/>
        <v>#DIV/0!</v>
      </c>
      <c r="AW20" s="72" t="e">
        <f t="shared" si="17"/>
        <v>#DIV/0!</v>
      </c>
      <c r="AX20" s="72" t="e">
        <f t="shared" si="17"/>
        <v>#DIV/0!</v>
      </c>
      <c r="AY20" s="193"/>
    </row>
    <row r="21" spans="1:51" ht="18" x14ac:dyDescent="0.35">
      <c r="B21" s="203"/>
      <c r="C21" s="204" t="s">
        <v>31</v>
      </c>
      <c r="D21" s="247">
        <f t="shared" ref="D21:X21" si="18">D72</f>
        <v>134.79557</v>
      </c>
      <c r="E21" s="248">
        <f t="shared" si="18"/>
        <v>193.24110000000002</v>
      </c>
      <c r="F21" s="248">
        <f t="shared" si="18"/>
        <v>193.6857</v>
      </c>
      <c r="G21" s="248">
        <f t="shared" si="18"/>
        <v>261.99979000000002</v>
      </c>
      <c r="H21" s="248">
        <f t="shared" si="18"/>
        <v>357.2852400000001</v>
      </c>
      <c r="I21" s="248">
        <f t="shared" si="18"/>
        <v>577.65851000000009</v>
      </c>
      <c r="J21" s="248">
        <f t="shared" si="18"/>
        <v>752.37798999999995</v>
      </c>
      <c r="K21" s="248">
        <f t="shared" si="18"/>
        <v>1174.2889600000003</v>
      </c>
      <c r="L21" s="248">
        <f t="shared" si="18"/>
        <v>2338.4923899999999</v>
      </c>
      <c r="M21" s="248" t="e">
        <f t="shared" si="18"/>
        <v>#DIV/0!</v>
      </c>
      <c r="N21" s="248" t="e">
        <f t="shared" si="18"/>
        <v>#DIV/0!</v>
      </c>
      <c r="O21" s="248" t="e">
        <f t="shared" si="18"/>
        <v>#DIV/0!</v>
      </c>
      <c r="P21" s="248" t="e">
        <f t="shared" si="18"/>
        <v>#DIV/0!</v>
      </c>
      <c r="Q21" s="248" t="e">
        <f t="shared" si="18"/>
        <v>#DIV/0!</v>
      </c>
      <c r="R21" s="248" t="e">
        <f t="shared" si="18"/>
        <v>#DIV/0!</v>
      </c>
      <c r="S21" s="248" t="e">
        <f t="shared" si="18"/>
        <v>#DIV/0!</v>
      </c>
      <c r="T21" s="248" t="e">
        <f t="shared" si="18"/>
        <v>#DIV/0!</v>
      </c>
      <c r="U21" s="248" t="e">
        <f t="shared" si="18"/>
        <v>#DIV/0!</v>
      </c>
      <c r="V21" s="248" t="e">
        <f t="shared" si="18"/>
        <v>#DIV/0!</v>
      </c>
      <c r="W21" s="248" t="e">
        <f t="shared" si="18"/>
        <v>#DIV/0!</v>
      </c>
      <c r="X21" s="248" t="e">
        <f t="shared" si="18"/>
        <v>#DIV/0!</v>
      </c>
      <c r="Y21" s="52"/>
      <c r="Z21" s="193"/>
      <c r="AA21" s="193"/>
      <c r="AB21" s="203"/>
      <c r="AC21" s="207" t="s">
        <v>29</v>
      </c>
      <c r="AD21" s="73">
        <f t="shared" ref="AD21:AX21" si="19">SQRT(AD40*AD$58-(AD$55^2)*(AD37^2))</f>
        <v>0.19747211990783184</v>
      </c>
      <c r="AE21" s="74">
        <f t="shared" si="19"/>
        <v>0.16407578206998777</v>
      </c>
      <c r="AF21" s="74">
        <f t="shared" si="19"/>
        <v>0.10313580316326074</v>
      </c>
      <c r="AG21" s="74">
        <f t="shared" si="19"/>
        <v>0.15782895547368475</v>
      </c>
      <c r="AH21" s="74">
        <f t="shared" si="19"/>
        <v>0.26485289068065121</v>
      </c>
      <c r="AI21" s="74">
        <f t="shared" si="19"/>
        <v>9.8199499134186338E-2</v>
      </c>
      <c r="AJ21" s="74">
        <f t="shared" si="19"/>
        <v>0.20315215046259535</v>
      </c>
      <c r="AK21" s="74">
        <f t="shared" si="19"/>
        <v>8.3229496834347799E-2</v>
      </c>
      <c r="AL21" s="74">
        <f t="shared" si="19"/>
        <v>0.11045672562028161</v>
      </c>
      <c r="AM21" s="74" t="e">
        <f t="shared" si="19"/>
        <v>#DIV/0!</v>
      </c>
      <c r="AN21" s="74" t="e">
        <f t="shared" si="19"/>
        <v>#DIV/0!</v>
      </c>
      <c r="AO21" s="74" t="e">
        <f t="shared" si="19"/>
        <v>#DIV/0!</v>
      </c>
      <c r="AP21" s="74" t="e">
        <f t="shared" si="19"/>
        <v>#DIV/0!</v>
      </c>
      <c r="AQ21" s="74" t="e">
        <f t="shared" si="19"/>
        <v>#DIV/0!</v>
      </c>
      <c r="AR21" s="74" t="e">
        <f t="shared" si="19"/>
        <v>#DIV/0!</v>
      </c>
      <c r="AS21" s="74" t="e">
        <f t="shared" si="19"/>
        <v>#DIV/0!</v>
      </c>
      <c r="AT21" s="74" t="e">
        <f t="shared" si="19"/>
        <v>#DIV/0!</v>
      </c>
      <c r="AU21" s="74" t="e">
        <f t="shared" si="19"/>
        <v>#DIV/0!</v>
      </c>
      <c r="AV21" s="74" t="e">
        <f t="shared" si="19"/>
        <v>#DIV/0!</v>
      </c>
      <c r="AW21" s="74" t="e">
        <f t="shared" si="19"/>
        <v>#DIV/0!</v>
      </c>
      <c r="AX21" s="74" t="e">
        <f t="shared" si="19"/>
        <v>#DIV/0!</v>
      </c>
      <c r="AY21" s="193"/>
    </row>
    <row r="22" spans="1:51" x14ac:dyDescent="0.25">
      <c r="B22" s="208"/>
      <c r="C22" s="209" t="s">
        <v>27</v>
      </c>
      <c r="D22" s="210">
        <f>AD22</f>
        <v>0.90954459970674095</v>
      </c>
      <c r="E22" s="210">
        <f>AE22</f>
        <v>0.99571931525941004</v>
      </c>
      <c r="F22" s="210">
        <f t="shared" ref="F22:X22" si="20">AF22</f>
        <v>0.99897267228071729</v>
      </c>
      <c r="G22" s="210">
        <f t="shared" si="20"/>
        <v>0.99671474827891127</v>
      </c>
      <c r="H22" s="210">
        <f t="shared" si="20"/>
        <v>0.75261954509967088</v>
      </c>
      <c r="I22" s="210">
        <f t="shared" si="20"/>
        <v>0.72960327089556509</v>
      </c>
      <c r="J22" s="210">
        <f t="shared" si="20"/>
        <v>0.24564904108175417</v>
      </c>
      <c r="K22" s="210">
        <f t="shared" si="20"/>
        <v>0.11041640823297416</v>
      </c>
      <c r="L22" s="210">
        <f t="shared" si="20"/>
        <v>0.1506928648226355</v>
      </c>
      <c r="M22" s="210" t="e">
        <f t="shared" si="20"/>
        <v>#DIV/0!</v>
      </c>
      <c r="N22" s="210" t="e">
        <f t="shared" si="20"/>
        <v>#DIV/0!</v>
      </c>
      <c r="O22" s="210" t="e">
        <f t="shared" si="20"/>
        <v>#DIV/0!</v>
      </c>
      <c r="P22" s="210" t="e">
        <f t="shared" si="20"/>
        <v>#DIV/0!</v>
      </c>
      <c r="Q22" s="210" t="e">
        <f t="shared" si="20"/>
        <v>#DIV/0!</v>
      </c>
      <c r="R22" s="210" t="e">
        <f t="shared" si="20"/>
        <v>#DIV/0!</v>
      </c>
      <c r="S22" s="210" t="e">
        <f t="shared" si="20"/>
        <v>#DIV/0!</v>
      </c>
      <c r="T22" s="210" t="e">
        <f t="shared" si="20"/>
        <v>#DIV/0!</v>
      </c>
      <c r="U22" s="210" t="e">
        <f t="shared" si="20"/>
        <v>#DIV/0!</v>
      </c>
      <c r="V22" s="210" t="e">
        <f t="shared" si="20"/>
        <v>#DIV/0!</v>
      </c>
      <c r="W22" s="210" t="e">
        <f t="shared" si="20"/>
        <v>#DIV/0!</v>
      </c>
      <c r="X22" s="210" t="e">
        <f t="shared" si="20"/>
        <v>#DIV/0!</v>
      </c>
      <c r="Y22" s="52"/>
      <c r="Z22" s="193"/>
      <c r="AA22" s="193"/>
      <c r="AB22" s="208"/>
      <c r="AC22" s="209" t="s">
        <v>27</v>
      </c>
      <c r="AD22" s="210">
        <f>_xlfn.NORM.DIST(AD18,AD20,AD21,TRUE)</f>
        <v>0.90954459970674095</v>
      </c>
      <c r="AE22" s="210">
        <f t="shared" ref="AE22:AX22" si="21">_xlfn.NORM.DIST(AE18,AE20,AE21,TRUE)</f>
        <v>0.99571931525941004</v>
      </c>
      <c r="AF22" s="210">
        <f t="shared" si="21"/>
        <v>0.99897267228071729</v>
      </c>
      <c r="AG22" s="210">
        <f t="shared" si="21"/>
        <v>0.99671474827891127</v>
      </c>
      <c r="AH22" s="210">
        <f t="shared" si="21"/>
        <v>0.75261954509967088</v>
      </c>
      <c r="AI22" s="210">
        <f t="shared" si="21"/>
        <v>0.72960327089556509</v>
      </c>
      <c r="AJ22" s="210">
        <f t="shared" si="21"/>
        <v>0.24564904108175417</v>
      </c>
      <c r="AK22" s="210">
        <f t="shared" si="21"/>
        <v>0.11041640823297416</v>
      </c>
      <c r="AL22" s="210">
        <f t="shared" si="21"/>
        <v>0.1506928648226355</v>
      </c>
      <c r="AM22" s="210" t="e">
        <f t="shared" si="21"/>
        <v>#DIV/0!</v>
      </c>
      <c r="AN22" s="210" t="e">
        <f t="shared" si="21"/>
        <v>#DIV/0!</v>
      </c>
      <c r="AO22" s="210" t="e">
        <f t="shared" si="21"/>
        <v>#DIV/0!</v>
      </c>
      <c r="AP22" s="210" t="e">
        <f t="shared" si="21"/>
        <v>#DIV/0!</v>
      </c>
      <c r="AQ22" s="210" t="e">
        <f t="shared" si="21"/>
        <v>#DIV/0!</v>
      </c>
      <c r="AR22" s="210" t="e">
        <f t="shared" si="21"/>
        <v>#DIV/0!</v>
      </c>
      <c r="AS22" s="210" t="e">
        <f t="shared" si="21"/>
        <v>#DIV/0!</v>
      </c>
      <c r="AT22" s="210" t="e">
        <f t="shared" si="21"/>
        <v>#DIV/0!</v>
      </c>
      <c r="AU22" s="210" t="e">
        <f t="shared" si="21"/>
        <v>#DIV/0!</v>
      </c>
      <c r="AV22" s="210" t="e">
        <f t="shared" si="21"/>
        <v>#DIV/0!</v>
      </c>
      <c r="AW22" s="210" t="e">
        <f t="shared" si="21"/>
        <v>#DIV/0!</v>
      </c>
      <c r="AX22" s="210" t="e">
        <f t="shared" si="21"/>
        <v>#DIV/0!</v>
      </c>
      <c r="AY22" s="193"/>
    </row>
    <row r="23" spans="1:51" x14ac:dyDescent="0.25">
      <c r="Y23" s="52"/>
      <c r="Z23" s="193"/>
      <c r="AA23" s="193"/>
      <c r="AB23" s="193"/>
      <c r="AC23" s="193"/>
      <c r="AD23" s="193"/>
      <c r="AE23" s="193"/>
      <c r="AF23" s="193"/>
      <c r="AG23" s="193"/>
      <c r="AH23" s="193"/>
      <c r="AI23" s="193"/>
      <c r="AJ23" s="193"/>
      <c r="AK23" s="193"/>
      <c r="AL23" s="193"/>
      <c r="AM23" s="193"/>
      <c r="AN23" s="193"/>
      <c r="AO23" s="193"/>
      <c r="AP23" s="193"/>
      <c r="AQ23" s="193"/>
      <c r="AR23" s="193"/>
      <c r="AS23" s="193"/>
      <c r="AT23" s="193"/>
      <c r="AU23" s="193"/>
      <c r="AV23" s="193"/>
      <c r="AW23" s="193"/>
      <c r="AX23" s="193"/>
      <c r="AY23" s="193"/>
    </row>
    <row r="24" spans="1:51" s="7" customFormat="1" ht="18.75" x14ac:dyDescent="0.3">
      <c r="A24" s="213" t="s">
        <v>52</v>
      </c>
      <c r="D24" s="212"/>
      <c r="E24" s="212"/>
      <c r="Y24" s="53"/>
      <c r="AA24" s="213" t="str">
        <f>A24</f>
        <v>6.6uCi/mm3 Monotherapy</v>
      </c>
    </row>
    <row r="25" spans="1:51" s="7" customFormat="1" ht="19.5" x14ac:dyDescent="0.35">
      <c r="B25" s="214" t="s">
        <v>18</v>
      </c>
      <c r="C25" s="32"/>
      <c r="D25" s="336" t="s">
        <v>13</v>
      </c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  <c r="T25" s="336"/>
      <c r="U25" s="336"/>
      <c r="V25" s="336"/>
      <c r="W25" s="336"/>
      <c r="X25" s="336"/>
      <c r="Y25" s="53"/>
      <c r="AB25" s="337" t="s">
        <v>8</v>
      </c>
      <c r="AC25" s="337"/>
    </row>
    <row r="26" spans="1:51" x14ac:dyDescent="0.25">
      <c r="B26" s="157"/>
      <c r="C26" s="65" t="s">
        <v>12</v>
      </c>
      <c r="D26" s="64">
        <f t="shared" ref="D26:X26" si="22">D7</f>
        <v>0</v>
      </c>
      <c r="E26" s="64">
        <f t="shared" si="22"/>
        <v>1</v>
      </c>
      <c r="F26" s="64">
        <f t="shared" si="22"/>
        <v>2</v>
      </c>
      <c r="G26" s="64">
        <f t="shared" si="22"/>
        <v>3</v>
      </c>
      <c r="H26" s="64">
        <f t="shared" si="22"/>
        <v>5</v>
      </c>
      <c r="I26" s="64">
        <f t="shared" si="22"/>
        <v>8</v>
      </c>
      <c r="J26" s="64">
        <f t="shared" si="22"/>
        <v>10</v>
      </c>
      <c r="K26" s="64">
        <f t="shared" si="22"/>
        <v>15</v>
      </c>
      <c r="L26" s="64">
        <f t="shared" si="22"/>
        <v>19</v>
      </c>
      <c r="M26" s="64">
        <f t="shared" si="22"/>
        <v>0</v>
      </c>
      <c r="N26" s="64">
        <f t="shared" si="22"/>
        <v>0</v>
      </c>
      <c r="O26" s="64">
        <f t="shared" si="22"/>
        <v>0</v>
      </c>
      <c r="P26" s="64">
        <f t="shared" si="22"/>
        <v>0</v>
      </c>
      <c r="Q26" s="64">
        <f t="shared" si="22"/>
        <v>0</v>
      </c>
      <c r="R26" s="64">
        <f t="shared" si="22"/>
        <v>0</v>
      </c>
      <c r="S26" s="64">
        <f t="shared" si="22"/>
        <v>0</v>
      </c>
      <c r="T26" s="64">
        <f t="shared" si="22"/>
        <v>0</v>
      </c>
      <c r="U26" s="64">
        <f t="shared" si="22"/>
        <v>0</v>
      </c>
      <c r="V26" s="64">
        <f t="shared" si="22"/>
        <v>0</v>
      </c>
      <c r="W26" s="64">
        <f t="shared" si="22"/>
        <v>0</v>
      </c>
      <c r="X26" s="64">
        <f t="shared" si="22"/>
        <v>0</v>
      </c>
      <c r="Y26" s="50"/>
      <c r="Z26" s="159"/>
      <c r="AA26" s="159"/>
      <c r="AB26" s="81"/>
      <c r="AC26" s="65" t="s">
        <v>12</v>
      </c>
      <c r="AD26" s="64">
        <f>D26</f>
        <v>0</v>
      </c>
      <c r="AE26" s="64">
        <f>E26</f>
        <v>1</v>
      </c>
      <c r="AF26" s="64">
        <f t="shared" ref="AF26:AX26" si="23">F26</f>
        <v>2</v>
      </c>
      <c r="AG26" s="64">
        <f t="shared" si="23"/>
        <v>3</v>
      </c>
      <c r="AH26" s="64">
        <f t="shared" si="23"/>
        <v>5</v>
      </c>
      <c r="AI26" s="64">
        <f t="shared" si="23"/>
        <v>8</v>
      </c>
      <c r="AJ26" s="64">
        <f t="shared" si="23"/>
        <v>10</v>
      </c>
      <c r="AK26" s="64">
        <f t="shared" si="23"/>
        <v>15</v>
      </c>
      <c r="AL26" s="64">
        <f t="shared" si="23"/>
        <v>19</v>
      </c>
      <c r="AM26" s="64">
        <f t="shared" si="23"/>
        <v>0</v>
      </c>
      <c r="AN26" s="64">
        <f t="shared" si="23"/>
        <v>0</v>
      </c>
      <c r="AO26" s="64">
        <f t="shared" si="23"/>
        <v>0</v>
      </c>
      <c r="AP26" s="64">
        <f t="shared" si="23"/>
        <v>0</v>
      </c>
      <c r="AQ26" s="64">
        <f t="shared" si="23"/>
        <v>0</v>
      </c>
      <c r="AR26" s="64">
        <f t="shared" si="23"/>
        <v>0</v>
      </c>
      <c r="AS26" s="64">
        <f t="shared" si="23"/>
        <v>0</v>
      </c>
      <c r="AT26" s="64">
        <f t="shared" si="23"/>
        <v>0</v>
      </c>
      <c r="AU26" s="64">
        <f t="shared" si="23"/>
        <v>0</v>
      </c>
      <c r="AV26" s="64">
        <f t="shared" si="23"/>
        <v>0</v>
      </c>
      <c r="AW26" s="64">
        <f t="shared" si="23"/>
        <v>0</v>
      </c>
      <c r="AX26" s="64">
        <f t="shared" si="23"/>
        <v>0</v>
      </c>
      <c r="AY26" s="159"/>
    </row>
    <row r="27" spans="1:51" x14ac:dyDescent="0.25">
      <c r="C27" s="105">
        <v>15</v>
      </c>
      <c r="D27" s="163">
        <v>118.95103999999999</v>
      </c>
      <c r="E27" s="163">
        <v>206.78528</v>
      </c>
      <c r="F27" s="163">
        <v>218.80767999999998</v>
      </c>
      <c r="G27" s="163">
        <v>211.59424000000001</v>
      </c>
      <c r="H27" s="163">
        <v>212.41948000000002</v>
      </c>
      <c r="I27" s="163">
        <v>171.30204000000001</v>
      </c>
      <c r="J27" s="163">
        <v>297.32924000000008</v>
      </c>
      <c r="K27" s="163">
        <v>395.10223999999994</v>
      </c>
      <c r="L27" s="163">
        <v>926.7814400000002</v>
      </c>
      <c r="M27" s="163"/>
      <c r="N27" s="163"/>
      <c r="O27" s="163"/>
      <c r="P27" s="163"/>
      <c r="Q27" s="163"/>
      <c r="R27" s="163"/>
      <c r="S27" s="163"/>
      <c r="T27" s="163"/>
      <c r="U27" s="163"/>
      <c r="V27" s="163"/>
      <c r="W27" s="163"/>
      <c r="X27" s="163"/>
      <c r="Y27" s="51"/>
      <c r="Z27" s="164"/>
      <c r="AA27" s="164"/>
      <c r="AB27" s="164"/>
      <c r="AC27" s="165">
        <f>C27</f>
        <v>15</v>
      </c>
      <c r="AD27" s="166">
        <f t="shared" ref="AD27:AX27" si="24">IF(ISNUMBER(D27)=TRUE,D27/D72,"")</f>
        <v>0.88245511332456994</v>
      </c>
      <c r="AE27" s="167">
        <f t="shared" si="24"/>
        <v>1.0700895409930908</v>
      </c>
      <c r="AF27" s="167">
        <f t="shared" si="24"/>
        <v>1.1297048775412948</v>
      </c>
      <c r="AG27" s="167">
        <f t="shared" si="24"/>
        <v>0.80761225037623119</v>
      </c>
      <c r="AH27" s="167">
        <f t="shared" si="24"/>
        <v>0.59453751853840919</v>
      </c>
      <c r="AI27" s="167">
        <f t="shared" si="24"/>
        <v>0.29654551440781157</v>
      </c>
      <c r="AJ27" s="167">
        <f t="shared" si="24"/>
        <v>0.39518598889369438</v>
      </c>
      <c r="AK27" s="167">
        <f t="shared" si="24"/>
        <v>0.33646083158271356</v>
      </c>
      <c r="AL27" s="167">
        <f t="shared" si="24"/>
        <v>0.3963157818957026</v>
      </c>
      <c r="AM27" s="167" t="str">
        <f t="shared" si="24"/>
        <v/>
      </c>
      <c r="AN27" s="167" t="str">
        <f t="shared" si="24"/>
        <v/>
      </c>
      <c r="AO27" s="167" t="str">
        <f t="shared" si="24"/>
        <v/>
      </c>
      <c r="AP27" s="167" t="str">
        <f t="shared" si="24"/>
        <v/>
      </c>
      <c r="AQ27" s="167" t="str">
        <f t="shared" si="24"/>
        <v/>
      </c>
      <c r="AR27" s="167" t="str">
        <f t="shared" si="24"/>
        <v/>
      </c>
      <c r="AS27" s="167" t="str">
        <f t="shared" si="24"/>
        <v/>
      </c>
      <c r="AT27" s="167" t="str">
        <f t="shared" si="24"/>
        <v/>
      </c>
      <c r="AU27" s="167" t="str">
        <f t="shared" si="24"/>
        <v/>
      </c>
      <c r="AV27" s="167" t="str">
        <f t="shared" si="24"/>
        <v/>
      </c>
      <c r="AW27" s="167" t="str">
        <f t="shared" si="24"/>
        <v/>
      </c>
      <c r="AX27" s="167" t="str">
        <f t="shared" si="24"/>
        <v/>
      </c>
      <c r="AY27" s="164"/>
    </row>
    <row r="28" spans="1:51" x14ac:dyDescent="0.25">
      <c r="C28" s="106">
        <v>31</v>
      </c>
      <c r="D28" s="241">
        <v>95.613440000000011</v>
      </c>
      <c r="E28" s="163">
        <v>106.43723999999999</v>
      </c>
      <c r="F28" s="163">
        <v>186.11371999999997</v>
      </c>
      <c r="G28" s="163">
        <v>158.18400000000003</v>
      </c>
      <c r="H28" s="163">
        <v>158.18400000000003</v>
      </c>
      <c r="I28" s="163">
        <v>171.36599999999999</v>
      </c>
      <c r="J28" s="163">
        <v>131.196</v>
      </c>
      <c r="K28" s="163">
        <v>89.893440000000012</v>
      </c>
      <c r="L28" s="163">
        <v>105.456</v>
      </c>
      <c r="M28" s="163"/>
      <c r="N28" s="163"/>
      <c r="O28" s="163"/>
      <c r="P28" s="163"/>
      <c r="Q28" s="163"/>
      <c r="R28" s="163"/>
      <c r="S28" s="163"/>
      <c r="T28" s="163"/>
      <c r="U28" s="163"/>
      <c r="V28" s="163"/>
      <c r="W28" s="163"/>
      <c r="X28" s="163"/>
      <c r="Y28" s="51"/>
      <c r="Z28" s="164"/>
      <c r="AA28" s="164"/>
      <c r="AB28" s="164"/>
      <c r="AC28" s="169">
        <f t="shared" ref="AC28:AC36" si="25">C28</f>
        <v>31</v>
      </c>
      <c r="AD28" s="170">
        <f t="shared" ref="AD28:AX28" si="26">IF(ISNUMBER(D28)=TRUE,D28/D72,"")</f>
        <v>0.70932182711939284</v>
      </c>
      <c r="AE28" s="171">
        <f t="shared" si="26"/>
        <v>0.55080021796605372</v>
      </c>
      <c r="AF28" s="171">
        <f t="shared" si="26"/>
        <v>0.96090583868607737</v>
      </c>
      <c r="AG28" s="171">
        <f t="shared" si="26"/>
        <v>0.60375620911757222</v>
      </c>
      <c r="AH28" s="171">
        <f t="shared" si="26"/>
        <v>0.44273869247999159</v>
      </c>
      <c r="AI28" s="171">
        <f t="shared" si="26"/>
        <v>0.2966562372637771</v>
      </c>
      <c r="AJ28" s="171">
        <f t="shared" si="26"/>
        <v>0.17437511695417884</v>
      </c>
      <c r="AK28" s="171">
        <f t="shared" si="26"/>
        <v>7.655137965360756E-2</v>
      </c>
      <c r="AL28" s="171">
        <f t="shared" si="26"/>
        <v>4.5095720837475123E-2</v>
      </c>
      <c r="AM28" s="171" t="str">
        <f t="shared" si="26"/>
        <v/>
      </c>
      <c r="AN28" s="171" t="str">
        <f t="shared" si="26"/>
        <v/>
      </c>
      <c r="AO28" s="171" t="str">
        <f t="shared" si="26"/>
        <v/>
      </c>
      <c r="AP28" s="171" t="str">
        <f t="shared" si="26"/>
        <v/>
      </c>
      <c r="AQ28" s="171" t="str">
        <f t="shared" si="26"/>
        <v/>
      </c>
      <c r="AR28" s="171" t="str">
        <f t="shared" si="26"/>
        <v/>
      </c>
      <c r="AS28" s="171" t="str">
        <f t="shared" si="26"/>
        <v/>
      </c>
      <c r="AT28" s="171" t="str">
        <f t="shared" si="26"/>
        <v/>
      </c>
      <c r="AU28" s="171" t="str">
        <f t="shared" si="26"/>
        <v/>
      </c>
      <c r="AV28" s="171" t="str">
        <f t="shared" si="26"/>
        <v/>
      </c>
      <c r="AW28" s="171" t="str">
        <f t="shared" si="26"/>
        <v/>
      </c>
      <c r="AX28" s="171" t="str">
        <f t="shared" si="26"/>
        <v/>
      </c>
      <c r="AY28" s="164"/>
    </row>
    <row r="29" spans="1:51" x14ac:dyDescent="0.25">
      <c r="C29" s="106">
        <v>83</v>
      </c>
      <c r="D29" s="241">
        <v>172.14912000000001</v>
      </c>
      <c r="E29" s="163">
        <v>157.61408000000003</v>
      </c>
      <c r="F29" s="163">
        <v>175.42979999999997</v>
      </c>
      <c r="G29" s="163">
        <v>220.19087999999999</v>
      </c>
      <c r="H29" s="163">
        <v>258.97872000000007</v>
      </c>
      <c r="I29" s="163">
        <v>240.2816</v>
      </c>
      <c r="J29" s="163">
        <v>336.73432000000008</v>
      </c>
      <c r="K29" s="163">
        <v>231.82848000000001</v>
      </c>
      <c r="L29" s="163">
        <v>384.59200000000004</v>
      </c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51"/>
      <c r="Z29" s="164"/>
      <c r="AA29" s="164"/>
      <c r="AB29" s="164"/>
      <c r="AC29" s="169">
        <f t="shared" si="25"/>
        <v>83</v>
      </c>
      <c r="AD29" s="170">
        <f t="shared" ref="AD29:AX29" si="27">IF(ISNUMBER(D29)=TRUE,D29/D72,"")</f>
        <v>1.2771125935370131</v>
      </c>
      <c r="AE29" s="171">
        <f t="shared" si="27"/>
        <v>0.81563435521739436</v>
      </c>
      <c r="AF29" s="171">
        <f t="shared" si="27"/>
        <v>0.90574471940881529</v>
      </c>
      <c r="AG29" s="171">
        <f t="shared" si="27"/>
        <v>0.84042387972906385</v>
      </c>
      <c r="AH29" s="171">
        <f t="shared" si="27"/>
        <v>0.72485143802749863</v>
      </c>
      <c r="AI29" s="171">
        <f t="shared" si="27"/>
        <v>0.41595786410209723</v>
      </c>
      <c r="AJ29" s="171">
        <f t="shared" si="27"/>
        <v>0.44756003561454544</v>
      </c>
      <c r="AK29" s="171">
        <f t="shared" si="27"/>
        <v>0.19742030104753769</v>
      </c>
      <c r="AL29" s="171">
        <f t="shared" si="27"/>
        <v>0.16446151445461837</v>
      </c>
      <c r="AM29" s="171" t="str">
        <f t="shared" si="27"/>
        <v/>
      </c>
      <c r="AN29" s="171" t="str">
        <f t="shared" si="27"/>
        <v/>
      </c>
      <c r="AO29" s="171" t="str">
        <f t="shared" si="27"/>
        <v/>
      </c>
      <c r="AP29" s="171" t="str">
        <f t="shared" si="27"/>
        <v/>
      </c>
      <c r="AQ29" s="171" t="str">
        <f t="shared" si="27"/>
        <v/>
      </c>
      <c r="AR29" s="171" t="str">
        <f t="shared" si="27"/>
        <v/>
      </c>
      <c r="AS29" s="171" t="str">
        <f t="shared" si="27"/>
        <v/>
      </c>
      <c r="AT29" s="171" t="str">
        <f t="shared" si="27"/>
        <v/>
      </c>
      <c r="AU29" s="171" t="str">
        <f t="shared" si="27"/>
        <v/>
      </c>
      <c r="AV29" s="171" t="str">
        <f t="shared" si="27"/>
        <v/>
      </c>
      <c r="AW29" s="171" t="str">
        <f t="shared" si="27"/>
        <v/>
      </c>
      <c r="AX29" s="171" t="str">
        <f t="shared" si="27"/>
        <v/>
      </c>
      <c r="AY29" s="164"/>
    </row>
    <row r="30" spans="1:51" x14ac:dyDescent="0.25">
      <c r="C30" s="106">
        <v>91</v>
      </c>
      <c r="D30" s="241">
        <v>131.57455999999999</v>
      </c>
      <c r="E30" s="163">
        <v>221.04576000000003</v>
      </c>
      <c r="F30" s="163">
        <v>193.74524000000002</v>
      </c>
      <c r="G30" s="163">
        <v>172.73672000000002</v>
      </c>
      <c r="H30" s="163">
        <v>231.27103999999997</v>
      </c>
      <c r="I30" s="163">
        <v>261.48096000000004</v>
      </c>
      <c r="J30" s="163">
        <v>321.37663999999995</v>
      </c>
      <c r="K30" s="163">
        <v>290.96339999999998</v>
      </c>
      <c r="L30" s="163">
        <v>855.71199999999999</v>
      </c>
      <c r="M30" s="163"/>
      <c r="N30" s="163"/>
      <c r="O30" s="163"/>
      <c r="P30" s="163"/>
      <c r="Q30" s="163"/>
      <c r="R30" s="163"/>
      <c r="S30" s="163"/>
      <c r="T30" s="163"/>
      <c r="U30" s="163"/>
      <c r="V30" s="163"/>
      <c r="W30" s="163"/>
      <c r="X30" s="163"/>
      <c r="Y30" s="51"/>
      <c r="Z30" s="164"/>
      <c r="AA30" s="164"/>
      <c r="AB30" s="164"/>
      <c r="AC30" s="169">
        <f t="shared" si="25"/>
        <v>91</v>
      </c>
      <c r="AD30" s="170">
        <f t="shared" ref="AD30:AX30" si="28">IF(ISNUMBER(D30)=TRUE,D30/D72,"")</f>
        <v>0.97610448177191578</v>
      </c>
      <c r="AE30" s="171">
        <f t="shared" si="28"/>
        <v>1.1438858503703406</v>
      </c>
      <c r="AF30" s="171">
        <f t="shared" si="28"/>
        <v>1.0003074052446825</v>
      </c>
      <c r="AG30" s="171">
        <f t="shared" si="28"/>
        <v>0.65930098646262281</v>
      </c>
      <c r="AH30" s="171">
        <f t="shared" si="28"/>
        <v>0.64730085127502024</v>
      </c>
      <c r="AI30" s="171">
        <f t="shared" si="28"/>
        <v>0.45265663964683911</v>
      </c>
      <c r="AJ30" s="171">
        <f t="shared" si="28"/>
        <v>0.42714784891567598</v>
      </c>
      <c r="AK30" s="171">
        <f t="shared" si="28"/>
        <v>0.24777836623789762</v>
      </c>
      <c r="AL30" s="171">
        <f t="shared" si="28"/>
        <v>0.3659246460066522</v>
      </c>
      <c r="AM30" s="171" t="str">
        <f t="shared" si="28"/>
        <v/>
      </c>
      <c r="AN30" s="171" t="str">
        <f t="shared" si="28"/>
        <v/>
      </c>
      <c r="AO30" s="171" t="str">
        <f t="shared" si="28"/>
        <v/>
      </c>
      <c r="AP30" s="171" t="str">
        <f t="shared" si="28"/>
        <v/>
      </c>
      <c r="AQ30" s="171" t="str">
        <f t="shared" si="28"/>
        <v/>
      </c>
      <c r="AR30" s="171" t="str">
        <f t="shared" si="28"/>
        <v/>
      </c>
      <c r="AS30" s="171" t="str">
        <f t="shared" si="28"/>
        <v/>
      </c>
      <c r="AT30" s="171" t="str">
        <f t="shared" si="28"/>
        <v/>
      </c>
      <c r="AU30" s="171" t="str">
        <f t="shared" si="28"/>
        <v/>
      </c>
      <c r="AV30" s="171" t="str">
        <f t="shared" si="28"/>
        <v/>
      </c>
      <c r="AW30" s="171" t="str">
        <f t="shared" si="28"/>
        <v/>
      </c>
      <c r="AX30" s="171" t="str">
        <f t="shared" si="28"/>
        <v/>
      </c>
      <c r="AY30" s="164"/>
    </row>
    <row r="31" spans="1:51" x14ac:dyDescent="0.25">
      <c r="C31" s="106">
        <v>105</v>
      </c>
      <c r="D31" s="241">
        <v>133.46892</v>
      </c>
      <c r="E31" s="163">
        <v>134.15219999999999</v>
      </c>
      <c r="F31" s="163">
        <v>182.351</v>
      </c>
      <c r="G31" s="163">
        <v>117.93599999999999</v>
      </c>
      <c r="H31" s="163">
        <v>492.76500000000004</v>
      </c>
      <c r="I31" s="163">
        <v>344.5499200000001</v>
      </c>
      <c r="J31" s="163">
        <v>563.16</v>
      </c>
      <c r="K31" s="163">
        <v>304.68464</v>
      </c>
      <c r="L31" s="163">
        <v>980.928</v>
      </c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3"/>
      <c r="X31" s="163"/>
      <c r="Y31" s="51"/>
      <c r="Z31" s="164"/>
      <c r="AA31" s="164"/>
      <c r="AB31" s="164"/>
      <c r="AC31" s="169">
        <f t="shared" si="25"/>
        <v>105</v>
      </c>
      <c r="AD31" s="170">
        <f t="shared" ref="AD31:AX31" si="29">IF(ISNUMBER(D31)=TRUE,D31/D72,"")</f>
        <v>0.99015805934868628</v>
      </c>
      <c r="AE31" s="171">
        <f t="shared" si="29"/>
        <v>0.69422188136995688</v>
      </c>
      <c r="AF31" s="171">
        <f t="shared" si="29"/>
        <v>0.94147890112692889</v>
      </c>
      <c r="AG31" s="171">
        <f t="shared" si="29"/>
        <v>0.45013776537759814</v>
      </c>
      <c r="AH31" s="171">
        <f t="shared" si="29"/>
        <v>1.379192154705299</v>
      </c>
      <c r="AI31" s="171">
        <f t="shared" si="29"/>
        <v>0.59645952415727421</v>
      </c>
      <c r="AJ31" s="171">
        <f t="shared" si="29"/>
        <v>0.7485067445952267</v>
      </c>
      <c r="AK31" s="171">
        <f t="shared" si="29"/>
        <v>0.25946308819934738</v>
      </c>
      <c r="AL31" s="171">
        <f t="shared" si="29"/>
        <v>0.41947025536396981</v>
      </c>
      <c r="AM31" s="171" t="str">
        <f t="shared" si="29"/>
        <v/>
      </c>
      <c r="AN31" s="171" t="str">
        <f t="shared" si="29"/>
        <v/>
      </c>
      <c r="AO31" s="171" t="str">
        <f t="shared" si="29"/>
        <v/>
      </c>
      <c r="AP31" s="171" t="str">
        <f t="shared" si="29"/>
        <v/>
      </c>
      <c r="AQ31" s="171" t="str">
        <f t="shared" si="29"/>
        <v/>
      </c>
      <c r="AR31" s="171" t="str">
        <f t="shared" si="29"/>
        <v/>
      </c>
      <c r="AS31" s="171" t="str">
        <f t="shared" si="29"/>
        <v/>
      </c>
      <c r="AT31" s="171" t="str">
        <f t="shared" si="29"/>
        <v/>
      </c>
      <c r="AU31" s="171" t="str">
        <f t="shared" si="29"/>
        <v/>
      </c>
      <c r="AV31" s="171" t="str">
        <f t="shared" si="29"/>
        <v/>
      </c>
      <c r="AW31" s="171" t="str">
        <f t="shared" si="29"/>
        <v/>
      </c>
      <c r="AX31" s="171" t="str">
        <f t="shared" si="29"/>
        <v/>
      </c>
      <c r="AY31" s="164"/>
    </row>
    <row r="32" spans="1:51" x14ac:dyDescent="0.25">
      <c r="C32" s="106"/>
      <c r="D32" s="241"/>
      <c r="E32" s="163"/>
      <c r="F32" s="163"/>
      <c r="G32" s="163"/>
      <c r="H32" s="163"/>
      <c r="I32" s="163"/>
      <c r="J32" s="163"/>
      <c r="K32" s="163"/>
      <c r="L32" s="163"/>
      <c r="M32" s="163"/>
      <c r="N32" s="163"/>
      <c r="O32" s="163"/>
      <c r="P32" s="163"/>
      <c r="Q32" s="163"/>
      <c r="R32" s="163"/>
      <c r="S32" s="163"/>
      <c r="T32" s="163"/>
      <c r="U32" s="163"/>
      <c r="V32" s="163"/>
      <c r="W32" s="163"/>
      <c r="X32" s="163"/>
      <c r="Y32" s="51"/>
      <c r="Z32" s="164"/>
      <c r="AA32" s="164"/>
      <c r="AB32" s="164"/>
      <c r="AC32" s="169">
        <f t="shared" si="25"/>
        <v>0</v>
      </c>
      <c r="AD32" s="170" t="str">
        <f t="shared" ref="AD32:AX32" si="30">IF(ISNUMBER(D32)=TRUE,D32/D72,"")</f>
        <v/>
      </c>
      <c r="AE32" s="171" t="str">
        <f t="shared" si="30"/>
        <v/>
      </c>
      <c r="AF32" s="171" t="str">
        <f t="shared" si="30"/>
        <v/>
      </c>
      <c r="AG32" s="171" t="str">
        <f t="shared" si="30"/>
        <v/>
      </c>
      <c r="AH32" s="171" t="str">
        <f t="shared" si="30"/>
        <v/>
      </c>
      <c r="AI32" s="171" t="str">
        <f t="shared" si="30"/>
        <v/>
      </c>
      <c r="AJ32" s="171" t="str">
        <f t="shared" si="30"/>
        <v/>
      </c>
      <c r="AK32" s="171" t="str">
        <f t="shared" si="30"/>
        <v/>
      </c>
      <c r="AL32" s="171" t="str">
        <f t="shared" si="30"/>
        <v/>
      </c>
      <c r="AM32" s="171" t="str">
        <f t="shared" si="30"/>
        <v/>
      </c>
      <c r="AN32" s="171" t="str">
        <f t="shared" si="30"/>
        <v/>
      </c>
      <c r="AO32" s="171" t="str">
        <f t="shared" si="30"/>
        <v/>
      </c>
      <c r="AP32" s="171" t="str">
        <f t="shared" si="30"/>
        <v/>
      </c>
      <c r="AQ32" s="171" t="str">
        <f t="shared" si="30"/>
        <v/>
      </c>
      <c r="AR32" s="171" t="str">
        <f t="shared" si="30"/>
        <v/>
      </c>
      <c r="AS32" s="171" t="str">
        <f t="shared" si="30"/>
        <v/>
      </c>
      <c r="AT32" s="171" t="str">
        <f t="shared" si="30"/>
        <v/>
      </c>
      <c r="AU32" s="171" t="str">
        <f t="shared" si="30"/>
        <v/>
      </c>
      <c r="AV32" s="171" t="str">
        <f t="shared" si="30"/>
        <v/>
      </c>
      <c r="AW32" s="171" t="str">
        <f t="shared" si="30"/>
        <v/>
      </c>
      <c r="AX32" s="171" t="str">
        <f t="shared" si="30"/>
        <v/>
      </c>
      <c r="AY32" s="164"/>
    </row>
    <row r="33" spans="1:51" x14ac:dyDescent="0.25">
      <c r="C33" s="106"/>
      <c r="D33" s="241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3"/>
      <c r="P33" s="163"/>
      <c r="Q33" s="163"/>
      <c r="R33" s="163"/>
      <c r="S33" s="163"/>
      <c r="T33" s="163"/>
      <c r="U33" s="163"/>
      <c r="V33" s="163"/>
      <c r="W33" s="163"/>
      <c r="X33" s="163"/>
      <c r="Y33" s="51"/>
      <c r="Z33" s="164"/>
      <c r="AA33" s="164"/>
      <c r="AB33" s="164"/>
      <c r="AC33" s="169">
        <f t="shared" si="25"/>
        <v>0</v>
      </c>
      <c r="AD33" s="170" t="str">
        <f t="shared" ref="AD33:AX33" si="31">IF(ISNUMBER(D33)=TRUE,D33/D72,"")</f>
        <v/>
      </c>
      <c r="AE33" s="171" t="str">
        <f t="shared" si="31"/>
        <v/>
      </c>
      <c r="AF33" s="171" t="str">
        <f t="shared" si="31"/>
        <v/>
      </c>
      <c r="AG33" s="171" t="str">
        <f t="shared" si="31"/>
        <v/>
      </c>
      <c r="AH33" s="171" t="str">
        <f t="shared" si="31"/>
        <v/>
      </c>
      <c r="AI33" s="171" t="str">
        <f t="shared" si="31"/>
        <v/>
      </c>
      <c r="AJ33" s="171" t="str">
        <f t="shared" si="31"/>
        <v/>
      </c>
      <c r="AK33" s="171" t="str">
        <f t="shared" si="31"/>
        <v/>
      </c>
      <c r="AL33" s="171" t="str">
        <f t="shared" si="31"/>
        <v/>
      </c>
      <c r="AM33" s="171" t="str">
        <f t="shared" si="31"/>
        <v/>
      </c>
      <c r="AN33" s="171" t="str">
        <f t="shared" si="31"/>
        <v/>
      </c>
      <c r="AO33" s="171" t="str">
        <f t="shared" si="31"/>
        <v/>
      </c>
      <c r="AP33" s="171" t="str">
        <f t="shared" si="31"/>
        <v/>
      </c>
      <c r="AQ33" s="171" t="str">
        <f t="shared" si="31"/>
        <v/>
      </c>
      <c r="AR33" s="171" t="str">
        <f t="shared" si="31"/>
        <v/>
      </c>
      <c r="AS33" s="171" t="str">
        <f t="shared" si="31"/>
        <v/>
      </c>
      <c r="AT33" s="171" t="str">
        <f t="shared" si="31"/>
        <v/>
      </c>
      <c r="AU33" s="171" t="str">
        <f t="shared" si="31"/>
        <v/>
      </c>
      <c r="AV33" s="171" t="str">
        <f t="shared" si="31"/>
        <v/>
      </c>
      <c r="AW33" s="171" t="str">
        <f t="shared" si="31"/>
        <v/>
      </c>
      <c r="AX33" s="171" t="str">
        <f t="shared" si="31"/>
        <v/>
      </c>
      <c r="AY33" s="164"/>
    </row>
    <row r="34" spans="1:51" x14ac:dyDescent="0.25">
      <c r="C34" s="106"/>
      <c r="D34" s="242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51"/>
      <c r="Z34" s="164"/>
      <c r="AA34" s="164"/>
      <c r="AB34" s="164"/>
      <c r="AC34" s="169">
        <f t="shared" si="25"/>
        <v>0</v>
      </c>
      <c r="AD34" s="170" t="str">
        <f t="shared" ref="AD34:AX34" si="32">IF(ISNUMBER(D34)=TRUE,D34/D72,"")</f>
        <v/>
      </c>
      <c r="AE34" s="171" t="str">
        <f t="shared" si="32"/>
        <v/>
      </c>
      <c r="AF34" s="171" t="str">
        <f t="shared" si="32"/>
        <v/>
      </c>
      <c r="AG34" s="171" t="str">
        <f t="shared" si="32"/>
        <v/>
      </c>
      <c r="AH34" s="171" t="str">
        <f t="shared" si="32"/>
        <v/>
      </c>
      <c r="AI34" s="171" t="str">
        <f t="shared" si="32"/>
        <v/>
      </c>
      <c r="AJ34" s="171" t="str">
        <f t="shared" si="32"/>
        <v/>
      </c>
      <c r="AK34" s="171" t="str">
        <f t="shared" si="32"/>
        <v/>
      </c>
      <c r="AL34" s="171" t="str">
        <f t="shared" si="32"/>
        <v/>
      </c>
      <c r="AM34" s="171" t="str">
        <f t="shared" si="32"/>
        <v/>
      </c>
      <c r="AN34" s="171" t="str">
        <f t="shared" si="32"/>
        <v/>
      </c>
      <c r="AO34" s="171" t="str">
        <f t="shared" si="32"/>
        <v/>
      </c>
      <c r="AP34" s="171" t="str">
        <f t="shared" si="32"/>
        <v/>
      </c>
      <c r="AQ34" s="171" t="str">
        <f t="shared" si="32"/>
        <v/>
      </c>
      <c r="AR34" s="171" t="str">
        <f t="shared" si="32"/>
        <v/>
      </c>
      <c r="AS34" s="171" t="str">
        <f t="shared" si="32"/>
        <v/>
      </c>
      <c r="AT34" s="171" t="str">
        <f t="shared" si="32"/>
        <v/>
      </c>
      <c r="AU34" s="171" t="str">
        <f t="shared" si="32"/>
        <v/>
      </c>
      <c r="AV34" s="171" t="str">
        <f t="shared" si="32"/>
        <v/>
      </c>
      <c r="AW34" s="171" t="str">
        <f t="shared" si="32"/>
        <v/>
      </c>
      <c r="AX34" s="171" t="str">
        <f t="shared" si="32"/>
        <v/>
      </c>
      <c r="AY34" s="164"/>
    </row>
    <row r="35" spans="1:51" x14ac:dyDescent="0.25">
      <c r="C35" s="106"/>
      <c r="D35" s="242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5"/>
      <c r="T35" s="175"/>
      <c r="U35" s="175"/>
      <c r="V35" s="175"/>
      <c r="W35" s="175"/>
      <c r="X35" s="175"/>
      <c r="Y35" s="51"/>
      <c r="Z35" s="164"/>
      <c r="AA35" s="164"/>
      <c r="AB35" s="164"/>
      <c r="AC35" s="169">
        <f t="shared" si="25"/>
        <v>0</v>
      </c>
      <c r="AD35" s="170" t="str">
        <f t="shared" ref="AD35:AX35" si="33">IF(ISNUMBER(D35)=TRUE,D35/D72,"")</f>
        <v/>
      </c>
      <c r="AE35" s="171" t="str">
        <f t="shared" si="33"/>
        <v/>
      </c>
      <c r="AF35" s="171" t="str">
        <f t="shared" si="33"/>
        <v/>
      </c>
      <c r="AG35" s="171" t="str">
        <f t="shared" si="33"/>
        <v/>
      </c>
      <c r="AH35" s="171" t="str">
        <f t="shared" si="33"/>
        <v/>
      </c>
      <c r="AI35" s="171" t="str">
        <f t="shared" si="33"/>
        <v/>
      </c>
      <c r="AJ35" s="171" t="str">
        <f t="shared" si="33"/>
        <v/>
      </c>
      <c r="AK35" s="171" t="str">
        <f t="shared" si="33"/>
        <v/>
      </c>
      <c r="AL35" s="171" t="str">
        <f t="shared" si="33"/>
        <v/>
      </c>
      <c r="AM35" s="171" t="str">
        <f t="shared" si="33"/>
        <v/>
      </c>
      <c r="AN35" s="171" t="str">
        <f t="shared" si="33"/>
        <v/>
      </c>
      <c r="AO35" s="171" t="str">
        <f t="shared" si="33"/>
        <v/>
      </c>
      <c r="AP35" s="171" t="str">
        <f t="shared" si="33"/>
        <v/>
      </c>
      <c r="AQ35" s="171" t="str">
        <f t="shared" si="33"/>
        <v/>
      </c>
      <c r="AR35" s="171" t="str">
        <f t="shared" si="33"/>
        <v/>
      </c>
      <c r="AS35" s="171" t="str">
        <f t="shared" si="33"/>
        <v/>
      </c>
      <c r="AT35" s="171" t="str">
        <f t="shared" si="33"/>
        <v/>
      </c>
      <c r="AU35" s="171" t="str">
        <f t="shared" si="33"/>
        <v/>
      </c>
      <c r="AV35" s="171" t="str">
        <f t="shared" si="33"/>
        <v/>
      </c>
      <c r="AW35" s="171" t="str">
        <f t="shared" si="33"/>
        <v/>
      </c>
      <c r="AX35" s="171" t="str">
        <f t="shared" si="33"/>
        <v/>
      </c>
      <c r="AY35" s="164"/>
    </row>
    <row r="36" spans="1:51" x14ac:dyDescent="0.25">
      <c r="C36" s="107"/>
      <c r="D36" s="243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79"/>
      <c r="T36" s="179"/>
      <c r="U36" s="179"/>
      <c r="V36" s="179"/>
      <c r="W36" s="179"/>
      <c r="X36" s="179"/>
      <c r="Y36" s="51"/>
      <c r="Z36" s="164"/>
      <c r="AA36" s="164"/>
      <c r="AB36" s="164"/>
      <c r="AC36" s="169">
        <f t="shared" si="25"/>
        <v>0</v>
      </c>
      <c r="AD36" s="170" t="str">
        <f t="shared" ref="AD36:AX36" si="34">IF(ISNUMBER(D36)=TRUE,D36/D72,"")</f>
        <v/>
      </c>
      <c r="AE36" s="171" t="str">
        <f t="shared" si="34"/>
        <v/>
      </c>
      <c r="AF36" s="171" t="str">
        <f t="shared" si="34"/>
        <v/>
      </c>
      <c r="AG36" s="171" t="str">
        <f t="shared" si="34"/>
        <v/>
      </c>
      <c r="AH36" s="171" t="str">
        <f t="shared" si="34"/>
        <v/>
      </c>
      <c r="AI36" s="171" t="str">
        <f t="shared" si="34"/>
        <v/>
      </c>
      <c r="AJ36" s="171" t="str">
        <f t="shared" si="34"/>
        <v/>
      </c>
      <c r="AK36" s="171" t="str">
        <f t="shared" si="34"/>
        <v/>
      </c>
      <c r="AL36" s="171" t="str">
        <f t="shared" si="34"/>
        <v/>
      </c>
      <c r="AM36" s="171" t="str">
        <f t="shared" si="34"/>
        <v/>
      </c>
      <c r="AN36" s="171" t="str">
        <f t="shared" si="34"/>
        <v/>
      </c>
      <c r="AO36" s="171" t="str">
        <f t="shared" si="34"/>
        <v/>
      </c>
      <c r="AP36" s="171" t="str">
        <f t="shared" si="34"/>
        <v/>
      </c>
      <c r="AQ36" s="171" t="str">
        <f t="shared" si="34"/>
        <v/>
      </c>
      <c r="AR36" s="171" t="str">
        <f t="shared" si="34"/>
        <v/>
      </c>
      <c r="AS36" s="171" t="str">
        <f t="shared" si="34"/>
        <v/>
      </c>
      <c r="AT36" s="171" t="str">
        <f t="shared" si="34"/>
        <v/>
      </c>
      <c r="AU36" s="171" t="str">
        <f t="shared" si="34"/>
        <v/>
      </c>
      <c r="AV36" s="171" t="str">
        <f t="shared" si="34"/>
        <v/>
      </c>
      <c r="AW36" s="171" t="str">
        <f t="shared" si="34"/>
        <v/>
      </c>
      <c r="AX36" s="171" t="str">
        <f t="shared" si="34"/>
        <v/>
      </c>
      <c r="AY36" s="164"/>
    </row>
    <row r="37" spans="1:51" x14ac:dyDescent="0.25">
      <c r="B37" s="182"/>
      <c r="C37" s="165" t="s">
        <v>16</v>
      </c>
      <c r="D37" s="244">
        <f>AVERAGE(D27:D36)</f>
        <v>130.35141600000003</v>
      </c>
      <c r="E37" s="185">
        <f t="shared" ref="E37:X37" si="35">AVERAGE(E27:E36)</f>
        <v>165.20691200000002</v>
      </c>
      <c r="F37" s="185">
        <f t="shared" si="35"/>
        <v>191.28948800000001</v>
      </c>
      <c r="G37" s="185">
        <f t="shared" si="35"/>
        <v>176.12836799999999</v>
      </c>
      <c r="H37" s="185">
        <f t="shared" si="35"/>
        <v>270.72364800000003</v>
      </c>
      <c r="I37" s="185">
        <f t="shared" si="35"/>
        <v>237.79610400000007</v>
      </c>
      <c r="J37" s="185">
        <f t="shared" si="35"/>
        <v>329.95924000000002</v>
      </c>
      <c r="K37" s="185">
        <f t="shared" si="35"/>
        <v>262.49444</v>
      </c>
      <c r="L37" s="185">
        <f t="shared" si="35"/>
        <v>650.69388800000002</v>
      </c>
      <c r="M37" s="185" t="e">
        <f t="shared" si="35"/>
        <v>#DIV/0!</v>
      </c>
      <c r="N37" s="185" t="e">
        <f t="shared" si="35"/>
        <v>#DIV/0!</v>
      </c>
      <c r="O37" s="185" t="e">
        <f t="shared" si="35"/>
        <v>#DIV/0!</v>
      </c>
      <c r="P37" s="185" t="e">
        <f t="shared" si="35"/>
        <v>#DIV/0!</v>
      </c>
      <c r="Q37" s="185" t="e">
        <f t="shared" si="35"/>
        <v>#DIV/0!</v>
      </c>
      <c r="R37" s="185" t="e">
        <f t="shared" si="35"/>
        <v>#DIV/0!</v>
      </c>
      <c r="S37" s="185" t="e">
        <f t="shared" si="35"/>
        <v>#DIV/0!</v>
      </c>
      <c r="T37" s="185" t="e">
        <f t="shared" si="35"/>
        <v>#DIV/0!</v>
      </c>
      <c r="U37" s="185" t="e">
        <f t="shared" si="35"/>
        <v>#DIV/0!</v>
      </c>
      <c r="V37" s="185" t="e">
        <f t="shared" si="35"/>
        <v>#DIV/0!</v>
      </c>
      <c r="W37" s="185" t="e">
        <f t="shared" si="35"/>
        <v>#DIV/0!</v>
      </c>
      <c r="X37" s="185" t="e">
        <f t="shared" si="35"/>
        <v>#DIV/0!</v>
      </c>
      <c r="Y37" s="51"/>
      <c r="Z37" s="164"/>
      <c r="AA37" s="164"/>
      <c r="AB37" s="82"/>
      <c r="AC37" s="215" t="s">
        <v>3</v>
      </c>
      <c r="AD37" s="76">
        <f t="shared" ref="AD37:AX37" si="36">AVERAGE(AD27:AD36)</f>
        <v>0.96703041502031561</v>
      </c>
      <c r="AE37" s="76">
        <f t="shared" si="36"/>
        <v>0.85492636918336729</v>
      </c>
      <c r="AF37" s="76">
        <f t="shared" si="36"/>
        <v>0.98762834840155977</v>
      </c>
      <c r="AG37" s="76">
        <f t="shared" si="36"/>
        <v>0.67224621821261754</v>
      </c>
      <c r="AH37" s="76">
        <f t="shared" si="36"/>
        <v>0.75772413100524383</v>
      </c>
      <c r="AI37" s="76">
        <f t="shared" si="36"/>
        <v>0.41165515591555984</v>
      </c>
      <c r="AJ37" s="76">
        <f t="shared" si="36"/>
        <v>0.4385551469946643</v>
      </c>
      <c r="AK37" s="76">
        <f t="shared" si="36"/>
        <v>0.2235347933442208</v>
      </c>
      <c r="AL37" s="76">
        <f t="shared" si="36"/>
        <v>0.27825358371168363</v>
      </c>
      <c r="AM37" s="76" t="e">
        <f t="shared" si="36"/>
        <v>#DIV/0!</v>
      </c>
      <c r="AN37" s="76" t="e">
        <f t="shared" si="36"/>
        <v>#DIV/0!</v>
      </c>
      <c r="AO37" s="76" t="e">
        <f t="shared" si="36"/>
        <v>#DIV/0!</v>
      </c>
      <c r="AP37" s="76" t="e">
        <f t="shared" si="36"/>
        <v>#DIV/0!</v>
      </c>
      <c r="AQ37" s="76" t="e">
        <f t="shared" si="36"/>
        <v>#DIV/0!</v>
      </c>
      <c r="AR37" s="76" t="e">
        <f t="shared" si="36"/>
        <v>#DIV/0!</v>
      </c>
      <c r="AS37" s="76" t="e">
        <f t="shared" si="36"/>
        <v>#DIV/0!</v>
      </c>
      <c r="AT37" s="76" t="e">
        <f t="shared" si="36"/>
        <v>#DIV/0!</v>
      </c>
      <c r="AU37" s="76" t="e">
        <f t="shared" si="36"/>
        <v>#DIV/0!</v>
      </c>
      <c r="AV37" s="76" t="e">
        <f t="shared" si="36"/>
        <v>#DIV/0!</v>
      </c>
      <c r="AW37" s="76" t="e">
        <f t="shared" si="36"/>
        <v>#DIV/0!</v>
      </c>
      <c r="AX37" s="76" t="e">
        <f t="shared" si="36"/>
        <v>#DIV/0!</v>
      </c>
      <c r="AY37" s="164"/>
    </row>
    <row r="38" spans="1:51" x14ac:dyDescent="0.25">
      <c r="B38" s="157"/>
      <c r="C38" s="188" t="s">
        <v>22</v>
      </c>
      <c r="D38" s="245">
        <f>_xlfn.STDEV.P(D27:D36)</f>
        <v>24.879543893023012</v>
      </c>
      <c r="E38" s="192">
        <f t="shared" ref="E38:X38" si="37">_xlfn.STDEV.P(E27:E36)</f>
        <v>43.18022281943734</v>
      </c>
      <c r="F38" s="192">
        <f t="shared" si="37"/>
        <v>14.976624816077086</v>
      </c>
      <c r="G38" s="192">
        <f t="shared" si="37"/>
        <v>37.199968690829074</v>
      </c>
      <c r="H38" s="192">
        <f t="shared" si="37"/>
        <v>115.81136558028405</v>
      </c>
      <c r="I38" s="192">
        <f t="shared" si="37"/>
        <v>64.494878229756196</v>
      </c>
      <c r="J38" s="192">
        <f t="shared" si="37"/>
        <v>137.89394451653166</v>
      </c>
      <c r="K38" s="192">
        <f t="shared" si="37"/>
        <v>100.90275475335963</v>
      </c>
      <c r="L38" s="192">
        <f t="shared" si="37"/>
        <v>345.08141087392443</v>
      </c>
      <c r="M38" s="192" t="e">
        <f t="shared" si="37"/>
        <v>#DIV/0!</v>
      </c>
      <c r="N38" s="192" t="e">
        <f t="shared" si="37"/>
        <v>#DIV/0!</v>
      </c>
      <c r="O38" s="192" t="e">
        <f t="shared" si="37"/>
        <v>#DIV/0!</v>
      </c>
      <c r="P38" s="192" t="e">
        <f t="shared" si="37"/>
        <v>#DIV/0!</v>
      </c>
      <c r="Q38" s="192" t="e">
        <f t="shared" si="37"/>
        <v>#DIV/0!</v>
      </c>
      <c r="R38" s="192" t="e">
        <f t="shared" si="37"/>
        <v>#DIV/0!</v>
      </c>
      <c r="S38" s="192" t="e">
        <f t="shared" si="37"/>
        <v>#DIV/0!</v>
      </c>
      <c r="T38" s="192" t="e">
        <f t="shared" si="37"/>
        <v>#DIV/0!</v>
      </c>
      <c r="U38" s="192" t="e">
        <f t="shared" si="37"/>
        <v>#DIV/0!</v>
      </c>
      <c r="V38" s="192" t="e">
        <f t="shared" si="37"/>
        <v>#DIV/0!</v>
      </c>
      <c r="W38" s="192" t="e">
        <f t="shared" si="37"/>
        <v>#DIV/0!</v>
      </c>
      <c r="X38" s="192" t="e">
        <f t="shared" si="37"/>
        <v>#DIV/0!</v>
      </c>
      <c r="Y38" s="52"/>
      <c r="Z38" s="193"/>
      <c r="AA38" s="193"/>
      <c r="AB38" s="216"/>
      <c r="AC38" s="217" t="s">
        <v>4</v>
      </c>
      <c r="AD38" s="77">
        <f t="shared" ref="AD38:AX38" si="38">_xlfn.VAR.P(AD27:AD36)</f>
        <v>3.406697639761333E-2</v>
      </c>
      <c r="AE38" s="77">
        <f t="shared" si="38"/>
        <v>4.9931056578038951E-2</v>
      </c>
      <c r="AF38" s="77">
        <f t="shared" si="38"/>
        <v>5.9790582642189043E-3</v>
      </c>
      <c r="AG38" s="77">
        <f t="shared" si="38"/>
        <v>2.0159662737705517E-2</v>
      </c>
      <c r="AH38" s="77">
        <f t="shared" si="38"/>
        <v>0.10506842322059719</v>
      </c>
      <c r="AI38" s="77">
        <f t="shared" si="38"/>
        <v>1.2465454069249126E-2</v>
      </c>
      <c r="AJ38" s="77">
        <f t="shared" si="38"/>
        <v>3.3590635894047767E-2</v>
      </c>
      <c r="AK38" s="77">
        <f t="shared" si="38"/>
        <v>7.3833947836297754E-3</v>
      </c>
      <c r="AL38" s="77">
        <f t="shared" si="38"/>
        <v>2.1775654040478657E-2</v>
      </c>
      <c r="AM38" s="77" t="e">
        <f t="shared" si="38"/>
        <v>#DIV/0!</v>
      </c>
      <c r="AN38" s="77" t="e">
        <f t="shared" si="38"/>
        <v>#DIV/0!</v>
      </c>
      <c r="AO38" s="77" t="e">
        <f t="shared" si="38"/>
        <v>#DIV/0!</v>
      </c>
      <c r="AP38" s="77" t="e">
        <f t="shared" si="38"/>
        <v>#DIV/0!</v>
      </c>
      <c r="AQ38" s="77" t="e">
        <f t="shared" si="38"/>
        <v>#DIV/0!</v>
      </c>
      <c r="AR38" s="77" t="e">
        <f t="shared" si="38"/>
        <v>#DIV/0!</v>
      </c>
      <c r="AS38" s="77" t="e">
        <f t="shared" si="38"/>
        <v>#DIV/0!</v>
      </c>
      <c r="AT38" s="77" t="e">
        <f t="shared" si="38"/>
        <v>#DIV/0!</v>
      </c>
      <c r="AU38" s="77" t="e">
        <f t="shared" si="38"/>
        <v>#DIV/0!</v>
      </c>
      <c r="AV38" s="77" t="e">
        <f t="shared" si="38"/>
        <v>#DIV/0!</v>
      </c>
      <c r="AW38" s="77" t="e">
        <f t="shared" si="38"/>
        <v>#DIV/0!</v>
      </c>
      <c r="AX38" s="77" t="e">
        <f t="shared" si="38"/>
        <v>#DIV/0!</v>
      </c>
      <c r="AY38" s="193"/>
    </row>
    <row r="39" spans="1:51" x14ac:dyDescent="0.25">
      <c r="Y39" s="52"/>
      <c r="Z39" s="193"/>
      <c r="AA39" s="193"/>
      <c r="AB39" s="84"/>
      <c r="AC39" s="217" t="s">
        <v>5</v>
      </c>
      <c r="AD39" s="77">
        <f t="shared" ref="AD39:AX39" si="39">_xlfn.STDEV.P(AD27:AD36)</f>
        <v>0.18457241505060643</v>
      </c>
      <c r="AE39" s="77">
        <f t="shared" si="39"/>
        <v>0.22345258239286239</v>
      </c>
      <c r="AF39" s="77">
        <f t="shared" si="39"/>
        <v>7.7324370441788304E-2</v>
      </c>
      <c r="AG39" s="77">
        <f t="shared" si="39"/>
        <v>0.14198472712832713</v>
      </c>
      <c r="AH39" s="77">
        <f t="shared" si="39"/>
        <v>0.32414259704734455</v>
      </c>
      <c r="AI39" s="77">
        <f t="shared" si="39"/>
        <v>0.11164879788537414</v>
      </c>
      <c r="AJ39" s="77">
        <f t="shared" si="39"/>
        <v>0.18327748332527857</v>
      </c>
      <c r="AK39" s="77">
        <f t="shared" si="39"/>
        <v>8.5926682605752772E-2</v>
      </c>
      <c r="AL39" s="77">
        <f t="shared" si="39"/>
        <v>0.14756576174871547</v>
      </c>
      <c r="AM39" s="77" t="e">
        <f t="shared" si="39"/>
        <v>#DIV/0!</v>
      </c>
      <c r="AN39" s="77" t="e">
        <f t="shared" si="39"/>
        <v>#DIV/0!</v>
      </c>
      <c r="AO39" s="77" t="e">
        <f t="shared" si="39"/>
        <v>#DIV/0!</v>
      </c>
      <c r="AP39" s="77" t="e">
        <f t="shared" si="39"/>
        <v>#DIV/0!</v>
      </c>
      <c r="AQ39" s="77" t="e">
        <f t="shared" si="39"/>
        <v>#DIV/0!</v>
      </c>
      <c r="AR39" s="77" t="e">
        <f t="shared" si="39"/>
        <v>#DIV/0!</v>
      </c>
      <c r="AS39" s="77" t="e">
        <f t="shared" si="39"/>
        <v>#DIV/0!</v>
      </c>
      <c r="AT39" s="77" t="e">
        <f t="shared" si="39"/>
        <v>#DIV/0!</v>
      </c>
      <c r="AU39" s="77" t="e">
        <f t="shared" si="39"/>
        <v>#DIV/0!</v>
      </c>
      <c r="AV39" s="77" t="e">
        <f t="shared" si="39"/>
        <v>#DIV/0!</v>
      </c>
      <c r="AW39" s="77" t="e">
        <f t="shared" si="39"/>
        <v>#DIV/0!</v>
      </c>
      <c r="AX39" s="77" t="e">
        <f t="shared" si="39"/>
        <v>#DIV/0!</v>
      </c>
      <c r="AY39" s="193"/>
    </row>
    <row r="40" spans="1:51" ht="15.75" x14ac:dyDescent="0.25">
      <c r="Y40" s="52"/>
      <c r="Z40" s="193"/>
      <c r="AA40" s="193"/>
      <c r="AB40" s="85"/>
      <c r="AC40" s="218" t="s">
        <v>19</v>
      </c>
      <c r="AD40" s="78">
        <f t="shared" ref="AD40:AX40" si="40">SUMPRODUCT(AD27:AD36,AD27:AD36)/COUNTA(D27:D36)</f>
        <v>0.96921479997197724</v>
      </c>
      <c r="AE40" s="78">
        <f t="shared" si="40"/>
        <v>0.78083015330309424</v>
      </c>
      <c r="AF40" s="78">
        <f t="shared" si="40"/>
        <v>0.98138881283061163</v>
      </c>
      <c r="AG40" s="78">
        <f t="shared" si="40"/>
        <v>0.47207464063887172</v>
      </c>
      <c r="AH40" s="78">
        <f t="shared" si="40"/>
        <v>0.67921428192824906</v>
      </c>
      <c r="AI40" s="78">
        <f t="shared" si="40"/>
        <v>0.18192542146111301</v>
      </c>
      <c r="AJ40" s="78">
        <f t="shared" si="40"/>
        <v>0.22592125284955938</v>
      </c>
      <c r="AK40" s="78">
        <f t="shared" si="40"/>
        <v>5.7351198619073271E-2</v>
      </c>
      <c r="AL40" s="78">
        <f t="shared" si="40"/>
        <v>9.9200710888873597E-2</v>
      </c>
      <c r="AM40" s="78" t="e">
        <f t="shared" si="40"/>
        <v>#DIV/0!</v>
      </c>
      <c r="AN40" s="78" t="e">
        <f t="shared" si="40"/>
        <v>#DIV/0!</v>
      </c>
      <c r="AO40" s="78" t="e">
        <f t="shared" si="40"/>
        <v>#DIV/0!</v>
      </c>
      <c r="AP40" s="78" t="e">
        <f t="shared" si="40"/>
        <v>#DIV/0!</v>
      </c>
      <c r="AQ40" s="78" t="e">
        <f t="shared" si="40"/>
        <v>#DIV/0!</v>
      </c>
      <c r="AR40" s="78" t="e">
        <f t="shared" si="40"/>
        <v>#DIV/0!</v>
      </c>
      <c r="AS40" s="78" t="e">
        <f t="shared" si="40"/>
        <v>#DIV/0!</v>
      </c>
      <c r="AT40" s="78" t="e">
        <f t="shared" si="40"/>
        <v>#DIV/0!</v>
      </c>
      <c r="AU40" s="78" t="e">
        <f t="shared" si="40"/>
        <v>#DIV/0!</v>
      </c>
      <c r="AV40" s="78" t="e">
        <f t="shared" si="40"/>
        <v>#DIV/0!</v>
      </c>
      <c r="AW40" s="78" t="e">
        <f t="shared" si="40"/>
        <v>#DIV/0!</v>
      </c>
      <c r="AX40" s="78" t="e">
        <f t="shared" si="40"/>
        <v>#DIV/0!</v>
      </c>
      <c r="AY40" s="193"/>
    </row>
    <row r="41" spans="1:51" x14ac:dyDescent="0.25">
      <c r="Y41" s="52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</row>
    <row r="42" spans="1:51" ht="18.75" x14ac:dyDescent="0.3">
      <c r="A42" s="213" t="s">
        <v>49</v>
      </c>
      <c r="Y42" s="52"/>
      <c r="Z42" s="193"/>
      <c r="AA42" s="213" t="str">
        <f>A42</f>
        <v>25mg/kg CP-PTX Monotherapy</v>
      </c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</row>
    <row r="43" spans="1:51" s="7" customFormat="1" ht="19.5" x14ac:dyDescent="0.35">
      <c r="B43" s="219"/>
      <c r="C43" s="33" t="s">
        <v>18</v>
      </c>
      <c r="D43" s="336" t="s">
        <v>13</v>
      </c>
      <c r="E43" s="336"/>
      <c r="F43" s="336"/>
      <c r="G43" s="336"/>
      <c r="H43" s="336"/>
      <c r="I43" s="336"/>
      <c r="J43" s="336"/>
      <c r="K43" s="336"/>
      <c r="L43" s="336"/>
      <c r="M43" s="336"/>
      <c r="N43" s="336"/>
      <c r="O43" s="336"/>
      <c r="P43" s="336"/>
      <c r="Q43" s="336"/>
      <c r="R43" s="336"/>
      <c r="S43" s="336"/>
      <c r="T43" s="336"/>
      <c r="U43" s="336"/>
      <c r="V43" s="336"/>
      <c r="W43" s="336"/>
      <c r="X43" s="336"/>
      <c r="Y43" s="53"/>
      <c r="AB43" s="338" t="s">
        <v>7</v>
      </c>
      <c r="AC43" s="338"/>
    </row>
    <row r="44" spans="1:51" x14ac:dyDescent="0.25">
      <c r="B44" s="157"/>
      <c r="C44" s="65" t="s">
        <v>12</v>
      </c>
      <c r="D44" s="64">
        <f t="shared" ref="D44:X44" si="41">D7</f>
        <v>0</v>
      </c>
      <c r="E44" s="64">
        <f t="shared" si="41"/>
        <v>1</v>
      </c>
      <c r="F44" s="64">
        <f t="shared" si="41"/>
        <v>2</v>
      </c>
      <c r="G44" s="64">
        <f t="shared" si="41"/>
        <v>3</v>
      </c>
      <c r="H44" s="64">
        <f t="shared" si="41"/>
        <v>5</v>
      </c>
      <c r="I44" s="64">
        <f t="shared" si="41"/>
        <v>8</v>
      </c>
      <c r="J44" s="64">
        <f t="shared" si="41"/>
        <v>10</v>
      </c>
      <c r="K44" s="64">
        <f t="shared" si="41"/>
        <v>15</v>
      </c>
      <c r="L44" s="64">
        <f t="shared" si="41"/>
        <v>19</v>
      </c>
      <c r="M44" s="64">
        <f t="shared" si="41"/>
        <v>0</v>
      </c>
      <c r="N44" s="64">
        <f t="shared" si="41"/>
        <v>0</v>
      </c>
      <c r="O44" s="64">
        <f t="shared" si="41"/>
        <v>0</v>
      </c>
      <c r="P44" s="64">
        <f t="shared" si="41"/>
        <v>0</v>
      </c>
      <c r="Q44" s="64">
        <f t="shared" si="41"/>
        <v>0</v>
      </c>
      <c r="R44" s="64">
        <f t="shared" si="41"/>
        <v>0</v>
      </c>
      <c r="S44" s="64">
        <f t="shared" si="41"/>
        <v>0</v>
      </c>
      <c r="T44" s="64">
        <f t="shared" si="41"/>
        <v>0</v>
      </c>
      <c r="U44" s="64">
        <f t="shared" si="41"/>
        <v>0</v>
      </c>
      <c r="V44" s="64">
        <f t="shared" si="41"/>
        <v>0</v>
      </c>
      <c r="W44" s="64">
        <f t="shared" si="41"/>
        <v>0</v>
      </c>
      <c r="X44" s="64">
        <f t="shared" si="41"/>
        <v>0</v>
      </c>
      <c r="Y44" s="50"/>
      <c r="Z44" s="159"/>
      <c r="AA44" s="159"/>
      <c r="AB44" s="81"/>
      <c r="AC44" s="86" t="s">
        <v>12</v>
      </c>
      <c r="AD44" s="64">
        <f>D44</f>
        <v>0</v>
      </c>
      <c r="AE44" s="64">
        <f>E44</f>
        <v>1</v>
      </c>
      <c r="AF44" s="64">
        <f t="shared" ref="AF44:AX44" si="42">F44</f>
        <v>2</v>
      </c>
      <c r="AG44" s="64">
        <f t="shared" si="42"/>
        <v>3</v>
      </c>
      <c r="AH44" s="64">
        <f t="shared" si="42"/>
        <v>5</v>
      </c>
      <c r="AI44" s="64">
        <f t="shared" si="42"/>
        <v>8</v>
      </c>
      <c r="AJ44" s="64">
        <f t="shared" si="42"/>
        <v>10</v>
      </c>
      <c r="AK44" s="64">
        <f t="shared" si="42"/>
        <v>15</v>
      </c>
      <c r="AL44" s="64">
        <f t="shared" si="42"/>
        <v>19</v>
      </c>
      <c r="AM44" s="64">
        <f t="shared" si="42"/>
        <v>0</v>
      </c>
      <c r="AN44" s="64">
        <f t="shared" si="42"/>
        <v>0</v>
      </c>
      <c r="AO44" s="64">
        <f t="shared" si="42"/>
        <v>0</v>
      </c>
      <c r="AP44" s="64">
        <f t="shared" si="42"/>
        <v>0</v>
      </c>
      <c r="AQ44" s="64">
        <f t="shared" si="42"/>
        <v>0</v>
      </c>
      <c r="AR44" s="64">
        <f t="shared" si="42"/>
        <v>0</v>
      </c>
      <c r="AS44" s="64">
        <f t="shared" si="42"/>
        <v>0</v>
      </c>
      <c r="AT44" s="64">
        <f t="shared" si="42"/>
        <v>0</v>
      </c>
      <c r="AU44" s="64">
        <f t="shared" si="42"/>
        <v>0</v>
      </c>
      <c r="AV44" s="64">
        <f t="shared" si="42"/>
        <v>0</v>
      </c>
      <c r="AW44" s="64">
        <f t="shared" si="42"/>
        <v>0</v>
      </c>
      <c r="AX44" s="64">
        <f t="shared" si="42"/>
        <v>0</v>
      </c>
      <c r="AY44" s="159"/>
    </row>
    <row r="45" spans="1:51" x14ac:dyDescent="0.25">
      <c r="C45" s="108">
        <v>34</v>
      </c>
      <c r="D45" s="163">
        <v>118.03011999999997</v>
      </c>
      <c r="E45" s="163">
        <v>145.119</v>
      </c>
      <c r="F45" s="163">
        <v>144.83456000000001</v>
      </c>
      <c r="G45" s="163">
        <v>148.59935999999999</v>
      </c>
      <c r="H45" s="163">
        <v>170.40244000000001</v>
      </c>
      <c r="I45" s="163">
        <v>397.63308000000012</v>
      </c>
      <c r="J45" s="163">
        <v>756.09195999999986</v>
      </c>
      <c r="K45" s="163">
        <v>846.40243999999996</v>
      </c>
      <c r="L45" s="163">
        <v>1788.3517600000002</v>
      </c>
      <c r="M45" s="163"/>
      <c r="N45" s="163"/>
      <c r="O45" s="163"/>
      <c r="P45" s="163"/>
      <c r="Q45" s="163"/>
      <c r="R45" s="163"/>
      <c r="S45" s="163"/>
      <c r="T45" s="163"/>
      <c r="U45" s="163"/>
      <c r="V45" s="163"/>
      <c r="W45" s="163"/>
      <c r="X45" s="163"/>
      <c r="Y45" s="51"/>
      <c r="Z45" s="164"/>
      <c r="AA45" s="164"/>
      <c r="AB45" s="164"/>
      <c r="AC45" s="169">
        <f t="shared" ref="AC45:AC54" si="43">C45</f>
        <v>34</v>
      </c>
      <c r="AD45" s="166">
        <f t="shared" ref="AD45:AX45" si="44">IF(ISNUMBER(D45)=TRUE,D45/D72,"")</f>
        <v>0.87562313806010073</v>
      </c>
      <c r="AE45" s="167">
        <f t="shared" si="44"/>
        <v>0.75097378352741728</v>
      </c>
      <c r="AF45" s="167">
        <f t="shared" si="44"/>
        <v>0.74778137983341053</v>
      </c>
      <c r="AG45" s="167">
        <f t="shared" si="44"/>
        <v>0.5671735843757737</v>
      </c>
      <c r="AH45" s="167">
        <f t="shared" si="44"/>
        <v>0.47693669069564687</v>
      </c>
      <c r="AI45" s="167">
        <f t="shared" si="44"/>
        <v>0.68835319330792866</v>
      </c>
      <c r="AJ45" s="167">
        <f t="shared" si="44"/>
        <v>1.0049363086764405</v>
      </c>
      <c r="AK45" s="167">
        <f t="shared" si="44"/>
        <v>0.72077867444142518</v>
      </c>
      <c r="AL45" s="167">
        <f t="shared" si="44"/>
        <v>0.76474559748300075</v>
      </c>
      <c r="AM45" s="167" t="str">
        <f t="shared" si="44"/>
        <v/>
      </c>
      <c r="AN45" s="167" t="str">
        <f t="shared" si="44"/>
        <v/>
      </c>
      <c r="AO45" s="167" t="str">
        <f t="shared" si="44"/>
        <v/>
      </c>
      <c r="AP45" s="167" t="str">
        <f t="shared" si="44"/>
        <v/>
      </c>
      <c r="AQ45" s="167" t="str">
        <f t="shared" si="44"/>
        <v/>
      </c>
      <c r="AR45" s="167" t="str">
        <f t="shared" si="44"/>
        <v/>
      </c>
      <c r="AS45" s="167" t="str">
        <f t="shared" si="44"/>
        <v/>
      </c>
      <c r="AT45" s="167" t="str">
        <f t="shared" si="44"/>
        <v/>
      </c>
      <c r="AU45" s="167" t="str">
        <f t="shared" si="44"/>
        <v/>
      </c>
      <c r="AV45" s="167" t="str">
        <f t="shared" si="44"/>
        <v/>
      </c>
      <c r="AW45" s="167" t="str">
        <f t="shared" si="44"/>
        <v/>
      </c>
      <c r="AX45" s="167" t="str">
        <f t="shared" si="44"/>
        <v/>
      </c>
      <c r="AY45" s="164"/>
    </row>
    <row r="46" spans="1:51" x14ac:dyDescent="0.25">
      <c r="C46" s="109">
        <v>72</v>
      </c>
      <c r="D46" s="241">
        <v>127.29599999999999</v>
      </c>
      <c r="E46" s="163">
        <v>137.56912000000003</v>
      </c>
      <c r="F46" s="163">
        <v>157.24800000000002</v>
      </c>
      <c r="G46" s="163">
        <v>159.12</v>
      </c>
      <c r="H46" s="163">
        <v>242.81088000000005</v>
      </c>
      <c r="I46" s="163">
        <v>319.36788000000007</v>
      </c>
      <c r="J46" s="163">
        <v>479.01775999999995</v>
      </c>
      <c r="K46" s="163">
        <v>843.64800000000002</v>
      </c>
      <c r="L46" s="163">
        <v>1788.49476</v>
      </c>
      <c r="M46" s="163"/>
      <c r="N46" s="163"/>
      <c r="O46" s="163"/>
      <c r="P46" s="163"/>
      <c r="Q46" s="163"/>
      <c r="R46" s="163"/>
      <c r="S46" s="163"/>
      <c r="T46" s="163"/>
      <c r="U46" s="163"/>
      <c r="V46" s="163"/>
      <c r="W46" s="163"/>
      <c r="X46" s="163"/>
      <c r="Y46" s="51"/>
      <c r="Z46" s="164"/>
      <c r="AA46" s="164"/>
      <c r="AB46" s="164"/>
      <c r="AC46" s="169">
        <f t="shared" si="43"/>
        <v>72</v>
      </c>
      <c r="AD46" s="170">
        <f t="shared" ref="AD46:AX46" si="45">IF(ISNUMBER(D46)=TRUE,D46/D72,"")</f>
        <v>0.94436337930096659</v>
      </c>
      <c r="AE46" s="171">
        <f t="shared" si="45"/>
        <v>0.71190404111754702</v>
      </c>
      <c r="AF46" s="171">
        <f t="shared" si="45"/>
        <v>0.81187201739725767</v>
      </c>
      <c r="AG46" s="171">
        <f t="shared" si="45"/>
        <v>0.60732873106501339</v>
      </c>
      <c r="AH46" s="171">
        <f t="shared" si="45"/>
        <v>0.67959952669749246</v>
      </c>
      <c r="AI46" s="171">
        <f t="shared" si="45"/>
        <v>0.55286622541058039</v>
      </c>
      <c r="AJ46" s="171">
        <f t="shared" si="45"/>
        <v>0.63667168147755093</v>
      </c>
      <c r="AK46" s="171">
        <f t="shared" si="45"/>
        <v>0.7184330507543899</v>
      </c>
      <c r="AL46" s="171">
        <f t="shared" si="45"/>
        <v>0.76480674799202586</v>
      </c>
      <c r="AM46" s="171" t="str">
        <f t="shared" si="45"/>
        <v/>
      </c>
      <c r="AN46" s="171" t="str">
        <f t="shared" si="45"/>
        <v/>
      </c>
      <c r="AO46" s="171" t="str">
        <f t="shared" si="45"/>
        <v/>
      </c>
      <c r="AP46" s="171" t="str">
        <f t="shared" si="45"/>
        <v/>
      </c>
      <c r="AQ46" s="171" t="str">
        <f t="shared" si="45"/>
        <v/>
      </c>
      <c r="AR46" s="171" t="str">
        <f t="shared" si="45"/>
        <v/>
      </c>
      <c r="AS46" s="171" t="str">
        <f t="shared" si="45"/>
        <v/>
      </c>
      <c r="AT46" s="171" t="str">
        <f t="shared" si="45"/>
        <v/>
      </c>
      <c r="AU46" s="171" t="str">
        <f t="shared" si="45"/>
        <v/>
      </c>
      <c r="AV46" s="171" t="str">
        <f t="shared" si="45"/>
        <v/>
      </c>
      <c r="AW46" s="171" t="str">
        <f t="shared" si="45"/>
        <v/>
      </c>
      <c r="AX46" s="171" t="str">
        <f t="shared" si="45"/>
        <v/>
      </c>
      <c r="AY46" s="164"/>
    </row>
    <row r="47" spans="1:51" x14ac:dyDescent="0.25">
      <c r="C47" s="109">
        <v>92</v>
      </c>
      <c r="D47" s="241">
        <v>89.855999999999995</v>
      </c>
      <c r="E47" s="163">
        <v>111.68299999999999</v>
      </c>
      <c r="F47" s="163">
        <v>115.29856000000001</v>
      </c>
      <c r="G47" s="163">
        <v>65.436800000000005</v>
      </c>
      <c r="H47" s="163">
        <v>87.396400000000014</v>
      </c>
      <c r="I47" s="163">
        <v>160.93375999999998</v>
      </c>
      <c r="J47" s="163">
        <v>160.44599999999997</v>
      </c>
      <c r="K47" s="163">
        <v>334.2222000000001</v>
      </c>
      <c r="L47" s="163">
        <v>864.93419999999992</v>
      </c>
      <c r="M47" s="163"/>
      <c r="N47" s="163"/>
      <c r="O47" s="163"/>
      <c r="P47" s="163"/>
      <c r="Q47" s="163"/>
      <c r="R47" s="163"/>
      <c r="S47" s="163"/>
      <c r="T47" s="163"/>
      <c r="U47" s="163"/>
      <c r="V47" s="163"/>
      <c r="W47" s="163"/>
      <c r="X47" s="163"/>
      <c r="Y47" s="51"/>
      <c r="Z47" s="164"/>
      <c r="AA47" s="164"/>
      <c r="AB47" s="164"/>
      <c r="AC47" s="169">
        <f t="shared" si="43"/>
        <v>92</v>
      </c>
      <c r="AD47" s="170">
        <f t="shared" ref="AD47:AX47" si="46">IF(ISNUMBER(D47)=TRUE,D47/D72,"")</f>
        <v>0.66660944421244706</v>
      </c>
      <c r="AE47" s="171">
        <f t="shared" si="46"/>
        <v>0.57794640995109214</v>
      </c>
      <c r="AF47" s="171">
        <f t="shared" si="46"/>
        <v>0.59528690037519549</v>
      </c>
      <c r="AG47" s="171">
        <f t="shared" si="46"/>
        <v>0.24975897881444867</v>
      </c>
      <c r="AH47" s="171">
        <f t="shared" si="46"/>
        <v>0.24461239988531289</v>
      </c>
      <c r="AI47" s="171">
        <f t="shared" si="46"/>
        <v>0.2785967093257225</v>
      </c>
      <c r="AJ47" s="171">
        <f t="shared" si="46"/>
        <v>0.21325185230365387</v>
      </c>
      <c r="AK47" s="171">
        <f t="shared" si="46"/>
        <v>0.28461665857780016</v>
      </c>
      <c r="AL47" s="171">
        <f t="shared" si="46"/>
        <v>0.3698682979250576</v>
      </c>
      <c r="AM47" s="171" t="str">
        <f t="shared" si="46"/>
        <v/>
      </c>
      <c r="AN47" s="171" t="str">
        <f t="shared" si="46"/>
        <v/>
      </c>
      <c r="AO47" s="171" t="str">
        <f t="shared" si="46"/>
        <v/>
      </c>
      <c r="AP47" s="171" t="str">
        <f t="shared" si="46"/>
        <v/>
      </c>
      <c r="AQ47" s="171" t="str">
        <f t="shared" si="46"/>
        <v/>
      </c>
      <c r="AR47" s="171" t="str">
        <f t="shared" si="46"/>
        <v/>
      </c>
      <c r="AS47" s="171" t="str">
        <f t="shared" si="46"/>
        <v/>
      </c>
      <c r="AT47" s="171" t="str">
        <f t="shared" si="46"/>
        <v/>
      </c>
      <c r="AU47" s="171" t="str">
        <f t="shared" si="46"/>
        <v/>
      </c>
      <c r="AV47" s="171" t="str">
        <f t="shared" si="46"/>
        <v/>
      </c>
      <c r="AW47" s="171" t="str">
        <f t="shared" si="46"/>
        <v/>
      </c>
      <c r="AX47" s="171" t="str">
        <f t="shared" si="46"/>
        <v/>
      </c>
      <c r="AY47" s="164"/>
    </row>
    <row r="48" spans="1:51" x14ac:dyDescent="0.25">
      <c r="C48" s="109">
        <v>102</v>
      </c>
      <c r="D48" s="241">
        <v>130.32864000000004</v>
      </c>
      <c r="E48" s="163">
        <v>104.04992000000001</v>
      </c>
      <c r="F48" s="163">
        <v>155.376</v>
      </c>
      <c r="G48" s="163">
        <v>210.65616</v>
      </c>
      <c r="H48" s="163">
        <v>309.50400000000002</v>
      </c>
      <c r="I48" s="163">
        <v>422.70904000000007</v>
      </c>
      <c r="J48" s="163">
        <v>756.75599999999997</v>
      </c>
      <c r="K48" s="163">
        <v>1148.4589999999998</v>
      </c>
      <c r="L48" s="163">
        <v>1715.3370000000002</v>
      </c>
      <c r="M48" s="163"/>
      <c r="N48" s="163"/>
      <c r="O48" s="163"/>
      <c r="P48" s="163"/>
      <c r="Q48" s="163"/>
      <c r="R48" s="163"/>
      <c r="S48" s="163"/>
      <c r="T48" s="163"/>
      <c r="U48" s="163"/>
      <c r="V48" s="163"/>
      <c r="W48" s="163"/>
      <c r="X48" s="163"/>
      <c r="Y48" s="51"/>
      <c r="Z48" s="164"/>
      <c r="AA48" s="164"/>
      <c r="AB48" s="164"/>
      <c r="AC48" s="169">
        <f t="shared" si="43"/>
        <v>102</v>
      </c>
      <c r="AD48" s="170">
        <f t="shared" ref="AD48:AX48" si="47">IF(ISNUMBER(D48)=TRUE,D48/D72,"")</f>
        <v>0.96686144804313701</v>
      </c>
      <c r="AE48" s="171">
        <f t="shared" si="47"/>
        <v>0.53844611731148295</v>
      </c>
      <c r="AF48" s="171">
        <f t="shared" si="47"/>
        <v>0.80220687433300453</v>
      </c>
      <c r="AG48" s="171">
        <f t="shared" si="47"/>
        <v>0.80403178949112897</v>
      </c>
      <c r="AH48" s="171">
        <f t="shared" si="47"/>
        <v>0.86626584406341534</v>
      </c>
      <c r="AI48" s="171">
        <f t="shared" si="47"/>
        <v>0.73176285414716735</v>
      </c>
      <c r="AJ48" s="171">
        <f t="shared" si="47"/>
        <v>1.0058188969616191</v>
      </c>
      <c r="AK48" s="171">
        <f t="shared" si="47"/>
        <v>0.97800374449573257</v>
      </c>
      <c r="AL48" s="171">
        <f t="shared" si="47"/>
        <v>0.7335225923057207</v>
      </c>
      <c r="AM48" s="171" t="str">
        <f t="shared" si="47"/>
        <v/>
      </c>
      <c r="AN48" s="171" t="str">
        <f t="shared" si="47"/>
        <v/>
      </c>
      <c r="AO48" s="171" t="str">
        <f t="shared" si="47"/>
        <v/>
      </c>
      <c r="AP48" s="171" t="str">
        <f t="shared" si="47"/>
        <v/>
      </c>
      <c r="AQ48" s="171" t="str">
        <f t="shared" si="47"/>
        <v/>
      </c>
      <c r="AR48" s="171" t="str">
        <f t="shared" si="47"/>
        <v/>
      </c>
      <c r="AS48" s="171" t="str">
        <f t="shared" si="47"/>
        <v/>
      </c>
      <c r="AT48" s="171" t="str">
        <f t="shared" si="47"/>
        <v/>
      </c>
      <c r="AU48" s="171" t="str">
        <f t="shared" si="47"/>
        <v/>
      </c>
      <c r="AV48" s="171" t="str">
        <f t="shared" si="47"/>
        <v/>
      </c>
      <c r="AW48" s="171" t="str">
        <f t="shared" si="47"/>
        <v/>
      </c>
      <c r="AX48" s="171" t="str">
        <f t="shared" si="47"/>
        <v/>
      </c>
      <c r="AY48" s="164"/>
    </row>
    <row r="49" spans="1:51" x14ac:dyDescent="0.25">
      <c r="C49" s="109"/>
      <c r="D49" s="241"/>
      <c r="E49" s="163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3"/>
      <c r="S49" s="163"/>
      <c r="T49" s="163"/>
      <c r="U49" s="163"/>
      <c r="V49" s="163"/>
      <c r="W49" s="163"/>
      <c r="X49" s="163"/>
      <c r="Y49" s="51"/>
      <c r="Z49" s="164"/>
      <c r="AA49" s="164"/>
      <c r="AB49" s="164"/>
      <c r="AC49" s="169">
        <f t="shared" si="43"/>
        <v>0</v>
      </c>
      <c r="AD49" s="170" t="str">
        <f t="shared" ref="AD49:AX49" si="48">IF(ISNUMBER(D49)=TRUE,D49/D72,"")</f>
        <v/>
      </c>
      <c r="AE49" s="171" t="str">
        <f t="shared" si="48"/>
        <v/>
      </c>
      <c r="AF49" s="171" t="str">
        <f t="shared" si="48"/>
        <v/>
      </c>
      <c r="AG49" s="171" t="str">
        <f t="shared" si="48"/>
        <v/>
      </c>
      <c r="AH49" s="171" t="str">
        <f t="shared" si="48"/>
        <v/>
      </c>
      <c r="AI49" s="171" t="str">
        <f t="shared" si="48"/>
        <v/>
      </c>
      <c r="AJ49" s="171" t="str">
        <f t="shared" si="48"/>
        <v/>
      </c>
      <c r="AK49" s="171" t="str">
        <f t="shared" si="48"/>
        <v/>
      </c>
      <c r="AL49" s="171" t="str">
        <f t="shared" si="48"/>
        <v/>
      </c>
      <c r="AM49" s="171" t="str">
        <f t="shared" si="48"/>
        <v/>
      </c>
      <c r="AN49" s="171" t="str">
        <f t="shared" si="48"/>
        <v/>
      </c>
      <c r="AO49" s="171" t="str">
        <f t="shared" si="48"/>
        <v/>
      </c>
      <c r="AP49" s="171" t="str">
        <f t="shared" si="48"/>
        <v/>
      </c>
      <c r="AQ49" s="171" t="str">
        <f t="shared" si="48"/>
        <v/>
      </c>
      <c r="AR49" s="171" t="str">
        <f t="shared" si="48"/>
        <v/>
      </c>
      <c r="AS49" s="171" t="str">
        <f t="shared" si="48"/>
        <v/>
      </c>
      <c r="AT49" s="171" t="str">
        <f t="shared" si="48"/>
        <v/>
      </c>
      <c r="AU49" s="171" t="str">
        <f t="shared" si="48"/>
        <v/>
      </c>
      <c r="AV49" s="171" t="str">
        <f t="shared" si="48"/>
        <v/>
      </c>
      <c r="AW49" s="171" t="str">
        <f t="shared" si="48"/>
        <v/>
      </c>
      <c r="AX49" s="171" t="str">
        <f t="shared" si="48"/>
        <v/>
      </c>
      <c r="AY49" s="164"/>
    </row>
    <row r="50" spans="1:51" x14ac:dyDescent="0.25">
      <c r="C50" s="109"/>
      <c r="D50" s="241"/>
      <c r="E50" s="163"/>
      <c r="F50" s="163"/>
      <c r="G50" s="163"/>
      <c r="H50" s="163"/>
      <c r="I50" s="163"/>
      <c r="J50" s="163"/>
      <c r="K50" s="163"/>
      <c r="L50" s="163"/>
      <c r="M50" s="163"/>
      <c r="N50" s="163"/>
      <c r="O50" s="163"/>
      <c r="P50" s="163"/>
      <c r="Q50" s="163"/>
      <c r="R50" s="163"/>
      <c r="S50" s="163"/>
      <c r="T50" s="163"/>
      <c r="U50" s="163"/>
      <c r="V50" s="163"/>
      <c r="W50" s="163"/>
      <c r="X50" s="163"/>
      <c r="Y50" s="51"/>
      <c r="Z50" s="164"/>
      <c r="AA50" s="164"/>
      <c r="AB50" s="164"/>
      <c r="AC50" s="169">
        <f t="shared" si="43"/>
        <v>0</v>
      </c>
      <c r="AD50" s="170" t="str">
        <f t="shared" ref="AD50:AX50" si="49">IF(ISNUMBER(D50)=TRUE,D50/D72,"")</f>
        <v/>
      </c>
      <c r="AE50" s="171" t="str">
        <f t="shared" si="49"/>
        <v/>
      </c>
      <c r="AF50" s="171" t="str">
        <f t="shared" si="49"/>
        <v/>
      </c>
      <c r="AG50" s="171" t="str">
        <f t="shared" si="49"/>
        <v/>
      </c>
      <c r="AH50" s="171" t="str">
        <f t="shared" si="49"/>
        <v/>
      </c>
      <c r="AI50" s="171" t="str">
        <f t="shared" si="49"/>
        <v/>
      </c>
      <c r="AJ50" s="171" t="str">
        <f t="shared" si="49"/>
        <v/>
      </c>
      <c r="AK50" s="171" t="str">
        <f t="shared" si="49"/>
        <v/>
      </c>
      <c r="AL50" s="171" t="str">
        <f t="shared" si="49"/>
        <v/>
      </c>
      <c r="AM50" s="171" t="str">
        <f t="shared" si="49"/>
        <v/>
      </c>
      <c r="AN50" s="171" t="str">
        <f t="shared" si="49"/>
        <v/>
      </c>
      <c r="AO50" s="171" t="str">
        <f t="shared" si="49"/>
        <v/>
      </c>
      <c r="AP50" s="171" t="str">
        <f t="shared" si="49"/>
        <v/>
      </c>
      <c r="AQ50" s="171" t="str">
        <f t="shared" si="49"/>
        <v/>
      </c>
      <c r="AR50" s="171" t="str">
        <f t="shared" si="49"/>
        <v/>
      </c>
      <c r="AS50" s="171" t="str">
        <f t="shared" si="49"/>
        <v/>
      </c>
      <c r="AT50" s="171" t="str">
        <f t="shared" si="49"/>
        <v/>
      </c>
      <c r="AU50" s="171" t="str">
        <f t="shared" si="49"/>
        <v/>
      </c>
      <c r="AV50" s="171" t="str">
        <f t="shared" si="49"/>
        <v/>
      </c>
      <c r="AW50" s="171" t="str">
        <f t="shared" si="49"/>
        <v/>
      </c>
      <c r="AX50" s="171" t="str">
        <f t="shared" si="49"/>
        <v/>
      </c>
      <c r="AY50" s="164"/>
    </row>
    <row r="51" spans="1:51" x14ac:dyDescent="0.25">
      <c r="C51" s="109"/>
      <c r="D51" s="241"/>
      <c r="E51" s="163"/>
      <c r="F51" s="163"/>
      <c r="G51" s="163"/>
      <c r="H51" s="163"/>
      <c r="I51" s="163"/>
      <c r="J51" s="163"/>
      <c r="K51" s="163"/>
      <c r="L51" s="163"/>
      <c r="M51" s="163"/>
      <c r="N51" s="163"/>
      <c r="O51" s="163"/>
      <c r="P51" s="163"/>
      <c r="Q51" s="163"/>
      <c r="R51" s="163"/>
      <c r="S51" s="163"/>
      <c r="T51" s="163"/>
      <c r="U51" s="163"/>
      <c r="V51" s="163"/>
      <c r="W51" s="163"/>
      <c r="X51" s="163"/>
      <c r="Y51" s="51"/>
      <c r="Z51" s="164"/>
      <c r="AA51" s="164"/>
      <c r="AB51" s="164"/>
      <c r="AC51" s="169">
        <f t="shared" si="43"/>
        <v>0</v>
      </c>
      <c r="AD51" s="170" t="str">
        <f t="shared" ref="AD51:AX51" si="50">IF(ISNUMBER(D51)=TRUE,D51/D72,"")</f>
        <v/>
      </c>
      <c r="AE51" s="171" t="str">
        <f t="shared" si="50"/>
        <v/>
      </c>
      <c r="AF51" s="171" t="str">
        <f t="shared" si="50"/>
        <v/>
      </c>
      <c r="AG51" s="171" t="str">
        <f t="shared" si="50"/>
        <v/>
      </c>
      <c r="AH51" s="171" t="str">
        <f t="shared" si="50"/>
        <v/>
      </c>
      <c r="AI51" s="171" t="str">
        <f t="shared" si="50"/>
        <v/>
      </c>
      <c r="AJ51" s="171" t="str">
        <f t="shared" si="50"/>
        <v/>
      </c>
      <c r="AK51" s="171" t="str">
        <f t="shared" si="50"/>
        <v/>
      </c>
      <c r="AL51" s="171" t="str">
        <f t="shared" si="50"/>
        <v/>
      </c>
      <c r="AM51" s="171" t="str">
        <f t="shared" si="50"/>
        <v/>
      </c>
      <c r="AN51" s="171" t="str">
        <f t="shared" si="50"/>
        <v/>
      </c>
      <c r="AO51" s="171" t="str">
        <f t="shared" si="50"/>
        <v/>
      </c>
      <c r="AP51" s="171" t="str">
        <f t="shared" si="50"/>
        <v/>
      </c>
      <c r="AQ51" s="171" t="str">
        <f t="shared" si="50"/>
        <v/>
      </c>
      <c r="AR51" s="171" t="str">
        <f t="shared" si="50"/>
        <v/>
      </c>
      <c r="AS51" s="171" t="str">
        <f t="shared" si="50"/>
        <v/>
      </c>
      <c r="AT51" s="171" t="str">
        <f t="shared" si="50"/>
        <v/>
      </c>
      <c r="AU51" s="171" t="str">
        <f t="shared" si="50"/>
        <v/>
      </c>
      <c r="AV51" s="171" t="str">
        <f t="shared" si="50"/>
        <v/>
      </c>
      <c r="AW51" s="171" t="str">
        <f t="shared" si="50"/>
        <v/>
      </c>
      <c r="AX51" s="171" t="str">
        <f t="shared" si="50"/>
        <v/>
      </c>
      <c r="AY51" s="164"/>
    </row>
    <row r="52" spans="1:51" x14ac:dyDescent="0.25">
      <c r="C52" s="109"/>
      <c r="D52" s="242"/>
      <c r="E52" s="175"/>
      <c r="F52" s="175"/>
      <c r="G52" s="175"/>
      <c r="H52" s="175"/>
      <c r="I52" s="175"/>
      <c r="J52" s="175"/>
      <c r="K52" s="175"/>
      <c r="L52" s="175"/>
      <c r="M52" s="175"/>
      <c r="N52" s="175"/>
      <c r="O52" s="175"/>
      <c r="P52" s="175"/>
      <c r="Q52" s="175"/>
      <c r="R52" s="175"/>
      <c r="S52" s="175"/>
      <c r="T52" s="175"/>
      <c r="U52" s="175"/>
      <c r="V52" s="175"/>
      <c r="W52" s="175"/>
      <c r="X52" s="175"/>
      <c r="Y52" s="51"/>
      <c r="Z52" s="164"/>
      <c r="AA52" s="164"/>
      <c r="AB52" s="164"/>
      <c r="AC52" s="169">
        <f t="shared" si="43"/>
        <v>0</v>
      </c>
      <c r="AD52" s="170" t="str">
        <f t="shared" ref="AD52:AX52" si="51">IF(ISNUMBER(D52)=TRUE,D52/D72,"")</f>
        <v/>
      </c>
      <c r="AE52" s="171" t="str">
        <f t="shared" si="51"/>
        <v/>
      </c>
      <c r="AF52" s="171" t="str">
        <f t="shared" si="51"/>
        <v/>
      </c>
      <c r="AG52" s="171" t="str">
        <f t="shared" si="51"/>
        <v/>
      </c>
      <c r="AH52" s="171" t="str">
        <f t="shared" si="51"/>
        <v/>
      </c>
      <c r="AI52" s="171" t="str">
        <f t="shared" si="51"/>
        <v/>
      </c>
      <c r="AJ52" s="171" t="str">
        <f t="shared" si="51"/>
        <v/>
      </c>
      <c r="AK52" s="171" t="str">
        <f t="shared" si="51"/>
        <v/>
      </c>
      <c r="AL52" s="171" t="str">
        <f t="shared" si="51"/>
        <v/>
      </c>
      <c r="AM52" s="171" t="str">
        <f t="shared" si="51"/>
        <v/>
      </c>
      <c r="AN52" s="171" t="str">
        <f t="shared" si="51"/>
        <v/>
      </c>
      <c r="AO52" s="171" t="str">
        <f t="shared" si="51"/>
        <v/>
      </c>
      <c r="AP52" s="171" t="str">
        <f t="shared" si="51"/>
        <v/>
      </c>
      <c r="AQ52" s="171" t="str">
        <f t="shared" si="51"/>
        <v/>
      </c>
      <c r="AR52" s="171" t="str">
        <f t="shared" si="51"/>
        <v/>
      </c>
      <c r="AS52" s="171" t="str">
        <f t="shared" si="51"/>
        <v/>
      </c>
      <c r="AT52" s="171" t="str">
        <f t="shared" si="51"/>
        <v/>
      </c>
      <c r="AU52" s="171" t="str">
        <f t="shared" si="51"/>
        <v/>
      </c>
      <c r="AV52" s="171" t="str">
        <f t="shared" si="51"/>
        <v/>
      </c>
      <c r="AW52" s="171" t="str">
        <f t="shared" si="51"/>
        <v/>
      </c>
      <c r="AX52" s="171" t="str">
        <f t="shared" si="51"/>
        <v/>
      </c>
      <c r="AY52" s="164"/>
    </row>
    <row r="53" spans="1:51" x14ac:dyDescent="0.25">
      <c r="C53" s="109"/>
      <c r="D53" s="242"/>
      <c r="E53" s="175"/>
      <c r="F53" s="175"/>
      <c r="G53" s="175"/>
      <c r="H53" s="175"/>
      <c r="I53" s="175"/>
      <c r="J53" s="175"/>
      <c r="K53" s="175"/>
      <c r="L53" s="175"/>
      <c r="M53" s="175"/>
      <c r="N53" s="175"/>
      <c r="O53" s="175"/>
      <c r="P53" s="175"/>
      <c r="Q53" s="175"/>
      <c r="R53" s="175"/>
      <c r="S53" s="175"/>
      <c r="T53" s="175"/>
      <c r="U53" s="175"/>
      <c r="V53" s="175"/>
      <c r="W53" s="175"/>
      <c r="X53" s="175"/>
      <c r="Y53" s="51"/>
      <c r="Z53" s="164"/>
      <c r="AA53" s="164"/>
      <c r="AB53" s="164"/>
      <c r="AC53" s="169">
        <f t="shared" si="43"/>
        <v>0</v>
      </c>
      <c r="AD53" s="170" t="str">
        <f t="shared" ref="AD53:AX53" si="52">IF(ISNUMBER(D53)=TRUE,D53/D72,"")</f>
        <v/>
      </c>
      <c r="AE53" s="171" t="str">
        <f t="shared" si="52"/>
        <v/>
      </c>
      <c r="AF53" s="171" t="str">
        <f t="shared" si="52"/>
        <v/>
      </c>
      <c r="AG53" s="171" t="str">
        <f t="shared" si="52"/>
        <v/>
      </c>
      <c r="AH53" s="171" t="str">
        <f t="shared" si="52"/>
        <v/>
      </c>
      <c r="AI53" s="171" t="str">
        <f t="shared" si="52"/>
        <v/>
      </c>
      <c r="AJ53" s="171" t="str">
        <f t="shared" si="52"/>
        <v/>
      </c>
      <c r="AK53" s="171" t="str">
        <f t="shared" si="52"/>
        <v/>
      </c>
      <c r="AL53" s="171" t="str">
        <f t="shared" si="52"/>
        <v/>
      </c>
      <c r="AM53" s="171" t="str">
        <f t="shared" si="52"/>
        <v/>
      </c>
      <c r="AN53" s="171" t="str">
        <f t="shared" si="52"/>
        <v/>
      </c>
      <c r="AO53" s="171" t="str">
        <f t="shared" si="52"/>
        <v/>
      </c>
      <c r="AP53" s="171" t="str">
        <f t="shared" si="52"/>
        <v/>
      </c>
      <c r="AQ53" s="171" t="str">
        <f t="shared" si="52"/>
        <v/>
      </c>
      <c r="AR53" s="171" t="str">
        <f t="shared" si="52"/>
        <v/>
      </c>
      <c r="AS53" s="171" t="str">
        <f t="shared" si="52"/>
        <v/>
      </c>
      <c r="AT53" s="171" t="str">
        <f t="shared" si="52"/>
        <v/>
      </c>
      <c r="AU53" s="171" t="str">
        <f t="shared" si="52"/>
        <v/>
      </c>
      <c r="AV53" s="171" t="str">
        <f t="shared" si="52"/>
        <v/>
      </c>
      <c r="AW53" s="171" t="str">
        <f t="shared" si="52"/>
        <v/>
      </c>
      <c r="AX53" s="171" t="str">
        <f t="shared" si="52"/>
        <v/>
      </c>
      <c r="AY53" s="164"/>
    </row>
    <row r="54" spans="1:51" x14ac:dyDescent="0.25">
      <c r="C54" s="110"/>
      <c r="D54" s="243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79"/>
      <c r="U54" s="179"/>
      <c r="V54" s="179"/>
      <c r="W54" s="179"/>
      <c r="X54" s="179"/>
      <c r="Y54" s="51"/>
      <c r="Z54" s="164"/>
      <c r="AA54" s="164"/>
      <c r="AB54" s="164"/>
      <c r="AC54" s="169">
        <f t="shared" si="43"/>
        <v>0</v>
      </c>
      <c r="AD54" s="170" t="str">
        <f t="shared" ref="AD54:AX54" si="53">IF(ISNUMBER(D54)=TRUE,D54/D72,"")</f>
        <v/>
      </c>
      <c r="AE54" s="171" t="str">
        <f t="shared" si="53"/>
        <v/>
      </c>
      <c r="AF54" s="171" t="str">
        <f t="shared" si="53"/>
        <v/>
      </c>
      <c r="AG54" s="171" t="str">
        <f t="shared" si="53"/>
        <v/>
      </c>
      <c r="AH54" s="171" t="str">
        <f t="shared" si="53"/>
        <v/>
      </c>
      <c r="AI54" s="171" t="str">
        <f t="shared" si="53"/>
        <v/>
      </c>
      <c r="AJ54" s="171" t="str">
        <f t="shared" si="53"/>
        <v/>
      </c>
      <c r="AK54" s="171" t="str">
        <f t="shared" si="53"/>
        <v/>
      </c>
      <c r="AL54" s="171" t="str">
        <f t="shared" si="53"/>
        <v/>
      </c>
      <c r="AM54" s="171" t="str">
        <f t="shared" si="53"/>
        <v/>
      </c>
      <c r="AN54" s="171" t="str">
        <f t="shared" si="53"/>
        <v/>
      </c>
      <c r="AO54" s="171" t="str">
        <f t="shared" si="53"/>
        <v/>
      </c>
      <c r="AP54" s="171" t="str">
        <f t="shared" si="53"/>
        <v/>
      </c>
      <c r="AQ54" s="171" t="str">
        <f t="shared" si="53"/>
        <v/>
      </c>
      <c r="AR54" s="171" t="str">
        <f t="shared" si="53"/>
        <v/>
      </c>
      <c r="AS54" s="171" t="str">
        <f t="shared" si="53"/>
        <v/>
      </c>
      <c r="AT54" s="171" t="str">
        <f t="shared" si="53"/>
        <v/>
      </c>
      <c r="AU54" s="171" t="str">
        <f t="shared" si="53"/>
        <v/>
      </c>
      <c r="AV54" s="171" t="str">
        <f t="shared" si="53"/>
        <v/>
      </c>
      <c r="AW54" s="171" t="str">
        <f t="shared" si="53"/>
        <v/>
      </c>
      <c r="AX54" s="171" t="str">
        <f t="shared" si="53"/>
        <v/>
      </c>
      <c r="AY54" s="164"/>
    </row>
    <row r="55" spans="1:51" x14ac:dyDescent="0.25">
      <c r="B55" s="182"/>
      <c r="C55" s="165" t="s">
        <v>20</v>
      </c>
      <c r="D55" s="249">
        <f>AVERAGE(D45:D54)</f>
        <v>116.37769</v>
      </c>
      <c r="E55" s="222">
        <f t="shared" ref="E55:X55" si="54">AVERAGE(E45:E54)</f>
        <v>124.60526000000002</v>
      </c>
      <c r="F55" s="222">
        <f t="shared" si="54"/>
        <v>143.18928000000002</v>
      </c>
      <c r="G55" s="222">
        <f t="shared" si="54"/>
        <v>145.95308</v>
      </c>
      <c r="H55" s="222">
        <f t="shared" si="54"/>
        <v>202.52843000000001</v>
      </c>
      <c r="I55" s="222">
        <f t="shared" si="54"/>
        <v>325.1609400000001</v>
      </c>
      <c r="J55" s="222">
        <f t="shared" si="54"/>
        <v>538.07792999999992</v>
      </c>
      <c r="K55" s="222">
        <f t="shared" si="54"/>
        <v>793.18290999999999</v>
      </c>
      <c r="L55" s="222">
        <f t="shared" si="54"/>
        <v>1539.27943</v>
      </c>
      <c r="M55" s="222" t="e">
        <f t="shared" si="54"/>
        <v>#DIV/0!</v>
      </c>
      <c r="N55" s="222" t="e">
        <f t="shared" si="54"/>
        <v>#DIV/0!</v>
      </c>
      <c r="O55" s="222" t="e">
        <f t="shared" si="54"/>
        <v>#DIV/0!</v>
      </c>
      <c r="P55" s="222" t="e">
        <f t="shared" si="54"/>
        <v>#DIV/0!</v>
      </c>
      <c r="Q55" s="222" t="e">
        <f t="shared" si="54"/>
        <v>#DIV/0!</v>
      </c>
      <c r="R55" s="222" t="e">
        <f t="shared" si="54"/>
        <v>#DIV/0!</v>
      </c>
      <c r="S55" s="222" t="e">
        <f t="shared" si="54"/>
        <v>#DIV/0!</v>
      </c>
      <c r="T55" s="222" t="e">
        <f t="shared" si="54"/>
        <v>#DIV/0!</v>
      </c>
      <c r="U55" s="222" t="e">
        <f t="shared" si="54"/>
        <v>#DIV/0!</v>
      </c>
      <c r="V55" s="222" t="e">
        <f t="shared" si="54"/>
        <v>#DIV/0!</v>
      </c>
      <c r="W55" s="222" t="e">
        <f t="shared" si="54"/>
        <v>#DIV/0!</v>
      </c>
      <c r="X55" s="222" t="e">
        <f t="shared" si="54"/>
        <v>#DIV/0!</v>
      </c>
      <c r="Y55" s="51"/>
      <c r="Z55" s="164"/>
      <c r="AA55" s="164"/>
      <c r="AB55" s="91"/>
      <c r="AC55" s="223" t="s">
        <v>3</v>
      </c>
      <c r="AD55" s="93">
        <f>AVERAGE(AD45:AD54)</f>
        <v>0.86336435240416287</v>
      </c>
      <c r="AE55" s="94">
        <f>AVERAGE(AE45:AE54)</f>
        <v>0.64481758797688493</v>
      </c>
      <c r="AF55" s="94">
        <f t="shared" ref="AF55:AX55" si="55">AVERAGE(AF45:AF54)</f>
        <v>0.73928679298471711</v>
      </c>
      <c r="AG55" s="94">
        <f t="shared" si="55"/>
        <v>0.5570732709365912</v>
      </c>
      <c r="AH55" s="94">
        <f t="shared" si="55"/>
        <v>0.56685361533546685</v>
      </c>
      <c r="AI55" s="94">
        <f t="shared" si="55"/>
        <v>0.56289474554784968</v>
      </c>
      <c r="AJ55" s="94">
        <f t="shared" si="55"/>
        <v>0.71516968485481613</v>
      </c>
      <c r="AK55" s="94">
        <f t="shared" si="55"/>
        <v>0.6754580320673369</v>
      </c>
      <c r="AL55" s="94">
        <f t="shared" si="55"/>
        <v>0.65823580892645128</v>
      </c>
      <c r="AM55" s="94" t="e">
        <f t="shared" si="55"/>
        <v>#DIV/0!</v>
      </c>
      <c r="AN55" s="94" t="e">
        <f t="shared" si="55"/>
        <v>#DIV/0!</v>
      </c>
      <c r="AO55" s="94" t="e">
        <f t="shared" si="55"/>
        <v>#DIV/0!</v>
      </c>
      <c r="AP55" s="94" t="e">
        <f t="shared" si="55"/>
        <v>#DIV/0!</v>
      </c>
      <c r="AQ55" s="94" t="e">
        <f t="shared" si="55"/>
        <v>#DIV/0!</v>
      </c>
      <c r="AR55" s="94" t="e">
        <f t="shared" si="55"/>
        <v>#DIV/0!</v>
      </c>
      <c r="AS55" s="94" t="e">
        <f t="shared" si="55"/>
        <v>#DIV/0!</v>
      </c>
      <c r="AT55" s="94" t="e">
        <f t="shared" si="55"/>
        <v>#DIV/0!</v>
      </c>
      <c r="AU55" s="94" t="e">
        <f t="shared" si="55"/>
        <v>#DIV/0!</v>
      </c>
      <c r="AV55" s="94" t="e">
        <f t="shared" si="55"/>
        <v>#DIV/0!</v>
      </c>
      <c r="AW55" s="94" t="e">
        <f t="shared" si="55"/>
        <v>#DIV/0!</v>
      </c>
      <c r="AX55" s="94" t="e">
        <f t="shared" si="55"/>
        <v>#DIV/0!</v>
      </c>
      <c r="AY55" s="164"/>
    </row>
    <row r="56" spans="1:51" x14ac:dyDescent="0.25">
      <c r="B56" s="157"/>
      <c r="C56" s="188" t="s">
        <v>21</v>
      </c>
      <c r="D56" s="250">
        <f>_xlfn.STDEV.P(D45:D54)</f>
        <v>15.968477263969122</v>
      </c>
      <c r="E56" s="227">
        <f t="shared" ref="E56:X56" si="56">_xlfn.STDEV.P(E45:E54)</f>
        <v>17.163784554334178</v>
      </c>
      <c r="F56" s="227">
        <f t="shared" si="56"/>
        <v>16.78364502122216</v>
      </c>
      <c r="G56" s="227">
        <f t="shared" si="56"/>
        <v>52.081019783241565</v>
      </c>
      <c r="H56" s="227">
        <f t="shared" si="56"/>
        <v>82.695090422933291</v>
      </c>
      <c r="I56" s="227">
        <f t="shared" si="56"/>
        <v>102.19095983097705</v>
      </c>
      <c r="J56" s="227">
        <f t="shared" si="56"/>
        <v>245.68485596985803</v>
      </c>
      <c r="K56" s="227">
        <f t="shared" si="56"/>
        <v>292.5085798449</v>
      </c>
      <c r="L56" s="227">
        <f t="shared" si="56"/>
        <v>390.47505152592515</v>
      </c>
      <c r="M56" s="227" t="e">
        <f t="shared" si="56"/>
        <v>#DIV/0!</v>
      </c>
      <c r="N56" s="227" t="e">
        <f t="shared" si="56"/>
        <v>#DIV/0!</v>
      </c>
      <c r="O56" s="227" t="e">
        <f t="shared" si="56"/>
        <v>#DIV/0!</v>
      </c>
      <c r="P56" s="227" t="e">
        <f t="shared" si="56"/>
        <v>#DIV/0!</v>
      </c>
      <c r="Q56" s="227" t="e">
        <f t="shared" si="56"/>
        <v>#DIV/0!</v>
      </c>
      <c r="R56" s="227" t="e">
        <f t="shared" si="56"/>
        <v>#DIV/0!</v>
      </c>
      <c r="S56" s="227" t="e">
        <f t="shared" si="56"/>
        <v>#DIV/0!</v>
      </c>
      <c r="T56" s="227" t="e">
        <f t="shared" si="56"/>
        <v>#DIV/0!</v>
      </c>
      <c r="U56" s="227" t="e">
        <f t="shared" si="56"/>
        <v>#DIV/0!</v>
      </c>
      <c r="V56" s="227" t="e">
        <f t="shared" si="56"/>
        <v>#DIV/0!</v>
      </c>
      <c r="W56" s="227" t="e">
        <f t="shared" si="56"/>
        <v>#DIV/0!</v>
      </c>
      <c r="X56" s="227" t="e">
        <f t="shared" si="56"/>
        <v>#DIV/0!</v>
      </c>
      <c r="Y56" s="52"/>
      <c r="Z56" s="193"/>
      <c r="AA56" s="193"/>
      <c r="AB56" s="228"/>
      <c r="AC56" s="229" t="s">
        <v>4</v>
      </c>
      <c r="AD56" s="95">
        <f>_xlfn.VAR.P(AD45:AD54)</f>
        <v>1.4033815721805176E-2</v>
      </c>
      <c r="AE56" s="95">
        <f>_xlfn.VAR.P(AE45:AE54)</f>
        <v>7.8890935677086715E-3</v>
      </c>
      <c r="AF56" s="95">
        <f t="shared" ref="AF56:AX56" si="57">_xlfn.VAR.P(AF45:AF54)</f>
        <v>7.5089196292944527E-3</v>
      </c>
      <c r="AG56" s="95">
        <f t="shared" si="57"/>
        <v>3.9514552908368694E-2</v>
      </c>
      <c r="AH56" s="95">
        <f t="shared" si="57"/>
        <v>5.3570944378041663E-2</v>
      </c>
      <c r="AI56" s="95">
        <f t="shared" si="57"/>
        <v>3.1295551208045225E-2</v>
      </c>
      <c r="AJ56" s="95">
        <f t="shared" si="57"/>
        <v>0.10663127698659036</v>
      </c>
      <c r="AK56" s="95">
        <f t="shared" si="57"/>
        <v>6.2047925049086461E-2</v>
      </c>
      <c r="AL56" s="95">
        <f t="shared" si="57"/>
        <v>2.788140531610378E-2</v>
      </c>
      <c r="AM56" s="95" t="e">
        <f t="shared" si="57"/>
        <v>#DIV/0!</v>
      </c>
      <c r="AN56" s="95" t="e">
        <f t="shared" si="57"/>
        <v>#DIV/0!</v>
      </c>
      <c r="AO56" s="95" t="e">
        <f t="shared" si="57"/>
        <v>#DIV/0!</v>
      </c>
      <c r="AP56" s="95" t="e">
        <f t="shared" si="57"/>
        <v>#DIV/0!</v>
      </c>
      <c r="AQ56" s="95" t="e">
        <f t="shared" si="57"/>
        <v>#DIV/0!</v>
      </c>
      <c r="AR56" s="95" t="e">
        <f t="shared" si="57"/>
        <v>#DIV/0!</v>
      </c>
      <c r="AS56" s="95" t="e">
        <f t="shared" si="57"/>
        <v>#DIV/0!</v>
      </c>
      <c r="AT56" s="95" t="e">
        <f t="shared" si="57"/>
        <v>#DIV/0!</v>
      </c>
      <c r="AU56" s="95" t="e">
        <f t="shared" si="57"/>
        <v>#DIV/0!</v>
      </c>
      <c r="AV56" s="95" t="e">
        <f t="shared" si="57"/>
        <v>#DIV/0!</v>
      </c>
      <c r="AW56" s="95" t="e">
        <f t="shared" si="57"/>
        <v>#DIV/0!</v>
      </c>
      <c r="AX56" s="95" t="e">
        <f t="shared" si="57"/>
        <v>#DIV/0!</v>
      </c>
      <c r="AY56" s="193"/>
    </row>
    <row r="57" spans="1:51" x14ac:dyDescent="0.25">
      <c r="Y57" s="52"/>
      <c r="Z57" s="193"/>
      <c r="AA57" s="193"/>
      <c r="AB57" s="228"/>
      <c r="AC57" s="229" t="s">
        <v>5</v>
      </c>
      <c r="AD57" s="95">
        <f>_xlfn.STDEV.P(AD45:AD54)</f>
        <v>0.11846440698287894</v>
      </c>
      <c r="AE57" s="95">
        <f>_xlfn.STDEV.P(AE45:AE54)</f>
        <v>8.8820569507905497E-2</v>
      </c>
      <c r="AF57" s="95">
        <f t="shared" ref="AF57:AX57" si="58">_xlfn.STDEV.P(AF45:AF54)</f>
        <v>8.6654022579995979E-2</v>
      </c>
      <c r="AG57" s="95">
        <f t="shared" si="58"/>
        <v>0.19878267758627433</v>
      </c>
      <c r="AH57" s="95">
        <f t="shared" si="58"/>
        <v>0.23145397896351158</v>
      </c>
      <c r="AI57" s="95">
        <f t="shared" si="58"/>
        <v>0.17690548665331221</v>
      </c>
      <c r="AJ57" s="95">
        <f t="shared" si="58"/>
        <v>0.32654444871501087</v>
      </c>
      <c r="AK57" s="95">
        <f t="shared" si="58"/>
        <v>0.24909420918416883</v>
      </c>
      <c r="AL57" s="95">
        <f t="shared" si="58"/>
        <v>0.16697725987721734</v>
      </c>
      <c r="AM57" s="95" t="e">
        <f t="shared" si="58"/>
        <v>#DIV/0!</v>
      </c>
      <c r="AN57" s="95" t="e">
        <f t="shared" si="58"/>
        <v>#DIV/0!</v>
      </c>
      <c r="AO57" s="95" t="e">
        <f t="shared" si="58"/>
        <v>#DIV/0!</v>
      </c>
      <c r="AP57" s="95" t="e">
        <f t="shared" si="58"/>
        <v>#DIV/0!</v>
      </c>
      <c r="AQ57" s="95" t="e">
        <f t="shared" si="58"/>
        <v>#DIV/0!</v>
      </c>
      <c r="AR57" s="95" t="e">
        <f t="shared" si="58"/>
        <v>#DIV/0!</v>
      </c>
      <c r="AS57" s="95" t="e">
        <f t="shared" si="58"/>
        <v>#DIV/0!</v>
      </c>
      <c r="AT57" s="95" t="e">
        <f t="shared" si="58"/>
        <v>#DIV/0!</v>
      </c>
      <c r="AU57" s="95" t="e">
        <f t="shared" si="58"/>
        <v>#DIV/0!</v>
      </c>
      <c r="AV57" s="95" t="e">
        <f t="shared" si="58"/>
        <v>#DIV/0!</v>
      </c>
      <c r="AW57" s="95" t="e">
        <f t="shared" si="58"/>
        <v>#DIV/0!</v>
      </c>
      <c r="AX57" s="95" t="e">
        <f t="shared" si="58"/>
        <v>#DIV/0!</v>
      </c>
      <c r="AY57" s="193"/>
    </row>
    <row r="58" spans="1:51" ht="15.75" x14ac:dyDescent="0.25">
      <c r="Y58" s="52"/>
      <c r="Z58" s="193"/>
      <c r="AA58" s="193"/>
      <c r="AB58" s="92"/>
      <c r="AC58" s="230" t="s">
        <v>23</v>
      </c>
      <c r="AD58" s="96">
        <f t="shared" ref="AD58:AX58" si="59">SUMPRODUCT(AD45:AD54,AD45:AD54)/COUNTA(D45:D54)</f>
        <v>0.75943182072406468</v>
      </c>
      <c r="AE58" s="96">
        <f t="shared" si="59"/>
        <v>0.42367881533203638</v>
      </c>
      <c r="AF58" s="96">
        <f t="shared" si="59"/>
        <v>0.55405388191092242</v>
      </c>
      <c r="AG58" s="96">
        <f t="shared" si="59"/>
        <v>0.34984518210036142</v>
      </c>
      <c r="AH58" s="96">
        <f t="shared" si="59"/>
        <v>0.37489396559693111</v>
      </c>
      <c r="AI58" s="96">
        <f t="shared" si="59"/>
        <v>0.34814604577342367</v>
      </c>
      <c r="AJ58" s="96">
        <f t="shared" si="59"/>
        <v>0.61809895512192736</v>
      </c>
      <c r="AK58" s="96">
        <f t="shared" si="59"/>
        <v>0.51829147813336596</v>
      </c>
      <c r="AL58" s="96">
        <f t="shared" si="59"/>
        <v>0.46115578546916347</v>
      </c>
      <c r="AM58" s="96" t="e">
        <f t="shared" si="59"/>
        <v>#DIV/0!</v>
      </c>
      <c r="AN58" s="96" t="e">
        <f t="shared" si="59"/>
        <v>#DIV/0!</v>
      </c>
      <c r="AO58" s="96" t="e">
        <f t="shared" si="59"/>
        <v>#DIV/0!</v>
      </c>
      <c r="AP58" s="96" t="e">
        <f t="shared" si="59"/>
        <v>#DIV/0!</v>
      </c>
      <c r="AQ58" s="96" t="e">
        <f t="shared" si="59"/>
        <v>#DIV/0!</v>
      </c>
      <c r="AR58" s="96" t="e">
        <f t="shared" si="59"/>
        <v>#DIV/0!</v>
      </c>
      <c r="AS58" s="96" t="e">
        <f t="shared" si="59"/>
        <v>#DIV/0!</v>
      </c>
      <c r="AT58" s="96" t="e">
        <f t="shared" si="59"/>
        <v>#DIV/0!</v>
      </c>
      <c r="AU58" s="96" t="e">
        <f t="shared" si="59"/>
        <v>#DIV/0!</v>
      </c>
      <c r="AV58" s="96" t="e">
        <f t="shared" si="59"/>
        <v>#DIV/0!</v>
      </c>
      <c r="AW58" s="96" t="e">
        <f t="shared" si="59"/>
        <v>#DIV/0!</v>
      </c>
      <c r="AX58" s="96" t="e">
        <f t="shared" si="59"/>
        <v>#DIV/0!</v>
      </c>
      <c r="AY58" s="193"/>
    </row>
    <row r="59" spans="1:51" ht="18.75" x14ac:dyDescent="0.3">
      <c r="A59" s="213" t="s">
        <v>50</v>
      </c>
      <c r="Y59" s="52"/>
      <c r="Z59" s="193"/>
      <c r="AA59" s="193"/>
      <c r="AB59" s="193"/>
      <c r="AC59" s="193"/>
      <c r="AD59" s="193"/>
      <c r="AE59" s="193"/>
      <c r="AF59" s="193"/>
      <c r="AG59" s="193"/>
      <c r="AH59" s="193"/>
      <c r="AI59" s="193"/>
      <c r="AJ59" s="193"/>
      <c r="AK59" s="193"/>
      <c r="AL59" s="193"/>
      <c r="AM59" s="193"/>
      <c r="AN59" s="193"/>
      <c r="AO59" s="193"/>
      <c r="AP59" s="193"/>
      <c r="AQ59" s="193"/>
      <c r="AR59" s="193"/>
      <c r="AS59" s="193"/>
      <c r="AT59" s="193"/>
      <c r="AU59" s="193"/>
      <c r="AV59" s="193"/>
      <c r="AW59" s="193"/>
      <c r="AX59" s="193"/>
      <c r="AY59" s="193"/>
    </row>
    <row r="60" spans="1:51" s="7" customFormat="1" ht="18.75" x14ac:dyDescent="0.3">
      <c r="B60" s="219"/>
      <c r="C60" s="231" t="s">
        <v>18</v>
      </c>
      <c r="Y60" s="53"/>
    </row>
    <row r="61" spans="1:51" x14ac:dyDescent="0.25">
      <c r="B61" s="157"/>
      <c r="C61" s="65" t="s">
        <v>12</v>
      </c>
      <c r="D61" s="64">
        <f t="shared" ref="D61:X61" si="60">D7</f>
        <v>0</v>
      </c>
      <c r="E61" s="64">
        <f t="shared" si="60"/>
        <v>1</v>
      </c>
      <c r="F61" s="64">
        <f t="shared" si="60"/>
        <v>2</v>
      </c>
      <c r="G61" s="64">
        <f t="shared" si="60"/>
        <v>3</v>
      </c>
      <c r="H61" s="64">
        <f t="shared" si="60"/>
        <v>5</v>
      </c>
      <c r="I61" s="64">
        <f t="shared" si="60"/>
        <v>8</v>
      </c>
      <c r="J61" s="64">
        <f t="shared" si="60"/>
        <v>10</v>
      </c>
      <c r="K61" s="64">
        <f t="shared" si="60"/>
        <v>15</v>
      </c>
      <c r="L61" s="64">
        <f t="shared" si="60"/>
        <v>19</v>
      </c>
      <c r="M61" s="64">
        <f t="shared" si="60"/>
        <v>0</v>
      </c>
      <c r="N61" s="64">
        <f t="shared" si="60"/>
        <v>0</v>
      </c>
      <c r="O61" s="64">
        <f t="shared" si="60"/>
        <v>0</v>
      </c>
      <c r="P61" s="64">
        <f t="shared" si="60"/>
        <v>0</v>
      </c>
      <c r="Q61" s="64">
        <f t="shared" si="60"/>
        <v>0</v>
      </c>
      <c r="R61" s="64">
        <f t="shared" si="60"/>
        <v>0</v>
      </c>
      <c r="S61" s="64">
        <f t="shared" si="60"/>
        <v>0</v>
      </c>
      <c r="T61" s="64">
        <f t="shared" si="60"/>
        <v>0</v>
      </c>
      <c r="U61" s="64">
        <f t="shared" si="60"/>
        <v>0</v>
      </c>
      <c r="V61" s="64">
        <f t="shared" si="60"/>
        <v>0</v>
      </c>
      <c r="W61" s="64">
        <f t="shared" si="60"/>
        <v>0</v>
      </c>
      <c r="X61" s="64">
        <f t="shared" si="60"/>
        <v>0</v>
      </c>
      <c r="Y61" s="50"/>
      <c r="Z61" s="159"/>
      <c r="AA61" s="159"/>
      <c r="AB61" s="159"/>
      <c r="AC61" s="159"/>
      <c r="AD61" s="159"/>
      <c r="AE61" s="159"/>
      <c r="AF61" s="159"/>
      <c r="AG61" s="159"/>
      <c r="AH61" s="159"/>
      <c r="AI61" s="159"/>
      <c r="AJ61" s="159"/>
      <c r="AK61" s="159"/>
      <c r="AL61" s="159"/>
      <c r="AM61" s="159"/>
      <c r="AN61" s="159"/>
      <c r="AO61" s="159"/>
      <c r="AP61" s="159"/>
      <c r="AQ61" s="159"/>
      <c r="AR61" s="159"/>
      <c r="AS61" s="159"/>
      <c r="AT61" s="159"/>
      <c r="AU61" s="159"/>
      <c r="AV61" s="159"/>
      <c r="AW61" s="159"/>
      <c r="AX61" s="159"/>
      <c r="AY61" s="159"/>
    </row>
    <row r="62" spans="1:51" x14ac:dyDescent="0.25">
      <c r="C62" s="111">
        <v>23</v>
      </c>
      <c r="D62" s="163">
        <v>125.02152000000002</v>
      </c>
      <c r="E62" s="163">
        <v>205.48476000000005</v>
      </c>
      <c r="F62" s="163">
        <v>239.19168000000002</v>
      </c>
      <c r="G62" s="163">
        <v>289.80952000000008</v>
      </c>
      <c r="H62" s="163">
        <v>434.90304000000015</v>
      </c>
      <c r="I62" s="163">
        <v>594.29552000000012</v>
      </c>
      <c r="J62" s="163">
        <v>811.66800000000012</v>
      </c>
      <c r="K62" s="163">
        <v>1223.3145600000003</v>
      </c>
      <c r="L62" s="163">
        <v>2356.2240000000002</v>
      </c>
      <c r="M62" s="163"/>
      <c r="N62" s="163"/>
      <c r="O62" s="163"/>
      <c r="P62" s="163"/>
      <c r="Q62" s="163"/>
      <c r="R62" s="163"/>
      <c r="S62" s="163"/>
      <c r="T62" s="163"/>
      <c r="U62" s="163"/>
      <c r="V62" s="163"/>
      <c r="W62" s="163"/>
      <c r="X62" s="163"/>
      <c r="Y62" s="51"/>
      <c r="Z62" s="164"/>
      <c r="AA62" s="164"/>
      <c r="AB62" s="164"/>
      <c r="AC62" s="164"/>
      <c r="AD62" s="164"/>
      <c r="AE62" s="164"/>
      <c r="AF62" s="164"/>
      <c r="AG62" s="164"/>
      <c r="AH62" s="164"/>
      <c r="AI62" s="164"/>
      <c r="AJ62" s="164"/>
      <c r="AK62" s="164"/>
      <c r="AL62" s="164"/>
      <c r="AM62" s="164"/>
      <c r="AN62" s="164"/>
      <c r="AO62" s="164"/>
      <c r="AP62" s="164"/>
      <c r="AQ62" s="164"/>
      <c r="AR62" s="164"/>
      <c r="AS62" s="164"/>
      <c r="AT62" s="164"/>
      <c r="AU62" s="164"/>
      <c r="AV62" s="164"/>
      <c r="AW62" s="164"/>
      <c r="AX62" s="164"/>
      <c r="AY62" s="164"/>
    </row>
    <row r="63" spans="1:51" x14ac:dyDescent="0.25">
      <c r="C63" s="112">
        <v>45</v>
      </c>
      <c r="D63" s="241">
        <v>142.27199999999999</v>
      </c>
      <c r="E63" s="163">
        <v>252.81255999999999</v>
      </c>
      <c r="F63" s="163">
        <v>212.41948000000002</v>
      </c>
      <c r="G63" s="163">
        <v>315.24064000000004</v>
      </c>
      <c r="H63" s="163">
        <v>489.41984000000014</v>
      </c>
      <c r="I63" s="163">
        <v>853.64863999999989</v>
      </c>
      <c r="J63" s="163">
        <v>1177.9310399999999</v>
      </c>
      <c r="K63" s="163">
        <v>1649.7561600000001</v>
      </c>
      <c r="L63" s="163">
        <v>3292.1574399999995</v>
      </c>
      <c r="M63" s="163"/>
      <c r="N63" s="163"/>
      <c r="O63" s="163"/>
      <c r="P63" s="163"/>
      <c r="Q63" s="163"/>
      <c r="R63" s="163"/>
      <c r="S63" s="163"/>
      <c r="T63" s="163"/>
      <c r="U63" s="163"/>
      <c r="V63" s="163"/>
      <c r="W63" s="163"/>
      <c r="X63" s="163"/>
      <c r="Y63" s="51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  <c r="AP63" s="164"/>
      <c r="AQ63" s="164"/>
      <c r="AR63" s="164"/>
      <c r="AS63" s="164"/>
      <c r="AT63" s="164"/>
      <c r="AU63" s="164"/>
      <c r="AV63" s="164"/>
      <c r="AW63" s="164"/>
      <c r="AX63" s="164"/>
      <c r="AY63" s="164"/>
    </row>
    <row r="64" spans="1:51" x14ac:dyDescent="0.25">
      <c r="C64" s="112">
        <v>82</v>
      </c>
      <c r="D64" s="241">
        <v>153.91376</v>
      </c>
      <c r="E64" s="163">
        <v>150.66324</v>
      </c>
      <c r="F64" s="163">
        <v>141.24915999999996</v>
      </c>
      <c r="G64" s="163">
        <v>177.95699999999999</v>
      </c>
      <c r="H64" s="163">
        <v>185.89584000000002</v>
      </c>
      <c r="I64" s="163">
        <v>347.24924000000004</v>
      </c>
      <c r="J64" s="163">
        <v>430.74303999999995</v>
      </c>
      <c r="K64" s="163">
        <v>1025.0323200000003</v>
      </c>
      <c r="L64" s="163">
        <v>2319.9638800000002</v>
      </c>
      <c r="M64" s="163"/>
      <c r="N64" s="163"/>
      <c r="O64" s="163"/>
      <c r="P64" s="163"/>
      <c r="Q64" s="163"/>
      <c r="R64" s="163"/>
      <c r="S64" s="163"/>
      <c r="T64" s="163"/>
      <c r="U64" s="163"/>
      <c r="V64" s="163"/>
      <c r="W64" s="163"/>
      <c r="X64" s="163"/>
      <c r="Y64" s="51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4"/>
      <c r="AS64" s="164"/>
      <c r="AT64" s="164"/>
      <c r="AU64" s="164"/>
      <c r="AV64" s="164"/>
      <c r="AW64" s="164"/>
      <c r="AX64" s="164"/>
      <c r="AY64" s="164"/>
    </row>
    <row r="65" spans="2:51" x14ac:dyDescent="0.25">
      <c r="C65" s="112">
        <v>84</v>
      </c>
      <c r="D65" s="241">
        <v>117.97500000000001</v>
      </c>
      <c r="E65" s="163">
        <v>164.00384000000003</v>
      </c>
      <c r="F65" s="163">
        <v>181.88247999999999</v>
      </c>
      <c r="G65" s="163">
        <v>264.99200000000002</v>
      </c>
      <c r="H65" s="163">
        <v>318.92224000000004</v>
      </c>
      <c r="I65" s="163">
        <v>515.44064000000014</v>
      </c>
      <c r="J65" s="163">
        <v>589.16988000000015</v>
      </c>
      <c r="K65" s="163">
        <v>799.05280000000016</v>
      </c>
      <c r="L65" s="163">
        <v>1385.6242399999999</v>
      </c>
      <c r="M65" s="163"/>
      <c r="N65" s="163"/>
      <c r="O65" s="163"/>
      <c r="P65" s="163"/>
      <c r="Q65" s="163"/>
      <c r="R65" s="163"/>
      <c r="S65" s="163"/>
      <c r="T65" s="163"/>
      <c r="U65" s="163"/>
      <c r="V65" s="163"/>
      <c r="W65" s="163"/>
      <c r="X65" s="163"/>
      <c r="Y65" s="51"/>
      <c r="Z65" s="164"/>
      <c r="AA65" s="164"/>
      <c r="AB65" s="164"/>
      <c r="AC65" s="164"/>
      <c r="AD65" s="164"/>
      <c r="AE65" s="164"/>
      <c r="AF65" s="164"/>
      <c r="AG65" s="164"/>
      <c r="AH65" s="164"/>
      <c r="AI65" s="164"/>
      <c r="AJ65" s="164"/>
      <c r="AK65" s="164"/>
      <c r="AL65" s="164"/>
      <c r="AM65" s="164"/>
      <c r="AN65" s="164"/>
      <c r="AO65" s="164"/>
      <c r="AP65" s="164"/>
      <c r="AQ65" s="164"/>
      <c r="AR65" s="164"/>
      <c r="AS65" s="164"/>
      <c r="AT65" s="164"/>
      <c r="AU65" s="164"/>
      <c r="AV65" s="164"/>
      <c r="AW65" s="164"/>
      <c r="AX65" s="164"/>
      <c r="AY65" s="164"/>
    </row>
    <row r="66" spans="2:51" x14ac:dyDescent="0.25">
      <c r="C66" s="112"/>
      <c r="D66" s="241"/>
      <c r="E66" s="163"/>
      <c r="F66" s="163"/>
      <c r="G66" s="163"/>
      <c r="H66" s="163"/>
      <c r="I66" s="163"/>
      <c r="J66" s="163"/>
      <c r="K66" s="163"/>
      <c r="L66" s="163"/>
      <c r="M66" s="163"/>
      <c r="N66" s="163"/>
      <c r="O66" s="163"/>
      <c r="P66" s="163"/>
      <c r="Q66" s="163"/>
      <c r="R66" s="163"/>
      <c r="S66" s="163"/>
      <c r="T66" s="163"/>
      <c r="U66" s="163"/>
      <c r="V66" s="163"/>
      <c r="W66" s="163"/>
      <c r="X66" s="163"/>
      <c r="Y66" s="51"/>
      <c r="Z66" s="164"/>
      <c r="AA66" s="164"/>
      <c r="AB66" s="164"/>
      <c r="AC66" s="164"/>
      <c r="AD66" s="164"/>
      <c r="AE66" s="164"/>
      <c r="AF66" s="164"/>
      <c r="AG66" s="164"/>
      <c r="AH66" s="164"/>
      <c r="AI66" s="164"/>
      <c r="AJ66" s="164"/>
      <c r="AK66" s="164"/>
      <c r="AL66" s="164"/>
      <c r="AM66" s="164"/>
      <c r="AN66" s="164"/>
      <c r="AO66" s="164"/>
      <c r="AP66" s="164"/>
      <c r="AQ66" s="164"/>
      <c r="AR66" s="164"/>
      <c r="AS66" s="164"/>
      <c r="AT66" s="164"/>
      <c r="AU66" s="164"/>
      <c r="AV66" s="164"/>
      <c r="AW66" s="164"/>
      <c r="AX66" s="164"/>
      <c r="AY66" s="164"/>
    </row>
    <row r="67" spans="2:51" x14ac:dyDescent="0.25">
      <c r="C67" s="112"/>
      <c r="D67" s="241"/>
      <c r="E67" s="163"/>
      <c r="F67" s="163"/>
      <c r="G67" s="163"/>
      <c r="H67" s="163"/>
      <c r="I67" s="163"/>
      <c r="J67" s="163"/>
      <c r="K67" s="163"/>
      <c r="L67" s="163"/>
      <c r="M67" s="163"/>
      <c r="N67" s="163"/>
      <c r="O67" s="163"/>
      <c r="P67" s="163"/>
      <c r="Q67" s="163"/>
      <c r="R67" s="163"/>
      <c r="S67" s="163"/>
      <c r="T67" s="163"/>
      <c r="U67" s="163"/>
      <c r="V67" s="163"/>
      <c r="W67" s="163"/>
      <c r="X67" s="163"/>
      <c r="Y67" s="51"/>
      <c r="Z67" s="164"/>
      <c r="AA67" s="164"/>
      <c r="AB67" s="164"/>
      <c r="AC67" s="164"/>
      <c r="AD67" s="164"/>
      <c r="AE67" s="164"/>
      <c r="AF67" s="164"/>
      <c r="AG67" s="164"/>
      <c r="AH67" s="164"/>
      <c r="AI67" s="164"/>
      <c r="AJ67" s="164"/>
      <c r="AK67" s="164"/>
      <c r="AL67" s="164"/>
      <c r="AM67" s="164"/>
      <c r="AN67" s="164"/>
      <c r="AO67" s="164"/>
      <c r="AP67" s="164"/>
      <c r="AQ67" s="164"/>
      <c r="AR67" s="164"/>
      <c r="AS67" s="164"/>
      <c r="AT67" s="164"/>
      <c r="AU67" s="164"/>
      <c r="AV67" s="164"/>
      <c r="AW67" s="164"/>
      <c r="AX67" s="164"/>
      <c r="AY67" s="164"/>
    </row>
    <row r="68" spans="2:51" x14ac:dyDescent="0.25">
      <c r="C68" s="112"/>
      <c r="D68" s="241"/>
      <c r="E68" s="163"/>
      <c r="F68" s="163"/>
      <c r="G68" s="163"/>
      <c r="H68" s="163"/>
      <c r="I68" s="163"/>
      <c r="J68" s="163"/>
      <c r="K68" s="163"/>
      <c r="L68" s="163"/>
      <c r="M68" s="163"/>
      <c r="N68" s="163"/>
      <c r="O68" s="163"/>
      <c r="P68" s="163"/>
      <c r="Q68" s="163"/>
      <c r="R68" s="163"/>
      <c r="S68" s="163"/>
      <c r="T68" s="163"/>
      <c r="U68" s="163"/>
      <c r="V68" s="163"/>
      <c r="W68" s="163"/>
      <c r="X68" s="163"/>
      <c r="Y68" s="51"/>
      <c r="Z68" s="164"/>
      <c r="AA68" s="164"/>
      <c r="AB68" s="164"/>
      <c r="AC68" s="164"/>
      <c r="AD68" s="164"/>
      <c r="AE68" s="164"/>
      <c r="AF68" s="164"/>
      <c r="AG68" s="164"/>
      <c r="AH68" s="164"/>
      <c r="AI68" s="164"/>
      <c r="AJ68" s="164"/>
      <c r="AK68" s="164"/>
      <c r="AL68" s="164"/>
      <c r="AM68" s="164"/>
      <c r="AN68" s="164"/>
      <c r="AO68" s="164"/>
      <c r="AP68" s="164"/>
      <c r="AQ68" s="164"/>
      <c r="AR68" s="164"/>
      <c r="AS68" s="164"/>
      <c r="AT68" s="164"/>
      <c r="AU68" s="164"/>
      <c r="AV68" s="164"/>
      <c r="AW68" s="164"/>
      <c r="AX68" s="164"/>
      <c r="AY68" s="164"/>
    </row>
    <row r="69" spans="2:51" x14ac:dyDescent="0.25">
      <c r="C69" s="112"/>
      <c r="D69" s="242"/>
      <c r="E69" s="175"/>
      <c r="F69" s="175"/>
      <c r="G69" s="175"/>
      <c r="H69" s="175"/>
      <c r="I69" s="175"/>
      <c r="J69" s="175"/>
      <c r="K69" s="175"/>
      <c r="L69" s="175"/>
      <c r="M69" s="175"/>
      <c r="N69" s="175"/>
      <c r="O69" s="175"/>
      <c r="P69" s="175"/>
      <c r="Q69" s="175"/>
      <c r="R69" s="175"/>
      <c r="S69" s="175"/>
      <c r="T69" s="175"/>
      <c r="U69" s="175"/>
      <c r="V69" s="175"/>
      <c r="W69" s="175"/>
      <c r="X69" s="175"/>
      <c r="Y69" s="51"/>
      <c r="Z69" s="164"/>
      <c r="AA69" s="164"/>
      <c r="AB69" s="164"/>
      <c r="AC69" s="164"/>
      <c r="AD69" s="164"/>
      <c r="AE69" s="164"/>
      <c r="AF69" s="164"/>
      <c r="AG69" s="164"/>
      <c r="AH69" s="164"/>
      <c r="AI69" s="164"/>
      <c r="AJ69" s="164"/>
      <c r="AK69" s="164"/>
      <c r="AL69" s="164"/>
      <c r="AM69" s="164"/>
      <c r="AN69" s="164"/>
      <c r="AO69" s="164"/>
      <c r="AP69" s="164"/>
      <c r="AQ69" s="164"/>
      <c r="AR69" s="164"/>
      <c r="AS69" s="164"/>
      <c r="AT69" s="164"/>
      <c r="AU69" s="164"/>
      <c r="AV69" s="164"/>
      <c r="AW69" s="164"/>
      <c r="AX69" s="164"/>
      <c r="AY69" s="164"/>
    </row>
    <row r="70" spans="2:51" x14ac:dyDescent="0.25">
      <c r="C70" s="112"/>
      <c r="D70" s="242"/>
      <c r="E70" s="175"/>
      <c r="F70" s="175"/>
      <c r="G70" s="175"/>
      <c r="H70" s="175"/>
      <c r="I70" s="175"/>
      <c r="J70" s="175"/>
      <c r="K70" s="175"/>
      <c r="L70" s="175"/>
      <c r="M70" s="175"/>
      <c r="N70" s="175"/>
      <c r="O70" s="175"/>
      <c r="P70" s="175"/>
      <c r="Q70" s="175"/>
      <c r="R70" s="175"/>
      <c r="S70" s="175"/>
      <c r="T70" s="175"/>
      <c r="U70" s="175"/>
      <c r="V70" s="175"/>
      <c r="W70" s="175"/>
      <c r="X70" s="175"/>
      <c r="Y70" s="51"/>
      <c r="Z70" s="164"/>
      <c r="AA70" s="164"/>
      <c r="AB70" s="164"/>
      <c r="AC70" s="164"/>
      <c r="AD70" s="164"/>
      <c r="AE70" s="164"/>
      <c r="AF70" s="164"/>
      <c r="AG70" s="164"/>
      <c r="AH70" s="164"/>
      <c r="AI70" s="164"/>
      <c r="AJ70" s="164"/>
      <c r="AK70" s="164"/>
      <c r="AL70" s="164"/>
      <c r="AM70" s="164"/>
      <c r="AN70" s="164"/>
      <c r="AO70" s="164"/>
      <c r="AP70" s="164"/>
      <c r="AQ70" s="164"/>
      <c r="AR70" s="164"/>
      <c r="AS70" s="164"/>
      <c r="AT70" s="164"/>
      <c r="AU70" s="164"/>
      <c r="AV70" s="164"/>
      <c r="AW70" s="164"/>
      <c r="AX70" s="164"/>
      <c r="AY70" s="164"/>
    </row>
    <row r="71" spans="2:51" x14ac:dyDescent="0.25">
      <c r="C71" s="113"/>
      <c r="D71" s="243"/>
      <c r="E71" s="179"/>
      <c r="F71" s="179"/>
      <c r="G71" s="179"/>
      <c r="H71" s="179"/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79"/>
      <c r="T71" s="179"/>
      <c r="U71" s="179"/>
      <c r="V71" s="179"/>
      <c r="W71" s="179"/>
      <c r="X71" s="179"/>
      <c r="Y71" s="51"/>
      <c r="Z71" s="164"/>
      <c r="AA71" s="164"/>
      <c r="AB71" s="164"/>
      <c r="AC71" s="164"/>
      <c r="AD71" s="164"/>
      <c r="AE71" s="164"/>
      <c r="AF71" s="164"/>
      <c r="AG71" s="164"/>
      <c r="AH71" s="164"/>
      <c r="AI71" s="164"/>
      <c r="AJ71" s="164"/>
      <c r="AK71" s="164"/>
      <c r="AL71" s="164"/>
      <c r="AM71" s="164"/>
      <c r="AN71" s="164"/>
      <c r="AO71" s="164"/>
      <c r="AP71" s="164"/>
      <c r="AQ71" s="164"/>
      <c r="AR71" s="164"/>
      <c r="AS71" s="164"/>
      <c r="AT71" s="164"/>
      <c r="AU71" s="164"/>
      <c r="AV71" s="164"/>
      <c r="AW71" s="164"/>
      <c r="AX71" s="164"/>
      <c r="AY71" s="164"/>
    </row>
    <row r="72" spans="2:51" x14ac:dyDescent="0.25">
      <c r="B72" s="182"/>
      <c r="C72" s="165" t="s">
        <v>3</v>
      </c>
      <c r="D72" s="221">
        <f>AVERAGE(D62:D71)</f>
        <v>134.79557</v>
      </c>
      <c r="E72" s="221">
        <f>AVERAGE(E62:E71)</f>
        <v>193.24110000000002</v>
      </c>
      <c r="F72" s="221">
        <f t="shared" ref="F72:X72" si="61">AVERAGE(F62:F71)</f>
        <v>193.6857</v>
      </c>
      <c r="G72" s="221">
        <f t="shared" si="61"/>
        <v>261.99979000000002</v>
      </c>
      <c r="H72" s="221">
        <f t="shared" si="61"/>
        <v>357.2852400000001</v>
      </c>
      <c r="I72" s="221">
        <f t="shared" si="61"/>
        <v>577.65851000000009</v>
      </c>
      <c r="J72" s="221">
        <f t="shared" si="61"/>
        <v>752.37798999999995</v>
      </c>
      <c r="K72" s="221">
        <f t="shared" si="61"/>
        <v>1174.2889600000003</v>
      </c>
      <c r="L72" s="221">
        <f t="shared" si="61"/>
        <v>2338.4923899999999</v>
      </c>
      <c r="M72" s="221" t="e">
        <f t="shared" si="61"/>
        <v>#DIV/0!</v>
      </c>
      <c r="N72" s="221" t="e">
        <f t="shared" si="61"/>
        <v>#DIV/0!</v>
      </c>
      <c r="O72" s="221" t="e">
        <f t="shared" si="61"/>
        <v>#DIV/0!</v>
      </c>
      <c r="P72" s="221" t="e">
        <f t="shared" si="61"/>
        <v>#DIV/0!</v>
      </c>
      <c r="Q72" s="221" t="e">
        <f t="shared" si="61"/>
        <v>#DIV/0!</v>
      </c>
      <c r="R72" s="221" t="e">
        <f t="shared" si="61"/>
        <v>#DIV/0!</v>
      </c>
      <c r="S72" s="221" t="e">
        <f t="shared" si="61"/>
        <v>#DIV/0!</v>
      </c>
      <c r="T72" s="221" t="e">
        <f t="shared" si="61"/>
        <v>#DIV/0!</v>
      </c>
      <c r="U72" s="221" t="e">
        <f t="shared" si="61"/>
        <v>#DIV/0!</v>
      </c>
      <c r="V72" s="221" t="e">
        <f t="shared" si="61"/>
        <v>#DIV/0!</v>
      </c>
      <c r="W72" s="221" t="e">
        <f t="shared" si="61"/>
        <v>#DIV/0!</v>
      </c>
      <c r="X72" s="221" t="e">
        <f t="shared" si="61"/>
        <v>#DIV/0!</v>
      </c>
      <c r="Y72" s="54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</row>
    <row r="73" spans="2:51" x14ac:dyDescent="0.25">
      <c r="B73" s="232"/>
      <c r="C73" s="169" t="s">
        <v>4</v>
      </c>
      <c r="D73" s="233">
        <f>_xlfn.VAR.P(D62:D71)</f>
        <v>199.96645573710339</v>
      </c>
      <c r="E73" s="233">
        <f>_xlfn.VAR.P(E62:E71)</f>
        <v>1591.5893978035965</v>
      </c>
      <c r="F73" s="233">
        <f t="shared" ref="F73:X73" si="62">_xlfn.VAR.P(F62:F71)</f>
        <v>1327.663864597198</v>
      </c>
      <c r="G73" s="233">
        <f t="shared" si="62"/>
        <v>2670.0282657659118</v>
      </c>
      <c r="H73" s="233">
        <f t="shared" si="62"/>
        <v>13582.530398839997</v>
      </c>
      <c r="I73" s="233">
        <f t="shared" si="62"/>
        <v>33351.709252106666</v>
      </c>
      <c r="J73" s="233">
        <f t="shared" si="62"/>
        <v>78674.157970344415</v>
      </c>
      <c r="K73" s="233">
        <f t="shared" si="62"/>
        <v>97888.072021708358</v>
      </c>
      <c r="L73" s="233">
        <f t="shared" si="62"/>
        <v>454523.1136379838</v>
      </c>
      <c r="M73" s="233" t="e">
        <f t="shared" si="62"/>
        <v>#DIV/0!</v>
      </c>
      <c r="N73" s="233" t="e">
        <f t="shared" si="62"/>
        <v>#DIV/0!</v>
      </c>
      <c r="O73" s="233" t="e">
        <f t="shared" si="62"/>
        <v>#DIV/0!</v>
      </c>
      <c r="P73" s="233" t="e">
        <f t="shared" si="62"/>
        <v>#DIV/0!</v>
      </c>
      <c r="Q73" s="233" t="e">
        <f t="shared" si="62"/>
        <v>#DIV/0!</v>
      </c>
      <c r="R73" s="233" t="e">
        <f t="shared" si="62"/>
        <v>#DIV/0!</v>
      </c>
      <c r="S73" s="233" t="e">
        <f t="shared" si="62"/>
        <v>#DIV/0!</v>
      </c>
      <c r="T73" s="233" t="e">
        <f t="shared" si="62"/>
        <v>#DIV/0!</v>
      </c>
      <c r="U73" s="233" t="e">
        <f t="shared" si="62"/>
        <v>#DIV/0!</v>
      </c>
      <c r="V73" s="233" t="e">
        <f t="shared" si="62"/>
        <v>#DIV/0!</v>
      </c>
      <c r="W73" s="233" t="e">
        <f t="shared" si="62"/>
        <v>#DIV/0!</v>
      </c>
      <c r="X73" s="233" t="e">
        <f t="shared" si="62"/>
        <v>#DIV/0!</v>
      </c>
      <c r="Y73" s="54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</row>
    <row r="74" spans="2:51" x14ac:dyDescent="0.25">
      <c r="B74" s="234"/>
      <c r="C74" s="188" t="s">
        <v>5</v>
      </c>
      <c r="D74" s="225">
        <f>_xlfn.STDEV.P(D62:D71)</f>
        <v>14.140949605210514</v>
      </c>
      <c r="E74" s="225">
        <f>_xlfn.STDEV.P(E62:E71)</f>
        <v>39.894728947614077</v>
      </c>
      <c r="F74" s="225">
        <f t="shared" ref="F74:X74" si="63">_xlfn.STDEV.P(F62:F71)</f>
        <v>36.437122067984433</v>
      </c>
      <c r="G74" s="225">
        <f t="shared" si="63"/>
        <v>51.672316241541871</v>
      </c>
      <c r="H74" s="225">
        <f t="shared" si="63"/>
        <v>116.54411353148643</v>
      </c>
      <c r="I74" s="225">
        <f t="shared" si="63"/>
        <v>182.6245034274061</v>
      </c>
      <c r="J74" s="225">
        <f t="shared" si="63"/>
        <v>280.48914055689289</v>
      </c>
      <c r="K74" s="225">
        <f t="shared" si="63"/>
        <v>312.87069537064087</v>
      </c>
      <c r="L74" s="225">
        <f t="shared" si="63"/>
        <v>674.18329379923364</v>
      </c>
      <c r="M74" s="225" t="e">
        <f t="shared" si="63"/>
        <v>#DIV/0!</v>
      </c>
      <c r="N74" s="225" t="e">
        <f t="shared" si="63"/>
        <v>#DIV/0!</v>
      </c>
      <c r="O74" s="225" t="e">
        <f t="shared" si="63"/>
        <v>#DIV/0!</v>
      </c>
      <c r="P74" s="225" t="e">
        <f t="shared" si="63"/>
        <v>#DIV/0!</v>
      </c>
      <c r="Q74" s="225" t="e">
        <f t="shared" si="63"/>
        <v>#DIV/0!</v>
      </c>
      <c r="R74" s="225" t="e">
        <f t="shared" si="63"/>
        <v>#DIV/0!</v>
      </c>
      <c r="S74" s="225" t="e">
        <f t="shared" si="63"/>
        <v>#DIV/0!</v>
      </c>
      <c r="T74" s="225" t="e">
        <f t="shared" si="63"/>
        <v>#DIV/0!</v>
      </c>
      <c r="U74" s="225" t="e">
        <f t="shared" si="63"/>
        <v>#DIV/0!</v>
      </c>
      <c r="V74" s="225" t="e">
        <f t="shared" si="63"/>
        <v>#DIV/0!</v>
      </c>
      <c r="W74" s="225" t="e">
        <f t="shared" si="63"/>
        <v>#DIV/0!</v>
      </c>
      <c r="X74" s="225" t="e">
        <f t="shared" si="63"/>
        <v>#DIV/0!</v>
      </c>
      <c r="Y74" s="54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</row>
    <row r="75" spans="2:51" x14ac:dyDescent="0.25">
      <c r="Y75" s="153"/>
    </row>
    <row r="76" spans="2:51" x14ac:dyDescent="0.25">
      <c r="Y76" s="153"/>
    </row>
    <row r="77" spans="2:51" x14ac:dyDescent="0.25">
      <c r="Y77" s="153"/>
    </row>
    <row r="78" spans="2:51" x14ac:dyDescent="0.25">
      <c r="Y78" s="153"/>
    </row>
    <row r="79" spans="2:51" x14ac:dyDescent="0.25">
      <c r="Y79" s="153"/>
    </row>
  </sheetData>
  <mergeCells count="11">
    <mergeCell ref="D25:X25"/>
    <mergeCell ref="AB25:AC25"/>
    <mergeCell ref="D43:X43"/>
    <mergeCell ref="AB43:AC43"/>
    <mergeCell ref="A1:V1"/>
    <mergeCell ref="B2:P2"/>
    <mergeCell ref="D3:X3"/>
    <mergeCell ref="AB3:AX3"/>
    <mergeCell ref="D6:X6"/>
    <mergeCell ref="AB6:AC6"/>
    <mergeCell ref="AD6:AX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1AA92-3AA8-412A-804A-DE939921B905}">
  <dimension ref="A1:AY79"/>
  <sheetViews>
    <sheetView showGridLines="0" workbookViewId="0">
      <selection activeCell="N11" sqref="N11"/>
    </sheetView>
  </sheetViews>
  <sheetFormatPr defaultRowHeight="15" x14ac:dyDescent="0.25"/>
  <cols>
    <col min="1" max="1" width="6.85546875" customWidth="1"/>
    <col min="2" max="2" width="6" customWidth="1"/>
    <col min="3" max="3" width="11.42578125" customWidth="1"/>
    <col min="4" max="7" width="9.42578125" bestFit="1" customWidth="1"/>
    <col min="8" max="15" width="9.42578125" customWidth="1"/>
    <col min="16" max="18" width="9.42578125" bestFit="1" customWidth="1"/>
    <col min="19" max="22" width="10.42578125" bestFit="1" customWidth="1"/>
    <col min="23" max="23" width="10.42578125" customWidth="1"/>
    <col min="24" max="24" width="10.42578125" bestFit="1" customWidth="1"/>
    <col min="25" max="27" width="5.42578125" customWidth="1"/>
    <col min="28" max="28" width="10.42578125" customWidth="1"/>
    <col min="29" max="29" width="11.42578125" customWidth="1"/>
    <col min="30" max="50" width="10.42578125" customWidth="1"/>
    <col min="51" max="51" width="5.42578125" customWidth="1"/>
  </cols>
  <sheetData>
    <row r="1" spans="1:51" ht="37.5" customHeight="1" x14ac:dyDescent="0.4">
      <c r="A1" s="331" t="s">
        <v>55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  <c r="T1" s="331"/>
      <c r="U1" s="331"/>
      <c r="V1" s="331"/>
      <c r="W1" s="17"/>
    </row>
    <row r="2" spans="1:51" ht="26.25" x14ac:dyDescent="0.4">
      <c r="A2" s="17"/>
      <c r="B2" s="334" t="s">
        <v>24</v>
      </c>
      <c r="C2" s="334"/>
      <c r="D2" s="334"/>
      <c r="E2" s="334"/>
      <c r="F2" s="334"/>
      <c r="G2" s="334"/>
      <c r="H2" s="334"/>
      <c r="I2" s="334"/>
      <c r="J2" s="334"/>
      <c r="K2" s="334"/>
      <c r="L2" s="334"/>
      <c r="M2" s="334"/>
      <c r="N2" s="334"/>
      <c r="O2" s="334"/>
      <c r="P2" s="334"/>
      <c r="Q2" s="17"/>
      <c r="R2" s="17"/>
      <c r="S2" s="17"/>
      <c r="T2" s="17"/>
      <c r="U2" s="17"/>
      <c r="V2" s="17"/>
      <c r="W2" s="17"/>
    </row>
    <row r="3" spans="1:51" ht="32.25" customHeight="1" thickBot="1" x14ac:dyDescent="0.3">
      <c r="A3" s="151"/>
      <c r="B3" s="151"/>
      <c r="C3" s="152"/>
      <c r="D3" s="330" t="s">
        <v>25</v>
      </c>
      <c r="E3" s="330"/>
      <c r="F3" s="330"/>
      <c r="G3" s="330"/>
      <c r="H3" s="330"/>
      <c r="I3" s="330"/>
      <c r="J3" s="330"/>
      <c r="K3" s="330"/>
      <c r="L3" s="330"/>
      <c r="M3" s="330"/>
      <c r="N3" s="330"/>
      <c r="O3" s="330"/>
      <c r="P3" s="330"/>
      <c r="Q3" s="330"/>
      <c r="R3" s="330"/>
      <c r="S3" s="330"/>
      <c r="T3" s="330"/>
      <c r="U3" s="330"/>
      <c r="V3" s="330"/>
      <c r="W3" s="330"/>
      <c r="X3" s="330"/>
      <c r="Y3" s="152"/>
      <c r="Z3" s="151"/>
      <c r="AA3" s="151"/>
      <c r="AB3" s="330" t="s">
        <v>15</v>
      </c>
      <c r="AC3" s="330"/>
      <c r="AD3" s="330"/>
      <c r="AE3" s="330"/>
      <c r="AF3" s="330"/>
      <c r="AG3" s="330"/>
      <c r="AH3" s="330"/>
      <c r="AI3" s="330"/>
      <c r="AJ3" s="330"/>
      <c r="AK3" s="330"/>
      <c r="AL3" s="330"/>
      <c r="AM3" s="330"/>
      <c r="AN3" s="330"/>
      <c r="AO3" s="330"/>
      <c r="AP3" s="330"/>
      <c r="AQ3" s="330"/>
      <c r="AR3" s="330"/>
      <c r="AS3" s="330"/>
      <c r="AT3" s="330"/>
      <c r="AU3" s="330"/>
      <c r="AV3" s="330"/>
      <c r="AW3" s="330"/>
      <c r="AX3" s="330"/>
    </row>
    <row r="4" spans="1:51" ht="19.5" thickTop="1" x14ac:dyDescent="0.3"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53"/>
    </row>
    <row r="5" spans="1:51" ht="18.75" x14ac:dyDescent="0.3">
      <c r="A5" s="116" t="s">
        <v>9</v>
      </c>
      <c r="Y5" s="153"/>
      <c r="AA5" s="116" t="str">
        <f>A5</f>
        <v>Combination Therapy (Agent 1 + Agent 2)</v>
      </c>
      <c r="AB5" s="116"/>
    </row>
    <row r="6" spans="1:51" ht="19.5" x14ac:dyDescent="0.35">
      <c r="B6" s="155" t="s">
        <v>18</v>
      </c>
      <c r="C6" s="156"/>
      <c r="D6" s="336" t="s">
        <v>13</v>
      </c>
      <c r="E6" s="336"/>
      <c r="F6" s="336"/>
      <c r="G6" s="336"/>
      <c r="H6" s="336"/>
      <c r="I6" s="336"/>
      <c r="J6" s="336"/>
      <c r="K6" s="336"/>
      <c r="L6" s="336"/>
      <c r="M6" s="336"/>
      <c r="N6" s="336"/>
      <c r="O6" s="336"/>
      <c r="P6" s="336"/>
      <c r="Q6" s="336"/>
      <c r="R6" s="336"/>
      <c r="S6" s="336"/>
      <c r="T6" s="336"/>
      <c r="U6" s="336"/>
      <c r="V6" s="336"/>
      <c r="W6" s="336"/>
      <c r="X6" s="336"/>
      <c r="Y6" s="153"/>
      <c r="AB6" s="339" t="s">
        <v>10</v>
      </c>
      <c r="AC6" s="339"/>
      <c r="AD6" s="336" t="s">
        <v>13</v>
      </c>
      <c r="AE6" s="336"/>
      <c r="AF6" s="336"/>
      <c r="AG6" s="336"/>
      <c r="AH6" s="336"/>
      <c r="AI6" s="336"/>
      <c r="AJ6" s="336"/>
      <c r="AK6" s="336"/>
      <c r="AL6" s="336"/>
      <c r="AM6" s="336"/>
      <c r="AN6" s="336"/>
      <c r="AO6" s="336"/>
      <c r="AP6" s="336"/>
      <c r="AQ6" s="336"/>
      <c r="AR6" s="336"/>
      <c r="AS6" s="336"/>
      <c r="AT6" s="336"/>
      <c r="AU6" s="336"/>
      <c r="AV6" s="336"/>
      <c r="AW6" s="336"/>
      <c r="AX6" s="336"/>
    </row>
    <row r="7" spans="1:51" x14ac:dyDescent="0.25">
      <c r="B7" s="157"/>
      <c r="C7" s="65" t="s">
        <v>12</v>
      </c>
      <c r="D7" s="104">
        <v>0</v>
      </c>
      <c r="E7" s="104">
        <v>1</v>
      </c>
      <c r="F7" s="104">
        <v>2</v>
      </c>
      <c r="G7" s="104">
        <v>3</v>
      </c>
      <c r="H7" s="104">
        <v>5</v>
      </c>
      <c r="I7" s="104">
        <v>8</v>
      </c>
      <c r="J7" s="104">
        <v>10</v>
      </c>
      <c r="K7" s="104">
        <v>15</v>
      </c>
      <c r="L7" s="104">
        <v>19</v>
      </c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50"/>
      <c r="Z7" s="159"/>
      <c r="AA7" s="159"/>
      <c r="AB7" s="160"/>
      <c r="AC7" s="65" t="s">
        <v>12</v>
      </c>
      <c r="AD7" s="64">
        <f t="shared" ref="AD7:AX7" si="0">D7</f>
        <v>0</v>
      </c>
      <c r="AE7" s="64">
        <f t="shared" si="0"/>
        <v>1</v>
      </c>
      <c r="AF7" s="64">
        <f t="shared" si="0"/>
        <v>2</v>
      </c>
      <c r="AG7" s="64">
        <f t="shared" si="0"/>
        <v>3</v>
      </c>
      <c r="AH7" s="64">
        <f t="shared" si="0"/>
        <v>5</v>
      </c>
      <c r="AI7" s="64">
        <f t="shared" si="0"/>
        <v>8</v>
      </c>
      <c r="AJ7" s="64">
        <f t="shared" si="0"/>
        <v>10</v>
      </c>
      <c r="AK7" s="64">
        <f t="shared" si="0"/>
        <v>15</v>
      </c>
      <c r="AL7" s="64">
        <f t="shared" si="0"/>
        <v>19</v>
      </c>
      <c r="AM7" s="64">
        <f t="shared" si="0"/>
        <v>0</v>
      </c>
      <c r="AN7" s="64">
        <f t="shared" si="0"/>
        <v>0</v>
      </c>
      <c r="AO7" s="64">
        <f t="shared" si="0"/>
        <v>0</v>
      </c>
      <c r="AP7" s="64">
        <f t="shared" si="0"/>
        <v>0</v>
      </c>
      <c r="AQ7" s="64">
        <f t="shared" si="0"/>
        <v>0</v>
      </c>
      <c r="AR7" s="64">
        <f t="shared" si="0"/>
        <v>0</v>
      </c>
      <c r="AS7" s="64">
        <f t="shared" si="0"/>
        <v>0</v>
      </c>
      <c r="AT7" s="64">
        <f t="shared" si="0"/>
        <v>0</v>
      </c>
      <c r="AU7" s="64">
        <f t="shared" si="0"/>
        <v>0</v>
      </c>
      <c r="AV7" s="64">
        <f t="shared" si="0"/>
        <v>0</v>
      </c>
      <c r="AW7" s="64">
        <f t="shared" si="0"/>
        <v>0</v>
      </c>
      <c r="AX7" s="64">
        <f t="shared" si="0"/>
        <v>0</v>
      </c>
      <c r="AY7" s="159"/>
    </row>
    <row r="8" spans="1:51" x14ac:dyDescent="0.25">
      <c r="C8" s="101">
        <v>12</v>
      </c>
      <c r="D8" s="163">
        <v>164.77500000000001</v>
      </c>
      <c r="E8" s="163">
        <v>146.96448000000001</v>
      </c>
      <c r="F8" s="163">
        <v>145.119</v>
      </c>
      <c r="G8" s="163">
        <v>143.18407999999999</v>
      </c>
      <c r="H8" s="163">
        <v>209.7056</v>
      </c>
      <c r="I8" s="163">
        <v>176.78336000000004</v>
      </c>
      <c r="J8" s="163">
        <v>169.16900000000004</v>
      </c>
      <c r="K8" s="163">
        <v>193.33600000000001</v>
      </c>
      <c r="L8" s="163">
        <v>339.45599999999996</v>
      </c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51"/>
      <c r="Z8" s="164"/>
      <c r="AA8" s="164"/>
      <c r="AC8" s="165">
        <f t="shared" ref="AC8:AC17" si="1">C8</f>
        <v>12</v>
      </c>
      <c r="AD8" s="166">
        <f>IF(ISBLANK(D8)=TRUE,"",D8/D72)</f>
        <v>1.2224066414052035</v>
      </c>
      <c r="AE8" s="167">
        <f t="shared" ref="AE8:AX8" si="2">IF(ISBLANK(E8)=TRUE,"",E8/E72)</f>
        <v>0.76052392581081352</v>
      </c>
      <c r="AF8" s="167">
        <f t="shared" si="2"/>
        <v>0.74924994462678451</v>
      </c>
      <c r="AG8" s="167">
        <f t="shared" si="2"/>
        <v>0.54650456017541071</v>
      </c>
      <c r="AH8" s="167">
        <f t="shared" si="2"/>
        <v>0.58694168278544046</v>
      </c>
      <c r="AI8" s="167">
        <f t="shared" si="2"/>
        <v>0.3060343731454766</v>
      </c>
      <c r="AJ8" s="167">
        <f t="shared" si="2"/>
        <v>0.22484575871231965</v>
      </c>
      <c r="AK8" s="167">
        <f t="shared" si="2"/>
        <v>0.16464090746454771</v>
      </c>
      <c r="AL8" s="167">
        <f t="shared" si="2"/>
        <v>0.14516019015139919</v>
      </c>
      <c r="AM8" s="167" t="str">
        <f t="shared" si="2"/>
        <v/>
      </c>
      <c r="AN8" s="167" t="str">
        <f t="shared" si="2"/>
        <v/>
      </c>
      <c r="AO8" s="167" t="str">
        <f t="shared" si="2"/>
        <v/>
      </c>
      <c r="AP8" s="167" t="str">
        <f t="shared" si="2"/>
        <v/>
      </c>
      <c r="AQ8" s="167" t="str">
        <f t="shared" si="2"/>
        <v/>
      </c>
      <c r="AR8" s="167" t="str">
        <f t="shared" si="2"/>
        <v/>
      </c>
      <c r="AS8" s="167" t="str">
        <f t="shared" si="2"/>
        <v/>
      </c>
      <c r="AT8" s="167" t="str">
        <f t="shared" si="2"/>
        <v/>
      </c>
      <c r="AU8" s="167" t="str">
        <f t="shared" si="2"/>
        <v/>
      </c>
      <c r="AV8" s="167" t="str">
        <f t="shared" si="2"/>
        <v/>
      </c>
      <c r="AW8" s="167" t="str">
        <f t="shared" si="2"/>
        <v/>
      </c>
      <c r="AX8" s="167" t="str">
        <f t="shared" si="2"/>
        <v/>
      </c>
      <c r="AY8" s="164"/>
    </row>
    <row r="9" spans="1:51" x14ac:dyDescent="0.25">
      <c r="C9" s="102">
        <v>14</v>
      </c>
      <c r="D9" s="241">
        <v>98.425600000000003</v>
      </c>
      <c r="E9" s="163">
        <v>162.53328000000002</v>
      </c>
      <c r="F9" s="163">
        <v>247.73424</v>
      </c>
      <c r="G9" s="163">
        <v>132.08831999999998</v>
      </c>
      <c r="H9" s="163">
        <v>123.55199999999999</v>
      </c>
      <c r="I9" s="163">
        <v>247.15599999999998</v>
      </c>
      <c r="J9" s="163">
        <v>181.62144000000004</v>
      </c>
      <c r="K9" s="163">
        <v>310.37968000000006</v>
      </c>
      <c r="L9" s="163">
        <v>436.62528000000009</v>
      </c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51"/>
      <c r="Z9" s="164"/>
      <c r="AA9" s="164"/>
      <c r="AC9" s="169">
        <f t="shared" si="1"/>
        <v>14</v>
      </c>
      <c r="AD9" s="170">
        <f>IF(ISBLANK(D9)=TRUE,"",D9/D72)</f>
        <v>0.73018423379937492</v>
      </c>
      <c r="AE9" s="171">
        <f t="shared" ref="AE9:AX9" si="3">IF(ISBLANK(E9)=TRUE,"",E9/E72)</f>
        <v>0.84109063755070745</v>
      </c>
      <c r="AF9" s="171">
        <f t="shared" si="3"/>
        <v>1.2790528159797032</v>
      </c>
      <c r="AG9" s="171">
        <f t="shared" si="3"/>
        <v>0.50415429722290983</v>
      </c>
      <c r="AH9" s="171">
        <f t="shared" si="3"/>
        <v>0.34580773613821819</v>
      </c>
      <c r="AI9" s="171">
        <f t="shared" si="3"/>
        <v>0.42785832065384088</v>
      </c>
      <c r="AJ9" s="171">
        <f t="shared" si="3"/>
        <v>0.24139653527078861</v>
      </c>
      <c r="AK9" s="171">
        <f t="shared" si="3"/>
        <v>0.26431286554886796</v>
      </c>
      <c r="AL9" s="171">
        <f t="shared" si="3"/>
        <v>0.18671229458223729</v>
      </c>
      <c r="AM9" s="171" t="str">
        <f t="shared" si="3"/>
        <v/>
      </c>
      <c r="AN9" s="171" t="str">
        <f t="shared" si="3"/>
        <v/>
      </c>
      <c r="AO9" s="171" t="str">
        <f t="shared" si="3"/>
        <v/>
      </c>
      <c r="AP9" s="171" t="str">
        <f t="shared" si="3"/>
        <v/>
      </c>
      <c r="AQ9" s="171" t="str">
        <f t="shared" si="3"/>
        <v/>
      </c>
      <c r="AR9" s="171" t="str">
        <f t="shared" si="3"/>
        <v/>
      </c>
      <c r="AS9" s="171" t="str">
        <f t="shared" si="3"/>
        <v/>
      </c>
      <c r="AT9" s="171" t="str">
        <f t="shared" si="3"/>
        <v/>
      </c>
      <c r="AU9" s="171" t="str">
        <f t="shared" si="3"/>
        <v/>
      </c>
      <c r="AV9" s="171" t="str">
        <f t="shared" si="3"/>
        <v/>
      </c>
      <c r="AW9" s="171" t="str">
        <f t="shared" si="3"/>
        <v/>
      </c>
      <c r="AX9" s="171" t="str">
        <f t="shared" si="3"/>
        <v/>
      </c>
      <c r="AY9" s="164"/>
    </row>
    <row r="10" spans="1:51" x14ac:dyDescent="0.25">
      <c r="C10" s="102">
        <v>54</v>
      </c>
      <c r="D10" s="241">
        <v>114.19199999999999</v>
      </c>
      <c r="E10" s="163">
        <v>164.00384000000003</v>
      </c>
      <c r="F10" s="163">
        <v>118.95103999999999</v>
      </c>
      <c r="G10" s="163">
        <v>127.92832000000003</v>
      </c>
      <c r="H10" s="163">
        <v>103.20752</v>
      </c>
      <c r="I10" s="163">
        <v>30.056000000000001</v>
      </c>
      <c r="J10" s="163">
        <v>174.41424000000001</v>
      </c>
      <c r="K10" s="163">
        <v>54.195439999999991</v>
      </c>
      <c r="L10" s="163">
        <v>40.577160000000006</v>
      </c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51"/>
      <c r="Z10" s="164"/>
      <c r="AA10" s="164"/>
      <c r="AC10" s="169">
        <f t="shared" si="1"/>
        <v>54</v>
      </c>
      <c r="AD10" s="170">
        <f>IF(ISBLANK(D10)=TRUE,"",D10/D72)</f>
        <v>0.84714950201998473</v>
      </c>
      <c r="AE10" s="171">
        <f t="shared" ref="AE10:AX10" si="4">IF(ISBLANK(E10)=TRUE,"",E10/E72)</f>
        <v>0.84870061286134268</v>
      </c>
      <c r="AF10" s="171">
        <f t="shared" si="4"/>
        <v>0.61414466839833814</v>
      </c>
      <c r="AG10" s="171">
        <f t="shared" si="4"/>
        <v>0.48827642190094894</v>
      </c>
      <c r="AH10" s="171">
        <f t="shared" si="4"/>
        <v>0.2888658932566035</v>
      </c>
      <c r="AI10" s="171">
        <f t="shared" si="4"/>
        <v>5.2030740445596475E-2</v>
      </c>
      <c r="AJ10" s="171">
        <f t="shared" si="4"/>
        <v>0.23181730768067793</v>
      </c>
      <c r="AK10" s="171">
        <f t="shared" si="4"/>
        <v>4.6151706987009378E-2</v>
      </c>
      <c r="AL10" s="171">
        <f t="shared" si="4"/>
        <v>1.7351846075496533E-2</v>
      </c>
      <c r="AM10" s="171" t="str">
        <f t="shared" si="4"/>
        <v/>
      </c>
      <c r="AN10" s="171" t="str">
        <f t="shared" si="4"/>
        <v/>
      </c>
      <c r="AO10" s="171" t="str">
        <f t="shared" si="4"/>
        <v/>
      </c>
      <c r="AP10" s="171" t="str">
        <f t="shared" si="4"/>
        <v/>
      </c>
      <c r="AQ10" s="171" t="str">
        <f t="shared" si="4"/>
        <v/>
      </c>
      <c r="AR10" s="171" t="str">
        <f t="shared" si="4"/>
        <v/>
      </c>
      <c r="AS10" s="171" t="str">
        <f t="shared" si="4"/>
        <v/>
      </c>
      <c r="AT10" s="171" t="str">
        <f t="shared" si="4"/>
        <v/>
      </c>
      <c r="AU10" s="171" t="str">
        <f t="shared" si="4"/>
        <v/>
      </c>
      <c r="AV10" s="171" t="str">
        <f t="shared" si="4"/>
        <v/>
      </c>
      <c r="AW10" s="171" t="str">
        <f t="shared" si="4"/>
        <v/>
      </c>
      <c r="AX10" s="171" t="str">
        <f t="shared" si="4"/>
        <v/>
      </c>
      <c r="AY10" s="164"/>
    </row>
    <row r="11" spans="1:51" x14ac:dyDescent="0.25">
      <c r="C11" s="102">
        <v>95</v>
      </c>
      <c r="D11" s="241">
        <v>113.70319999999998</v>
      </c>
      <c r="E11" s="163">
        <v>217.08804000000006</v>
      </c>
      <c r="F11" s="163">
        <v>156.85487999999998</v>
      </c>
      <c r="G11" s="163">
        <v>163.39960000000002</v>
      </c>
      <c r="H11" s="163">
        <v>169.88399999999999</v>
      </c>
      <c r="I11" s="163">
        <v>138.44480000000001</v>
      </c>
      <c r="J11" s="163">
        <v>113.72400000000002</v>
      </c>
      <c r="K11" s="163">
        <v>22.987120000000001</v>
      </c>
      <c r="L11" s="163">
        <v>122.35496000000003</v>
      </c>
      <c r="M11" s="163"/>
      <c r="N11" s="163"/>
      <c r="O11" s="163"/>
      <c r="P11" s="163"/>
      <c r="Q11" s="163"/>
      <c r="R11" s="163"/>
      <c r="S11" s="163"/>
      <c r="T11" s="163"/>
      <c r="U11" s="163"/>
      <c r="V11" s="163"/>
      <c r="W11" s="163"/>
      <c r="X11" s="163"/>
      <c r="Y11" s="51"/>
      <c r="Z11" s="164"/>
      <c r="AA11" s="164"/>
      <c r="AC11" s="169">
        <f t="shared" si="1"/>
        <v>95</v>
      </c>
      <c r="AD11" s="170">
        <f>IF(ISBLANK(D11)=TRUE,"",D11/D72)</f>
        <v>0.84352327008966232</v>
      </c>
      <c r="AE11" s="171">
        <f t="shared" ref="AE11:AX11" si="5">IF(ISBLANK(E11)=TRUE,"",E11/E72)</f>
        <v>1.1234051141294479</v>
      </c>
      <c r="AF11" s="171">
        <f t="shared" si="5"/>
        <v>0.80984233735376432</v>
      </c>
      <c r="AG11" s="171">
        <f t="shared" si="5"/>
        <v>0.62366309530248099</v>
      </c>
      <c r="AH11" s="171">
        <f t="shared" si="5"/>
        <v>0.47548563719004999</v>
      </c>
      <c r="AI11" s="171">
        <f t="shared" si="5"/>
        <v>0.2396654729452527</v>
      </c>
      <c r="AJ11" s="171">
        <f t="shared" si="5"/>
        <v>0.15115274703875911</v>
      </c>
      <c r="AK11" s="171">
        <f t="shared" si="5"/>
        <v>1.9575352219951037E-2</v>
      </c>
      <c r="AL11" s="171">
        <f t="shared" si="5"/>
        <v>5.2322154445839375E-2</v>
      </c>
      <c r="AM11" s="171" t="str">
        <f t="shared" si="5"/>
        <v/>
      </c>
      <c r="AN11" s="171" t="str">
        <f t="shared" si="5"/>
        <v/>
      </c>
      <c r="AO11" s="171" t="str">
        <f t="shared" si="5"/>
        <v/>
      </c>
      <c r="AP11" s="171" t="str">
        <f t="shared" si="5"/>
        <v/>
      </c>
      <c r="AQ11" s="171" t="str">
        <f t="shared" si="5"/>
        <v/>
      </c>
      <c r="AR11" s="171" t="str">
        <f t="shared" si="5"/>
        <v/>
      </c>
      <c r="AS11" s="171" t="str">
        <f t="shared" si="5"/>
        <v/>
      </c>
      <c r="AT11" s="171" t="str">
        <f t="shared" si="5"/>
        <v/>
      </c>
      <c r="AU11" s="171" t="str">
        <f t="shared" si="5"/>
        <v/>
      </c>
      <c r="AV11" s="171" t="str">
        <f t="shared" si="5"/>
        <v/>
      </c>
      <c r="AW11" s="171" t="str">
        <f t="shared" si="5"/>
        <v/>
      </c>
      <c r="AX11" s="171" t="str">
        <f t="shared" si="5"/>
        <v/>
      </c>
      <c r="AY11" s="164"/>
    </row>
    <row r="12" spans="1:51" x14ac:dyDescent="0.25">
      <c r="C12" s="102">
        <v>101</v>
      </c>
      <c r="D12" s="241">
        <v>131.57455999999999</v>
      </c>
      <c r="E12" s="163">
        <v>176.67936</v>
      </c>
      <c r="F12" s="163">
        <v>140.4</v>
      </c>
      <c r="G12" s="163">
        <v>138.52800000000002</v>
      </c>
      <c r="H12" s="163">
        <v>111.50568</v>
      </c>
      <c r="I12" s="163">
        <v>112.20768000000002</v>
      </c>
      <c r="J12" s="163">
        <v>106.964</v>
      </c>
      <c r="K12" s="163">
        <v>98.8</v>
      </c>
      <c r="L12" s="163">
        <v>200.21248000000003</v>
      </c>
      <c r="M12" s="163"/>
      <c r="N12" s="163"/>
      <c r="O12" s="163"/>
      <c r="P12" s="163"/>
      <c r="Q12" s="163"/>
      <c r="R12" s="163"/>
      <c r="S12" s="163"/>
      <c r="T12" s="163"/>
      <c r="U12" s="163"/>
      <c r="V12" s="163"/>
      <c r="W12" s="163"/>
      <c r="X12" s="163"/>
      <c r="Y12" s="51"/>
      <c r="Z12" s="164"/>
      <c r="AA12" s="164"/>
      <c r="AC12" s="169">
        <f t="shared" si="1"/>
        <v>101</v>
      </c>
      <c r="AD12" s="170">
        <f>IF(ISBLANK(D12)=TRUE,"",D12/D72)</f>
        <v>0.97610448177191578</v>
      </c>
      <c r="AE12" s="171">
        <f t="shared" ref="AE12:AX12" si="6">IF(ISBLANK(E12)=TRUE,"",E12/E72)</f>
        <v>0.91429494036206571</v>
      </c>
      <c r="AF12" s="171">
        <f t="shared" si="6"/>
        <v>0.72488572981897992</v>
      </c>
      <c r="AG12" s="171">
        <f t="shared" si="6"/>
        <v>0.52873324822130585</v>
      </c>
      <c r="AH12" s="171">
        <f t="shared" si="6"/>
        <v>0.31209148186474195</v>
      </c>
      <c r="AI12" s="171">
        <f t="shared" si="6"/>
        <v>0.19424569716803791</v>
      </c>
      <c r="AJ12" s="171">
        <f t="shared" si="6"/>
        <v>0.14216790153576928</v>
      </c>
      <c r="AK12" s="171">
        <f t="shared" si="6"/>
        <v>8.4136020490220717E-2</v>
      </c>
      <c r="AL12" s="171">
        <f t="shared" si="6"/>
        <v>8.5616049406942923E-2</v>
      </c>
      <c r="AM12" s="171" t="str">
        <f t="shared" si="6"/>
        <v/>
      </c>
      <c r="AN12" s="171" t="str">
        <f t="shared" si="6"/>
        <v/>
      </c>
      <c r="AO12" s="171" t="str">
        <f t="shared" si="6"/>
        <v/>
      </c>
      <c r="AP12" s="171" t="str">
        <f t="shared" si="6"/>
        <v/>
      </c>
      <c r="AQ12" s="171" t="str">
        <f t="shared" si="6"/>
        <v/>
      </c>
      <c r="AR12" s="171" t="str">
        <f t="shared" si="6"/>
        <v/>
      </c>
      <c r="AS12" s="171" t="str">
        <f t="shared" si="6"/>
        <v/>
      </c>
      <c r="AT12" s="171" t="str">
        <f t="shared" si="6"/>
        <v/>
      </c>
      <c r="AU12" s="171" t="str">
        <f t="shared" si="6"/>
        <v/>
      </c>
      <c r="AV12" s="171" t="str">
        <f t="shared" si="6"/>
        <v/>
      </c>
      <c r="AW12" s="171" t="str">
        <f t="shared" si="6"/>
        <v/>
      </c>
      <c r="AX12" s="171" t="str">
        <f t="shared" si="6"/>
        <v/>
      </c>
      <c r="AY12" s="164"/>
    </row>
    <row r="13" spans="1:51" x14ac:dyDescent="0.25">
      <c r="C13" s="102"/>
      <c r="D13" s="241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  <c r="W13" s="163"/>
      <c r="X13" s="163"/>
      <c r="Y13" s="51"/>
      <c r="Z13" s="164"/>
      <c r="AA13" s="164"/>
      <c r="AC13" s="169">
        <f t="shared" si="1"/>
        <v>0</v>
      </c>
      <c r="AD13" s="170" t="str">
        <f>IF(ISBLANK(D13)=TRUE,"",D13/D72)</f>
        <v/>
      </c>
      <c r="AE13" s="171" t="str">
        <f t="shared" ref="AE13:AX13" si="7">IF(ISBLANK(E13)=TRUE,"",E13/E72)</f>
        <v/>
      </c>
      <c r="AF13" s="171" t="str">
        <f t="shared" si="7"/>
        <v/>
      </c>
      <c r="AG13" s="171" t="str">
        <f t="shared" si="7"/>
        <v/>
      </c>
      <c r="AH13" s="171" t="str">
        <f t="shared" si="7"/>
        <v/>
      </c>
      <c r="AI13" s="171" t="str">
        <f t="shared" si="7"/>
        <v/>
      </c>
      <c r="AJ13" s="171" t="str">
        <f t="shared" si="7"/>
        <v/>
      </c>
      <c r="AK13" s="171" t="str">
        <f t="shared" si="7"/>
        <v/>
      </c>
      <c r="AL13" s="171" t="str">
        <f t="shared" si="7"/>
        <v/>
      </c>
      <c r="AM13" s="171" t="str">
        <f t="shared" si="7"/>
        <v/>
      </c>
      <c r="AN13" s="171" t="str">
        <f t="shared" si="7"/>
        <v/>
      </c>
      <c r="AO13" s="171" t="str">
        <f t="shared" si="7"/>
        <v/>
      </c>
      <c r="AP13" s="171" t="str">
        <f t="shared" si="7"/>
        <v/>
      </c>
      <c r="AQ13" s="171" t="str">
        <f t="shared" si="7"/>
        <v/>
      </c>
      <c r="AR13" s="171" t="str">
        <f t="shared" si="7"/>
        <v/>
      </c>
      <c r="AS13" s="171" t="str">
        <f t="shared" si="7"/>
        <v/>
      </c>
      <c r="AT13" s="171" t="str">
        <f t="shared" si="7"/>
        <v/>
      </c>
      <c r="AU13" s="171" t="str">
        <f t="shared" si="7"/>
        <v/>
      </c>
      <c r="AV13" s="171" t="str">
        <f t="shared" si="7"/>
        <v/>
      </c>
      <c r="AW13" s="171" t="str">
        <f t="shared" si="7"/>
        <v/>
      </c>
      <c r="AX13" s="171" t="str">
        <f t="shared" si="7"/>
        <v/>
      </c>
      <c r="AY13" s="164"/>
    </row>
    <row r="14" spans="1:51" x14ac:dyDescent="0.25">
      <c r="C14" s="102"/>
      <c r="D14" s="241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51"/>
      <c r="Z14" s="164"/>
      <c r="AA14" s="164"/>
      <c r="AC14" s="169">
        <f t="shared" si="1"/>
        <v>0</v>
      </c>
      <c r="AD14" s="170" t="str">
        <f>IF(ISBLANK(D14)=TRUE,"",D14/D72)</f>
        <v/>
      </c>
      <c r="AE14" s="171" t="str">
        <f t="shared" ref="AE14:AX14" si="8">IF(ISBLANK(E14)=TRUE,"",E14/E72)</f>
        <v/>
      </c>
      <c r="AF14" s="171" t="str">
        <f t="shared" si="8"/>
        <v/>
      </c>
      <c r="AG14" s="171" t="str">
        <f t="shared" si="8"/>
        <v/>
      </c>
      <c r="AH14" s="171" t="str">
        <f t="shared" si="8"/>
        <v/>
      </c>
      <c r="AI14" s="171" t="str">
        <f t="shared" si="8"/>
        <v/>
      </c>
      <c r="AJ14" s="171" t="str">
        <f t="shared" si="8"/>
        <v/>
      </c>
      <c r="AK14" s="171" t="str">
        <f t="shared" si="8"/>
        <v/>
      </c>
      <c r="AL14" s="171" t="str">
        <f t="shared" si="8"/>
        <v/>
      </c>
      <c r="AM14" s="171" t="str">
        <f t="shared" si="8"/>
        <v/>
      </c>
      <c r="AN14" s="171" t="str">
        <f t="shared" si="8"/>
        <v/>
      </c>
      <c r="AO14" s="171" t="str">
        <f t="shared" si="8"/>
        <v/>
      </c>
      <c r="AP14" s="171" t="str">
        <f t="shared" si="8"/>
        <v/>
      </c>
      <c r="AQ14" s="171" t="str">
        <f t="shared" si="8"/>
        <v/>
      </c>
      <c r="AR14" s="171" t="str">
        <f t="shared" si="8"/>
        <v/>
      </c>
      <c r="AS14" s="171" t="str">
        <f t="shared" si="8"/>
        <v/>
      </c>
      <c r="AT14" s="171" t="str">
        <f t="shared" si="8"/>
        <v/>
      </c>
      <c r="AU14" s="171" t="str">
        <f t="shared" si="8"/>
        <v/>
      </c>
      <c r="AV14" s="171" t="str">
        <f t="shared" si="8"/>
        <v/>
      </c>
      <c r="AW14" s="171" t="str">
        <f t="shared" si="8"/>
        <v/>
      </c>
      <c r="AX14" s="171" t="str">
        <f t="shared" si="8"/>
        <v/>
      </c>
      <c r="AY14" s="164"/>
    </row>
    <row r="15" spans="1:51" x14ac:dyDescent="0.25">
      <c r="C15" s="102"/>
      <c r="D15" s="242"/>
      <c r="E15" s="175"/>
      <c r="F15" s="175"/>
      <c r="G15" s="175"/>
      <c r="H15" s="175"/>
      <c r="I15" s="175"/>
      <c r="J15" s="175"/>
      <c r="K15" s="175"/>
      <c r="L15" s="175"/>
      <c r="M15" s="175"/>
      <c r="N15" s="175"/>
      <c r="O15" s="175"/>
      <c r="P15" s="175"/>
      <c r="Q15" s="175"/>
      <c r="R15" s="175"/>
      <c r="S15" s="175"/>
      <c r="T15" s="175"/>
      <c r="U15" s="175"/>
      <c r="V15" s="175"/>
      <c r="W15" s="175"/>
      <c r="X15" s="175"/>
      <c r="Y15" s="51"/>
      <c r="Z15" s="164"/>
      <c r="AA15" s="164"/>
      <c r="AC15" s="169">
        <f t="shared" si="1"/>
        <v>0</v>
      </c>
      <c r="AD15" s="170" t="str">
        <f>IF(ISBLANK(D15)=TRUE,"",D15/D72)</f>
        <v/>
      </c>
      <c r="AE15" s="171" t="str">
        <f t="shared" ref="AE15:AX15" si="9">IF(ISBLANK(E15)=TRUE,"",E15/E72)</f>
        <v/>
      </c>
      <c r="AF15" s="171" t="str">
        <f t="shared" si="9"/>
        <v/>
      </c>
      <c r="AG15" s="171" t="str">
        <f t="shared" si="9"/>
        <v/>
      </c>
      <c r="AH15" s="171" t="str">
        <f t="shared" si="9"/>
        <v/>
      </c>
      <c r="AI15" s="171" t="str">
        <f t="shared" si="9"/>
        <v/>
      </c>
      <c r="AJ15" s="171" t="str">
        <f t="shared" si="9"/>
        <v/>
      </c>
      <c r="AK15" s="171" t="str">
        <f t="shared" si="9"/>
        <v/>
      </c>
      <c r="AL15" s="171" t="str">
        <f t="shared" si="9"/>
        <v/>
      </c>
      <c r="AM15" s="171" t="str">
        <f t="shared" si="9"/>
        <v/>
      </c>
      <c r="AN15" s="171" t="str">
        <f t="shared" si="9"/>
        <v/>
      </c>
      <c r="AO15" s="171" t="str">
        <f t="shared" si="9"/>
        <v/>
      </c>
      <c r="AP15" s="171" t="str">
        <f t="shared" si="9"/>
        <v/>
      </c>
      <c r="AQ15" s="171" t="str">
        <f t="shared" si="9"/>
        <v/>
      </c>
      <c r="AR15" s="171" t="str">
        <f t="shared" si="9"/>
        <v/>
      </c>
      <c r="AS15" s="171" t="str">
        <f t="shared" si="9"/>
        <v/>
      </c>
      <c r="AT15" s="171" t="str">
        <f t="shared" si="9"/>
        <v/>
      </c>
      <c r="AU15" s="171" t="str">
        <f t="shared" si="9"/>
        <v/>
      </c>
      <c r="AV15" s="171" t="str">
        <f t="shared" si="9"/>
        <v/>
      </c>
      <c r="AW15" s="171" t="str">
        <f t="shared" si="9"/>
        <v/>
      </c>
      <c r="AX15" s="171" t="str">
        <f t="shared" si="9"/>
        <v/>
      </c>
      <c r="AY15" s="164"/>
    </row>
    <row r="16" spans="1:51" x14ac:dyDescent="0.25">
      <c r="C16" s="102"/>
      <c r="D16" s="242"/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O16" s="175"/>
      <c r="P16" s="175"/>
      <c r="Q16" s="175"/>
      <c r="R16" s="175"/>
      <c r="S16" s="175"/>
      <c r="T16" s="175"/>
      <c r="U16" s="175"/>
      <c r="V16" s="175"/>
      <c r="W16" s="175"/>
      <c r="X16" s="175"/>
      <c r="Y16" s="51"/>
      <c r="Z16" s="164"/>
      <c r="AA16" s="164"/>
      <c r="AC16" s="169">
        <f t="shared" si="1"/>
        <v>0</v>
      </c>
      <c r="AD16" s="170" t="str">
        <f>IF(ISBLANK(D16)=TRUE,"",D16/D72)</f>
        <v/>
      </c>
      <c r="AE16" s="171" t="str">
        <f t="shared" ref="AE16:AX16" si="10">IF(ISBLANK(E16)=TRUE,"",E16/E72)</f>
        <v/>
      </c>
      <c r="AF16" s="171" t="str">
        <f t="shared" si="10"/>
        <v/>
      </c>
      <c r="AG16" s="171" t="str">
        <f t="shared" si="10"/>
        <v/>
      </c>
      <c r="AH16" s="171" t="str">
        <f t="shared" si="10"/>
        <v/>
      </c>
      <c r="AI16" s="171" t="str">
        <f t="shared" si="10"/>
        <v/>
      </c>
      <c r="AJ16" s="171" t="str">
        <f t="shared" si="10"/>
        <v/>
      </c>
      <c r="AK16" s="171" t="str">
        <f t="shared" si="10"/>
        <v/>
      </c>
      <c r="AL16" s="171" t="str">
        <f t="shared" si="10"/>
        <v/>
      </c>
      <c r="AM16" s="171" t="str">
        <f t="shared" si="10"/>
        <v/>
      </c>
      <c r="AN16" s="171" t="str">
        <f t="shared" si="10"/>
        <v/>
      </c>
      <c r="AO16" s="171" t="str">
        <f t="shared" si="10"/>
        <v/>
      </c>
      <c r="AP16" s="171" t="str">
        <f t="shared" si="10"/>
        <v/>
      </c>
      <c r="AQ16" s="171" t="str">
        <f t="shared" si="10"/>
        <v/>
      </c>
      <c r="AR16" s="171" t="str">
        <f t="shared" si="10"/>
        <v/>
      </c>
      <c r="AS16" s="171" t="str">
        <f t="shared" si="10"/>
        <v/>
      </c>
      <c r="AT16" s="171" t="str">
        <f t="shared" si="10"/>
        <v/>
      </c>
      <c r="AU16" s="171" t="str">
        <f t="shared" si="10"/>
        <v/>
      </c>
      <c r="AV16" s="171" t="str">
        <f t="shared" si="10"/>
        <v/>
      </c>
      <c r="AW16" s="171" t="str">
        <f t="shared" si="10"/>
        <v/>
      </c>
      <c r="AX16" s="171" t="str">
        <f t="shared" si="10"/>
        <v/>
      </c>
      <c r="AY16" s="164"/>
    </row>
    <row r="17" spans="1:51" x14ac:dyDescent="0.25">
      <c r="C17" s="103"/>
      <c r="D17" s="243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  <c r="U17" s="179"/>
      <c r="V17" s="179"/>
      <c r="W17" s="179"/>
      <c r="X17" s="179"/>
      <c r="Y17" s="51"/>
      <c r="Z17" s="164"/>
      <c r="AA17" s="164"/>
      <c r="AC17" s="169">
        <f t="shared" si="1"/>
        <v>0</v>
      </c>
      <c r="AD17" s="180" t="str">
        <f>IF(ISBLANK(D17)=TRUE,"",D17/D72)</f>
        <v/>
      </c>
      <c r="AE17" s="181" t="str">
        <f t="shared" ref="AE17:AX17" si="11">IF(ISBLANK(E17)=TRUE,"",E17/E72)</f>
        <v/>
      </c>
      <c r="AF17" s="181" t="str">
        <f t="shared" si="11"/>
        <v/>
      </c>
      <c r="AG17" s="181" t="str">
        <f t="shared" si="11"/>
        <v/>
      </c>
      <c r="AH17" s="181" t="str">
        <f t="shared" si="11"/>
        <v/>
      </c>
      <c r="AI17" s="181" t="str">
        <f t="shared" si="11"/>
        <v/>
      </c>
      <c r="AJ17" s="181" t="str">
        <f t="shared" si="11"/>
        <v/>
      </c>
      <c r="AK17" s="181" t="str">
        <f t="shared" si="11"/>
        <v/>
      </c>
      <c r="AL17" s="181" t="str">
        <f t="shared" si="11"/>
        <v/>
      </c>
      <c r="AM17" s="181" t="str">
        <f t="shared" si="11"/>
        <v/>
      </c>
      <c r="AN17" s="181" t="str">
        <f t="shared" si="11"/>
        <v/>
      </c>
      <c r="AO17" s="181" t="str">
        <f t="shared" si="11"/>
        <v/>
      </c>
      <c r="AP17" s="181" t="str">
        <f t="shared" si="11"/>
        <v/>
      </c>
      <c r="AQ17" s="181" t="str">
        <f t="shared" si="11"/>
        <v/>
      </c>
      <c r="AR17" s="181" t="str">
        <f t="shared" si="11"/>
        <v/>
      </c>
      <c r="AS17" s="181" t="str">
        <f t="shared" si="11"/>
        <v/>
      </c>
      <c r="AT17" s="181" t="str">
        <f t="shared" si="11"/>
        <v/>
      </c>
      <c r="AU17" s="181" t="str">
        <f t="shared" si="11"/>
        <v/>
      </c>
      <c r="AV17" s="181" t="str">
        <f t="shared" si="11"/>
        <v/>
      </c>
      <c r="AW17" s="181" t="str">
        <f t="shared" si="11"/>
        <v/>
      </c>
      <c r="AX17" s="181" t="str">
        <f t="shared" si="11"/>
        <v/>
      </c>
      <c r="AY17" s="164"/>
    </row>
    <row r="18" spans="1:51" ht="18" x14ac:dyDescent="0.35">
      <c r="B18" s="182"/>
      <c r="C18" s="165" t="s">
        <v>1</v>
      </c>
      <c r="D18" s="244">
        <f>AVERAGE(D8:D17)</f>
        <v>124.53407199999999</v>
      </c>
      <c r="E18" s="185">
        <f t="shared" ref="E18:X18" si="12">AVERAGE(E8:E17)</f>
        <v>173.45380000000003</v>
      </c>
      <c r="F18" s="185">
        <f t="shared" si="12"/>
        <v>161.81183199999998</v>
      </c>
      <c r="G18" s="185">
        <f t="shared" si="12"/>
        <v>141.02566400000001</v>
      </c>
      <c r="H18" s="185">
        <f t="shared" si="12"/>
        <v>143.57095999999999</v>
      </c>
      <c r="I18" s="185">
        <f t="shared" si="12"/>
        <v>140.92956799999999</v>
      </c>
      <c r="J18" s="185">
        <f t="shared" si="12"/>
        <v>149.17853600000004</v>
      </c>
      <c r="K18" s="185">
        <f t="shared" si="12"/>
        <v>135.93964800000001</v>
      </c>
      <c r="L18" s="185">
        <f t="shared" si="12"/>
        <v>227.84517600000004</v>
      </c>
      <c r="M18" s="185" t="e">
        <f t="shared" si="12"/>
        <v>#DIV/0!</v>
      </c>
      <c r="N18" s="185" t="e">
        <f t="shared" si="12"/>
        <v>#DIV/0!</v>
      </c>
      <c r="O18" s="185" t="e">
        <f t="shared" si="12"/>
        <v>#DIV/0!</v>
      </c>
      <c r="P18" s="185" t="e">
        <f t="shared" si="12"/>
        <v>#DIV/0!</v>
      </c>
      <c r="Q18" s="185" t="e">
        <f t="shared" si="12"/>
        <v>#DIV/0!</v>
      </c>
      <c r="R18" s="185" t="e">
        <f t="shared" si="12"/>
        <v>#DIV/0!</v>
      </c>
      <c r="S18" s="185" t="e">
        <f t="shared" si="12"/>
        <v>#DIV/0!</v>
      </c>
      <c r="T18" s="185" t="e">
        <f t="shared" si="12"/>
        <v>#DIV/0!</v>
      </c>
      <c r="U18" s="185" t="e">
        <f t="shared" si="12"/>
        <v>#DIV/0!</v>
      </c>
      <c r="V18" s="185" t="e">
        <f t="shared" si="12"/>
        <v>#DIV/0!</v>
      </c>
      <c r="W18" s="185" t="e">
        <f t="shared" si="12"/>
        <v>#DIV/0!</v>
      </c>
      <c r="X18" s="185" t="e">
        <f t="shared" si="12"/>
        <v>#DIV/0!</v>
      </c>
      <c r="Y18" s="51"/>
      <c r="Z18" s="164"/>
      <c r="AA18" s="164"/>
      <c r="AB18" s="186"/>
      <c r="AC18" s="187" t="s">
        <v>11</v>
      </c>
      <c r="AD18" s="29">
        <f>AVERAGE(AD8:AD17)</f>
        <v>0.92387362581722832</v>
      </c>
      <c r="AE18" s="29">
        <f>AVERAGE(AE8:AE17)</f>
        <v>0.89760304614287545</v>
      </c>
      <c r="AF18" s="29">
        <f t="shared" ref="AF18:AX18" si="13">AVERAGE(AF8:AF17)</f>
        <v>0.83543509923551407</v>
      </c>
      <c r="AG18" s="29">
        <f t="shared" si="13"/>
        <v>0.53826632456461121</v>
      </c>
      <c r="AH18" s="29">
        <f t="shared" si="13"/>
        <v>0.4018384862470108</v>
      </c>
      <c r="AI18" s="29">
        <f t="shared" si="13"/>
        <v>0.24396692087164093</v>
      </c>
      <c r="AJ18" s="29">
        <f t="shared" si="13"/>
        <v>0.19827605004766291</v>
      </c>
      <c r="AK18" s="29">
        <f t="shared" si="13"/>
        <v>0.11576337054211935</v>
      </c>
      <c r="AL18" s="29">
        <f t="shared" si="13"/>
        <v>9.7432506932383076E-2</v>
      </c>
      <c r="AM18" s="29" t="e">
        <f t="shared" si="13"/>
        <v>#DIV/0!</v>
      </c>
      <c r="AN18" s="29" t="e">
        <f t="shared" si="13"/>
        <v>#DIV/0!</v>
      </c>
      <c r="AO18" s="29" t="e">
        <f t="shared" si="13"/>
        <v>#DIV/0!</v>
      </c>
      <c r="AP18" s="29" t="e">
        <f t="shared" si="13"/>
        <v>#DIV/0!</v>
      </c>
      <c r="AQ18" s="29" t="e">
        <f t="shared" si="13"/>
        <v>#DIV/0!</v>
      </c>
      <c r="AR18" s="29" t="e">
        <f t="shared" si="13"/>
        <v>#DIV/0!</v>
      </c>
      <c r="AS18" s="29" t="e">
        <f t="shared" si="13"/>
        <v>#DIV/0!</v>
      </c>
      <c r="AT18" s="29" t="e">
        <f t="shared" si="13"/>
        <v>#DIV/0!</v>
      </c>
      <c r="AU18" s="29" t="e">
        <f t="shared" si="13"/>
        <v>#DIV/0!</v>
      </c>
      <c r="AV18" s="29" t="e">
        <f t="shared" si="13"/>
        <v>#DIV/0!</v>
      </c>
      <c r="AW18" s="29" t="e">
        <f t="shared" si="13"/>
        <v>#DIV/0!</v>
      </c>
      <c r="AX18" s="29" t="e">
        <f t="shared" si="13"/>
        <v>#DIV/0!</v>
      </c>
      <c r="AY18" s="164"/>
    </row>
    <row r="19" spans="1:51" ht="18" x14ac:dyDescent="0.35">
      <c r="B19" s="157"/>
      <c r="C19" s="188" t="s">
        <v>2</v>
      </c>
      <c r="D19" s="245">
        <f>_xlfn.STDEV.P(D8:D17)</f>
        <v>22.692815203441292</v>
      </c>
      <c r="E19" s="192">
        <f t="shared" ref="E19:X19" si="14">_xlfn.STDEV.P(E8:E17)</f>
        <v>23.768023530893807</v>
      </c>
      <c r="F19" s="192">
        <f t="shared" si="14"/>
        <v>44.679740935445167</v>
      </c>
      <c r="G19" s="192">
        <f t="shared" si="14"/>
        <v>12.352381429074478</v>
      </c>
      <c r="H19" s="192">
        <f t="shared" si="14"/>
        <v>40.309589210421912</v>
      </c>
      <c r="I19" s="192">
        <f t="shared" si="14"/>
        <v>71.684891378279843</v>
      </c>
      <c r="J19" s="192">
        <f t="shared" si="14"/>
        <v>32.025279389678055</v>
      </c>
      <c r="K19" s="192">
        <f t="shared" si="14"/>
        <v>104.44463467672327</v>
      </c>
      <c r="L19" s="192">
        <f t="shared" si="14"/>
        <v>143.53199590108204</v>
      </c>
      <c r="M19" s="192" t="e">
        <f t="shared" si="14"/>
        <v>#DIV/0!</v>
      </c>
      <c r="N19" s="192" t="e">
        <f t="shared" si="14"/>
        <v>#DIV/0!</v>
      </c>
      <c r="O19" s="192" t="e">
        <f t="shared" si="14"/>
        <v>#DIV/0!</v>
      </c>
      <c r="P19" s="192" t="e">
        <f t="shared" si="14"/>
        <v>#DIV/0!</v>
      </c>
      <c r="Q19" s="192" t="e">
        <f t="shared" si="14"/>
        <v>#DIV/0!</v>
      </c>
      <c r="R19" s="192" t="e">
        <f t="shared" si="14"/>
        <v>#DIV/0!</v>
      </c>
      <c r="S19" s="192" t="e">
        <f t="shared" si="14"/>
        <v>#DIV/0!</v>
      </c>
      <c r="T19" s="192" t="e">
        <f t="shared" si="14"/>
        <v>#DIV/0!</v>
      </c>
      <c r="U19" s="192" t="e">
        <f t="shared" si="14"/>
        <v>#DIV/0!</v>
      </c>
      <c r="V19" s="192" t="e">
        <f t="shared" si="14"/>
        <v>#DIV/0!</v>
      </c>
      <c r="W19" s="192" t="e">
        <f t="shared" si="14"/>
        <v>#DIV/0!</v>
      </c>
      <c r="X19" s="192" t="e">
        <f t="shared" si="14"/>
        <v>#DIV/0!</v>
      </c>
      <c r="Y19" s="52"/>
      <c r="Z19" s="193"/>
      <c r="AA19" s="193"/>
      <c r="AB19" s="194"/>
      <c r="AC19" s="195" t="s">
        <v>26</v>
      </c>
      <c r="AD19" s="30">
        <f>_xlfn.STDEV.P(AD8:AD17)</f>
        <v>0.16834985900086508</v>
      </c>
      <c r="AE19" s="30">
        <f>_xlfn.STDEV.P(AE8:AE17)</f>
        <v>0.12299673066906522</v>
      </c>
      <c r="AF19" s="30">
        <f t="shared" ref="AF19:AX19" si="15">_xlfn.STDEV.P(AF8:AF17)</f>
        <v>0.23068167105493681</v>
      </c>
      <c r="AG19" s="30">
        <f t="shared" si="15"/>
        <v>4.7146531793305926E-2</v>
      </c>
      <c r="AH19" s="30">
        <f t="shared" si="15"/>
        <v>0.11282187086827841</v>
      </c>
      <c r="AI19" s="30">
        <f t="shared" si="15"/>
        <v>0.12409562074707385</v>
      </c>
      <c r="AJ19" s="30">
        <f t="shared" si="15"/>
        <v>4.2565412353009077E-2</v>
      </c>
      <c r="AK19" s="30">
        <f t="shared" si="15"/>
        <v>8.8942873717149873E-2</v>
      </c>
      <c r="AL19" s="30">
        <f t="shared" si="15"/>
        <v>6.1378004270983312E-2</v>
      </c>
      <c r="AM19" s="30" t="e">
        <f t="shared" si="15"/>
        <v>#DIV/0!</v>
      </c>
      <c r="AN19" s="30" t="e">
        <f t="shared" si="15"/>
        <v>#DIV/0!</v>
      </c>
      <c r="AO19" s="30" t="e">
        <f t="shared" si="15"/>
        <v>#DIV/0!</v>
      </c>
      <c r="AP19" s="30" t="e">
        <f t="shared" si="15"/>
        <v>#DIV/0!</v>
      </c>
      <c r="AQ19" s="30" t="e">
        <f t="shared" si="15"/>
        <v>#DIV/0!</v>
      </c>
      <c r="AR19" s="30" t="e">
        <f t="shared" si="15"/>
        <v>#DIV/0!</v>
      </c>
      <c r="AS19" s="30" t="e">
        <f t="shared" si="15"/>
        <v>#DIV/0!</v>
      </c>
      <c r="AT19" s="30" t="e">
        <f>_xlfn.STDEV.P(AT8:AT17)</f>
        <v>#DIV/0!</v>
      </c>
      <c r="AU19" s="30" t="e">
        <f t="shared" si="15"/>
        <v>#DIV/0!</v>
      </c>
      <c r="AV19" s="30" t="e">
        <f t="shared" si="15"/>
        <v>#DIV/0!</v>
      </c>
      <c r="AW19" s="30" t="e">
        <f t="shared" si="15"/>
        <v>#DIV/0!</v>
      </c>
      <c r="AX19" s="30" t="e">
        <f t="shared" si="15"/>
        <v>#DIV/0!</v>
      </c>
      <c r="AY19" s="193"/>
    </row>
    <row r="20" spans="1:51" ht="18" x14ac:dyDescent="0.35">
      <c r="B20" s="196"/>
      <c r="C20" s="197" t="s">
        <v>30</v>
      </c>
      <c r="D20" s="246">
        <f t="shared" ref="D20:X20" si="16">AD20*D72</f>
        <v>102.23207807454799</v>
      </c>
      <c r="E20" s="201">
        <f t="shared" si="16"/>
        <v>124.54520684839655</v>
      </c>
      <c r="F20" s="201">
        <f t="shared" si="16"/>
        <v>142.88769534566987</v>
      </c>
      <c r="G20" s="201">
        <f t="shared" si="16"/>
        <v>120.34363849002597</v>
      </c>
      <c r="H20" s="201">
        <f t="shared" si="16"/>
        <v>138.67031142012871</v>
      </c>
      <c r="I20" s="201">
        <f t="shared" si="16"/>
        <v>211.8010633683522</v>
      </c>
      <c r="J20" s="201">
        <f t="shared" si="16"/>
        <v>351.93769667642761</v>
      </c>
      <c r="K20" s="201">
        <f t="shared" si="16"/>
        <v>386.27270959800597</v>
      </c>
      <c r="L20" s="201">
        <f t="shared" si="16"/>
        <v>754.30710510889412</v>
      </c>
      <c r="M20" s="201" t="e">
        <f t="shared" si="16"/>
        <v>#DIV/0!</v>
      </c>
      <c r="N20" s="201" t="e">
        <f t="shared" si="16"/>
        <v>#DIV/0!</v>
      </c>
      <c r="O20" s="201" t="e">
        <f t="shared" si="16"/>
        <v>#DIV/0!</v>
      </c>
      <c r="P20" s="201" t="e">
        <f t="shared" si="16"/>
        <v>#DIV/0!</v>
      </c>
      <c r="Q20" s="201" t="e">
        <f t="shared" si="16"/>
        <v>#DIV/0!</v>
      </c>
      <c r="R20" s="201" t="e">
        <f t="shared" si="16"/>
        <v>#DIV/0!</v>
      </c>
      <c r="S20" s="201" t="e">
        <f t="shared" si="16"/>
        <v>#DIV/0!</v>
      </c>
      <c r="T20" s="201" t="e">
        <f t="shared" si="16"/>
        <v>#DIV/0!</v>
      </c>
      <c r="U20" s="201" t="e">
        <f t="shared" si="16"/>
        <v>#DIV/0!</v>
      </c>
      <c r="V20" s="201" t="e">
        <f t="shared" si="16"/>
        <v>#DIV/0!</v>
      </c>
      <c r="W20" s="201" t="e">
        <f t="shared" si="16"/>
        <v>#DIV/0!</v>
      </c>
      <c r="X20" s="201" t="e">
        <f t="shared" si="16"/>
        <v>#DIV/0!</v>
      </c>
      <c r="Y20" s="52"/>
      <c r="Z20" s="193"/>
      <c r="AA20" s="193"/>
      <c r="AB20" s="196"/>
      <c r="AC20" s="202" t="s">
        <v>28</v>
      </c>
      <c r="AD20" s="71">
        <f t="shared" ref="AD20:AX20" si="17">AD37*AD55</f>
        <v>0.75842312974045056</v>
      </c>
      <c r="AE20" s="72">
        <f t="shared" si="17"/>
        <v>0.64450681996943993</v>
      </c>
      <c r="AF20" s="72">
        <f t="shared" si="17"/>
        <v>0.73772971027633882</v>
      </c>
      <c r="AG20" s="72">
        <f t="shared" si="17"/>
        <v>0.45932723262879699</v>
      </c>
      <c r="AH20" s="72">
        <f t="shared" si="17"/>
        <v>0.38812213854714139</v>
      </c>
      <c r="AI20" s="72">
        <f t="shared" si="17"/>
        <v>0.36665445016702369</v>
      </c>
      <c r="AJ20" s="72">
        <f t="shared" si="17"/>
        <v>0.46776713481002763</v>
      </c>
      <c r="AK20" s="72">
        <f t="shared" si="17"/>
        <v>0.32894178754606179</v>
      </c>
      <c r="AL20" s="72">
        <f t="shared" si="17"/>
        <v>0.3225612827882216</v>
      </c>
      <c r="AM20" s="72" t="e">
        <f t="shared" si="17"/>
        <v>#DIV/0!</v>
      </c>
      <c r="AN20" s="72" t="e">
        <f t="shared" si="17"/>
        <v>#DIV/0!</v>
      </c>
      <c r="AO20" s="72" t="e">
        <f t="shared" si="17"/>
        <v>#DIV/0!</v>
      </c>
      <c r="AP20" s="72" t="e">
        <f t="shared" si="17"/>
        <v>#DIV/0!</v>
      </c>
      <c r="AQ20" s="72" t="e">
        <f t="shared" si="17"/>
        <v>#DIV/0!</v>
      </c>
      <c r="AR20" s="72" t="e">
        <f t="shared" si="17"/>
        <v>#DIV/0!</v>
      </c>
      <c r="AS20" s="72" t="e">
        <f t="shared" si="17"/>
        <v>#DIV/0!</v>
      </c>
      <c r="AT20" s="72" t="e">
        <f t="shared" si="17"/>
        <v>#DIV/0!</v>
      </c>
      <c r="AU20" s="72" t="e">
        <f t="shared" si="17"/>
        <v>#DIV/0!</v>
      </c>
      <c r="AV20" s="72" t="e">
        <f t="shared" si="17"/>
        <v>#DIV/0!</v>
      </c>
      <c r="AW20" s="72" t="e">
        <f t="shared" si="17"/>
        <v>#DIV/0!</v>
      </c>
      <c r="AX20" s="72" t="e">
        <f t="shared" si="17"/>
        <v>#DIV/0!</v>
      </c>
      <c r="AY20" s="193"/>
    </row>
    <row r="21" spans="1:51" ht="18" x14ac:dyDescent="0.35">
      <c r="B21" s="203"/>
      <c r="C21" s="204" t="s">
        <v>31</v>
      </c>
      <c r="D21" s="247">
        <f t="shared" ref="D21:X21" si="18">D72</f>
        <v>134.79557</v>
      </c>
      <c r="E21" s="248">
        <f t="shared" si="18"/>
        <v>193.24110000000002</v>
      </c>
      <c r="F21" s="248">
        <f t="shared" si="18"/>
        <v>193.6857</v>
      </c>
      <c r="G21" s="248">
        <f t="shared" si="18"/>
        <v>261.99979000000002</v>
      </c>
      <c r="H21" s="248">
        <f t="shared" si="18"/>
        <v>357.2852400000001</v>
      </c>
      <c r="I21" s="248">
        <f t="shared" si="18"/>
        <v>577.65851000000009</v>
      </c>
      <c r="J21" s="248">
        <f t="shared" si="18"/>
        <v>752.37798999999995</v>
      </c>
      <c r="K21" s="248">
        <f t="shared" si="18"/>
        <v>1174.2889600000003</v>
      </c>
      <c r="L21" s="248">
        <f t="shared" si="18"/>
        <v>2338.4923899999999</v>
      </c>
      <c r="M21" s="248" t="e">
        <f t="shared" si="18"/>
        <v>#DIV/0!</v>
      </c>
      <c r="N21" s="248" t="e">
        <f t="shared" si="18"/>
        <v>#DIV/0!</v>
      </c>
      <c r="O21" s="248" t="e">
        <f t="shared" si="18"/>
        <v>#DIV/0!</v>
      </c>
      <c r="P21" s="248" t="e">
        <f t="shared" si="18"/>
        <v>#DIV/0!</v>
      </c>
      <c r="Q21" s="248" t="e">
        <f t="shared" si="18"/>
        <v>#DIV/0!</v>
      </c>
      <c r="R21" s="248" t="e">
        <f t="shared" si="18"/>
        <v>#DIV/0!</v>
      </c>
      <c r="S21" s="248" t="e">
        <f t="shared" si="18"/>
        <v>#DIV/0!</v>
      </c>
      <c r="T21" s="248" t="e">
        <f t="shared" si="18"/>
        <v>#DIV/0!</v>
      </c>
      <c r="U21" s="248" t="e">
        <f t="shared" si="18"/>
        <v>#DIV/0!</v>
      </c>
      <c r="V21" s="248" t="e">
        <f t="shared" si="18"/>
        <v>#DIV/0!</v>
      </c>
      <c r="W21" s="248" t="e">
        <f t="shared" si="18"/>
        <v>#DIV/0!</v>
      </c>
      <c r="X21" s="248" t="e">
        <f t="shared" si="18"/>
        <v>#DIV/0!</v>
      </c>
      <c r="Y21" s="52"/>
      <c r="Z21" s="193"/>
      <c r="AA21" s="193"/>
      <c r="AB21" s="203"/>
      <c r="AC21" s="207" t="s">
        <v>29</v>
      </c>
      <c r="AD21" s="73">
        <f t="shared" ref="AD21:AX21" si="19">SQRT(AD40*AD$58-(AD$55^2)*(AD37^2))</f>
        <v>0.1843513453437135</v>
      </c>
      <c r="AE21" s="74">
        <f t="shared" si="19"/>
        <v>0.27546114342855721</v>
      </c>
      <c r="AF21" s="74">
        <f t="shared" si="19"/>
        <v>0.25039184420050925</v>
      </c>
      <c r="AG21" s="74">
        <f t="shared" si="19"/>
        <v>0.22299830623821984</v>
      </c>
      <c r="AH21" s="74">
        <f t="shared" si="19"/>
        <v>0.19201278597270335</v>
      </c>
      <c r="AI21" s="74">
        <f t="shared" si="19"/>
        <v>0.14777068237780555</v>
      </c>
      <c r="AJ21" s="74">
        <f t="shared" si="19"/>
        <v>0.28809608955810995</v>
      </c>
      <c r="AK21" s="74">
        <f t="shared" si="19"/>
        <v>0.13314326701824028</v>
      </c>
      <c r="AL21" s="74">
        <f t="shared" si="19"/>
        <v>9.5489582633787706E-2</v>
      </c>
      <c r="AM21" s="74" t="e">
        <f t="shared" si="19"/>
        <v>#DIV/0!</v>
      </c>
      <c r="AN21" s="74" t="e">
        <f t="shared" si="19"/>
        <v>#DIV/0!</v>
      </c>
      <c r="AO21" s="74" t="e">
        <f t="shared" si="19"/>
        <v>#DIV/0!</v>
      </c>
      <c r="AP21" s="74" t="e">
        <f t="shared" si="19"/>
        <v>#DIV/0!</v>
      </c>
      <c r="AQ21" s="74" t="e">
        <f t="shared" si="19"/>
        <v>#DIV/0!</v>
      </c>
      <c r="AR21" s="74" t="e">
        <f t="shared" si="19"/>
        <v>#DIV/0!</v>
      </c>
      <c r="AS21" s="74" t="e">
        <f t="shared" si="19"/>
        <v>#DIV/0!</v>
      </c>
      <c r="AT21" s="74" t="e">
        <f t="shared" si="19"/>
        <v>#DIV/0!</v>
      </c>
      <c r="AU21" s="74" t="e">
        <f t="shared" si="19"/>
        <v>#DIV/0!</v>
      </c>
      <c r="AV21" s="74" t="e">
        <f t="shared" si="19"/>
        <v>#DIV/0!</v>
      </c>
      <c r="AW21" s="74" t="e">
        <f t="shared" si="19"/>
        <v>#DIV/0!</v>
      </c>
      <c r="AX21" s="74" t="e">
        <f t="shared" si="19"/>
        <v>#DIV/0!</v>
      </c>
      <c r="AY21" s="193"/>
    </row>
    <row r="22" spans="1:51" x14ac:dyDescent="0.25">
      <c r="B22" s="208"/>
      <c r="C22" s="209" t="s">
        <v>27</v>
      </c>
      <c r="D22" s="210">
        <f>AD22</f>
        <v>0.8152669168926362</v>
      </c>
      <c r="E22" s="210">
        <f>AE22</f>
        <v>0.82090230392116215</v>
      </c>
      <c r="F22" s="210">
        <f t="shared" ref="F22:X22" si="20">AF22</f>
        <v>0.65180934761584775</v>
      </c>
      <c r="G22" s="210">
        <f t="shared" si="20"/>
        <v>0.63832667936243503</v>
      </c>
      <c r="H22" s="210">
        <f t="shared" si="20"/>
        <v>0.52847404507706419</v>
      </c>
      <c r="I22" s="210">
        <f t="shared" si="20"/>
        <v>0.20319696541239235</v>
      </c>
      <c r="J22" s="210">
        <f t="shared" si="20"/>
        <v>0.17478573173519238</v>
      </c>
      <c r="K22" s="210">
        <f t="shared" si="20"/>
        <v>5.4675113992439607E-2</v>
      </c>
      <c r="L22" s="210">
        <f t="shared" si="20"/>
        <v>9.1960924449455573E-3</v>
      </c>
      <c r="M22" s="210" t="e">
        <f t="shared" si="20"/>
        <v>#DIV/0!</v>
      </c>
      <c r="N22" s="210" t="e">
        <f t="shared" si="20"/>
        <v>#DIV/0!</v>
      </c>
      <c r="O22" s="210" t="e">
        <f t="shared" si="20"/>
        <v>#DIV/0!</v>
      </c>
      <c r="P22" s="210" t="e">
        <f t="shared" si="20"/>
        <v>#DIV/0!</v>
      </c>
      <c r="Q22" s="210" t="e">
        <f t="shared" si="20"/>
        <v>#DIV/0!</v>
      </c>
      <c r="R22" s="210" t="e">
        <f t="shared" si="20"/>
        <v>#DIV/0!</v>
      </c>
      <c r="S22" s="210" t="e">
        <f t="shared" si="20"/>
        <v>#DIV/0!</v>
      </c>
      <c r="T22" s="210" t="e">
        <f t="shared" si="20"/>
        <v>#DIV/0!</v>
      </c>
      <c r="U22" s="210" t="e">
        <f t="shared" si="20"/>
        <v>#DIV/0!</v>
      </c>
      <c r="V22" s="210" t="e">
        <f t="shared" si="20"/>
        <v>#DIV/0!</v>
      </c>
      <c r="W22" s="210" t="e">
        <f t="shared" si="20"/>
        <v>#DIV/0!</v>
      </c>
      <c r="X22" s="210" t="e">
        <f t="shared" si="20"/>
        <v>#DIV/0!</v>
      </c>
      <c r="Y22" s="52"/>
      <c r="Z22" s="193"/>
      <c r="AA22" s="193"/>
      <c r="AB22" s="208"/>
      <c r="AC22" s="209" t="s">
        <v>27</v>
      </c>
      <c r="AD22" s="210">
        <f>_xlfn.NORM.DIST(AD18,AD20,AD21,TRUE)</f>
        <v>0.8152669168926362</v>
      </c>
      <c r="AE22" s="210">
        <f t="shared" ref="AE22:AX22" si="21">_xlfn.NORM.DIST(AE18,AE20,AE21,TRUE)</f>
        <v>0.82090230392116215</v>
      </c>
      <c r="AF22" s="210">
        <f t="shared" si="21"/>
        <v>0.65180934761584775</v>
      </c>
      <c r="AG22" s="210">
        <f t="shared" si="21"/>
        <v>0.63832667936243503</v>
      </c>
      <c r="AH22" s="210">
        <f t="shared" si="21"/>
        <v>0.52847404507706419</v>
      </c>
      <c r="AI22" s="210">
        <f t="shared" si="21"/>
        <v>0.20319696541239235</v>
      </c>
      <c r="AJ22" s="210">
        <f t="shared" si="21"/>
        <v>0.17478573173519238</v>
      </c>
      <c r="AK22" s="210">
        <f t="shared" si="21"/>
        <v>5.4675113992439607E-2</v>
      </c>
      <c r="AL22" s="210">
        <f t="shared" si="21"/>
        <v>9.1960924449455573E-3</v>
      </c>
      <c r="AM22" s="210" t="e">
        <f t="shared" si="21"/>
        <v>#DIV/0!</v>
      </c>
      <c r="AN22" s="210" t="e">
        <f t="shared" si="21"/>
        <v>#DIV/0!</v>
      </c>
      <c r="AO22" s="210" t="e">
        <f t="shared" si="21"/>
        <v>#DIV/0!</v>
      </c>
      <c r="AP22" s="210" t="e">
        <f t="shared" si="21"/>
        <v>#DIV/0!</v>
      </c>
      <c r="AQ22" s="210" t="e">
        <f t="shared" si="21"/>
        <v>#DIV/0!</v>
      </c>
      <c r="AR22" s="210" t="e">
        <f t="shared" si="21"/>
        <v>#DIV/0!</v>
      </c>
      <c r="AS22" s="210" t="e">
        <f t="shared" si="21"/>
        <v>#DIV/0!</v>
      </c>
      <c r="AT22" s="210" t="e">
        <f t="shared" si="21"/>
        <v>#DIV/0!</v>
      </c>
      <c r="AU22" s="210" t="e">
        <f t="shared" si="21"/>
        <v>#DIV/0!</v>
      </c>
      <c r="AV22" s="210" t="e">
        <f t="shared" si="21"/>
        <v>#DIV/0!</v>
      </c>
      <c r="AW22" s="210" t="e">
        <f t="shared" si="21"/>
        <v>#DIV/0!</v>
      </c>
      <c r="AX22" s="210" t="e">
        <f t="shared" si="21"/>
        <v>#DIV/0!</v>
      </c>
      <c r="AY22" s="193"/>
    </row>
    <row r="23" spans="1:51" x14ac:dyDescent="0.25">
      <c r="Y23" s="52"/>
      <c r="Z23" s="193"/>
      <c r="AA23" s="193"/>
      <c r="AB23" s="193"/>
      <c r="AC23" s="193"/>
      <c r="AD23" s="193"/>
      <c r="AE23" s="193"/>
      <c r="AF23" s="193"/>
      <c r="AG23" s="193"/>
      <c r="AH23" s="193"/>
      <c r="AI23" s="193"/>
      <c r="AJ23" s="193"/>
      <c r="AK23" s="193"/>
      <c r="AL23" s="193"/>
      <c r="AM23" s="193"/>
      <c r="AN23" s="193"/>
      <c r="AO23" s="193"/>
      <c r="AP23" s="193"/>
      <c r="AQ23" s="193"/>
      <c r="AR23" s="193"/>
      <c r="AS23" s="193"/>
      <c r="AT23" s="193"/>
      <c r="AU23" s="193"/>
      <c r="AV23" s="193"/>
      <c r="AW23" s="193"/>
      <c r="AX23" s="193"/>
      <c r="AY23" s="193"/>
    </row>
    <row r="24" spans="1:51" s="7" customFormat="1" ht="18.75" x14ac:dyDescent="0.3">
      <c r="A24" s="213" t="s">
        <v>54</v>
      </c>
      <c r="D24" s="212"/>
      <c r="E24" s="212"/>
      <c r="Y24" s="53"/>
      <c r="AA24" s="213" t="str">
        <f>A24</f>
        <v>3.3 uCi/mm3 Monotherapy</v>
      </c>
    </row>
    <row r="25" spans="1:51" s="7" customFormat="1" ht="19.5" x14ac:dyDescent="0.35">
      <c r="B25" s="214" t="s">
        <v>18</v>
      </c>
      <c r="C25" s="32"/>
      <c r="D25" s="336" t="s">
        <v>13</v>
      </c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  <c r="T25" s="336"/>
      <c r="U25" s="336"/>
      <c r="V25" s="336"/>
      <c r="W25" s="336"/>
      <c r="X25" s="336"/>
      <c r="Y25" s="53"/>
      <c r="AB25" s="337" t="s">
        <v>8</v>
      </c>
      <c r="AC25" s="337"/>
    </row>
    <row r="26" spans="1:51" x14ac:dyDescent="0.25">
      <c r="B26" s="157"/>
      <c r="C26" s="65" t="s">
        <v>12</v>
      </c>
      <c r="D26" s="64">
        <f t="shared" ref="D26:X26" si="22">D7</f>
        <v>0</v>
      </c>
      <c r="E26" s="64">
        <f t="shared" si="22"/>
        <v>1</v>
      </c>
      <c r="F26" s="64">
        <f t="shared" si="22"/>
        <v>2</v>
      </c>
      <c r="G26" s="64">
        <f t="shared" si="22"/>
        <v>3</v>
      </c>
      <c r="H26" s="64">
        <f t="shared" si="22"/>
        <v>5</v>
      </c>
      <c r="I26" s="64">
        <f t="shared" si="22"/>
        <v>8</v>
      </c>
      <c r="J26" s="64">
        <f t="shared" si="22"/>
        <v>10</v>
      </c>
      <c r="K26" s="64">
        <f t="shared" si="22"/>
        <v>15</v>
      </c>
      <c r="L26" s="64">
        <f t="shared" si="22"/>
        <v>19</v>
      </c>
      <c r="M26" s="64">
        <f t="shared" si="22"/>
        <v>0</v>
      </c>
      <c r="N26" s="64">
        <f t="shared" si="22"/>
        <v>0</v>
      </c>
      <c r="O26" s="64">
        <f t="shared" si="22"/>
        <v>0</v>
      </c>
      <c r="P26" s="64">
        <f t="shared" si="22"/>
        <v>0</v>
      </c>
      <c r="Q26" s="64">
        <f t="shared" si="22"/>
        <v>0</v>
      </c>
      <c r="R26" s="64">
        <f t="shared" si="22"/>
        <v>0</v>
      </c>
      <c r="S26" s="64">
        <f t="shared" si="22"/>
        <v>0</v>
      </c>
      <c r="T26" s="64">
        <f t="shared" si="22"/>
        <v>0</v>
      </c>
      <c r="U26" s="64">
        <f t="shared" si="22"/>
        <v>0</v>
      </c>
      <c r="V26" s="64">
        <f t="shared" si="22"/>
        <v>0</v>
      </c>
      <c r="W26" s="64">
        <f t="shared" si="22"/>
        <v>0</v>
      </c>
      <c r="X26" s="64">
        <f t="shared" si="22"/>
        <v>0</v>
      </c>
      <c r="Y26" s="50"/>
      <c r="Z26" s="159"/>
      <c r="AA26" s="159"/>
      <c r="AB26" s="81"/>
      <c r="AC26" s="65" t="s">
        <v>12</v>
      </c>
      <c r="AD26" s="64">
        <f>D26</f>
        <v>0</v>
      </c>
      <c r="AE26" s="64">
        <f>E26</f>
        <v>1</v>
      </c>
      <c r="AF26" s="64">
        <f t="shared" ref="AF26:AX26" si="23">F26</f>
        <v>2</v>
      </c>
      <c r="AG26" s="64">
        <f t="shared" si="23"/>
        <v>3</v>
      </c>
      <c r="AH26" s="64">
        <f t="shared" si="23"/>
        <v>5</v>
      </c>
      <c r="AI26" s="64">
        <f t="shared" si="23"/>
        <v>8</v>
      </c>
      <c r="AJ26" s="64">
        <f t="shared" si="23"/>
        <v>10</v>
      </c>
      <c r="AK26" s="64">
        <f t="shared" si="23"/>
        <v>15</v>
      </c>
      <c r="AL26" s="64">
        <f t="shared" si="23"/>
        <v>19</v>
      </c>
      <c r="AM26" s="64">
        <f t="shared" si="23"/>
        <v>0</v>
      </c>
      <c r="AN26" s="64">
        <f t="shared" si="23"/>
        <v>0</v>
      </c>
      <c r="AO26" s="64">
        <f t="shared" si="23"/>
        <v>0</v>
      </c>
      <c r="AP26" s="64">
        <f t="shared" si="23"/>
        <v>0</v>
      </c>
      <c r="AQ26" s="64">
        <f t="shared" si="23"/>
        <v>0</v>
      </c>
      <c r="AR26" s="64">
        <f t="shared" si="23"/>
        <v>0</v>
      </c>
      <c r="AS26" s="64">
        <f t="shared" si="23"/>
        <v>0</v>
      </c>
      <c r="AT26" s="64">
        <f t="shared" si="23"/>
        <v>0</v>
      </c>
      <c r="AU26" s="64">
        <f t="shared" si="23"/>
        <v>0</v>
      </c>
      <c r="AV26" s="64">
        <f t="shared" si="23"/>
        <v>0</v>
      </c>
      <c r="AW26" s="64">
        <f t="shared" si="23"/>
        <v>0</v>
      </c>
      <c r="AX26" s="64">
        <f t="shared" si="23"/>
        <v>0</v>
      </c>
      <c r="AY26" s="159"/>
    </row>
    <row r="27" spans="1:51" x14ac:dyDescent="0.25">
      <c r="C27" s="105">
        <v>24</v>
      </c>
      <c r="D27" s="163">
        <v>81.469440000000006</v>
      </c>
      <c r="E27" s="163">
        <v>125.94815999999999</v>
      </c>
      <c r="F27" s="163">
        <v>163.90815999999998</v>
      </c>
      <c r="G27" s="163">
        <v>170.39360000000005</v>
      </c>
      <c r="H27" s="163">
        <v>185.73983999999996</v>
      </c>
      <c r="I27" s="163">
        <v>392.28383999999994</v>
      </c>
      <c r="J27" s="163">
        <v>434.90304000000015</v>
      </c>
      <c r="K27" s="163">
        <v>586.625</v>
      </c>
      <c r="L27" s="163">
        <v>1085.6570400000001</v>
      </c>
      <c r="M27" s="163"/>
      <c r="N27" s="163"/>
      <c r="O27" s="163"/>
      <c r="P27" s="163"/>
      <c r="Q27" s="163"/>
      <c r="R27" s="163"/>
      <c r="S27" s="163"/>
      <c r="T27" s="163"/>
      <c r="U27" s="163"/>
      <c r="V27" s="163"/>
      <c r="W27" s="163"/>
      <c r="X27" s="163"/>
      <c r="Y27" s="51"/>
      <c r="Z27" s="164"/>
      <c r="AA27" s="164"/>
      <c r="AB27" s="164"/>
      <c r="AC27" s="165">
        <f>C27</f>
        <v>24</v>
      </c>
      <c r="AD27" s="166">
        <f t="shared" ref="AD27:AX27" si="24">IF(ISNUMBER(D27)=TRUE,D27/D72,"")</f>
        <v>0.60439256275261866</v>
      </c>
      <c r="AE27" s="167">
        <f t="shared" si="24"/>
        <v>0.65176693777876438</v>
      </c>
      <c r="AF27" s="167">
        <f t="shared" si="24"/>
        <v>0.84625844861029997</v>
      </c>
      <c r="AG27" s="167">
        <f t="shared" si="24"/>
        <v>0.6503577731875283</v>
      </c>
      <c r="AH27" s="167">
        <f t="shared" si="24"/>
        <v>0.51986429666112122</v>
      </c>
      <c r="AI27" s="167">
        <f t="shared" si="24"/>
        <v>0.67909298176876143</v>
      </c>
      <c r="AJ27" s="167">
        <f t="shared" si="24"/>
        <v>0.57803796200896329</v>
      </c>
      <c r="AK27" s="167">
        <f t="shared" si="24"/>
        <v>0.49955762166068551</v>
      </c>
      <c r="AL27" s="167">
        <f t="shared" si="24"/>
        <v>0.46425510925010971</v>
      </c>
      <c r="AM27" s="167" t="str">
        <f t="shared" si="24"/>
        <v/>
      </c>
      <c r="AN27" s="167" t="str">
        <f t="shared" si="24"/>
        <v/>
      </c>
      <c r="AO27" s="167" t="str">
        <f t="shared" si="24"/>
        <v/>
      </c>
      <c r="AP27" s="167" t="str">
        <f t="shared" si="24"/>
        <v/>
      </c>
      <c r="AQ27" s="167" t="str">
        <f t="shared" si="24"/>
        <v/>
      </c>
      <c r="AR27" s="167" t="str">
        <f t="shared" si="24"/>
        <v/>
      </c>
      <c r="AS27" s="167" t="str">
        <f t="shared" si="24"/>
        <v/>
      </c>
      <c r="AT27" s="167" t="str">
        <f t="shared" si="24"/>
        <v/>
      </c>
      <c r="AU27" s="167" t="str">
        <f t="shared" si="24"/>
        <v/>
      </c>
      <c r="AV27" s="167" t="str">
        <f t="shared" si="24"/>
        <v/>
      </c>
      <c r="AW27" s="167" t="str">
        <f t="shared" si="24"/>
        <v/>
      </c>
      <c r="AX27" s="167" t="str">
        <f t="shared" si="24"/>
        <v/>
      </c>
      <c r="AY27" s="164"/>
    </row>
    <row r="28" spans="1:51" x14ac:dyDescent="0.25">
      <c r="C28" s="106">
        <v>42</v>
      </c>
      <c r="D28" s="241">
        <v>138.52800000000002</v>
      </c>
      <c r="E28" s="163">
        <v>318.92224000000004</v>
      </c>
      <c r="F28" s="163">
        <v>313.2272000000001</v>
      </c>
      <c r="G28" s="163">
        <v>345.30495999999999</v>
      </c>
      <c r="H28" s="163">
        <v>320.78592000000003</v>
      </c>
      <c r="I28" s="163">
        <v>522.28800000000001</v>
      </c>
      <c r="J28" s="163">
        <v>503.43800000000005</v>
      </c>
      <c r="K28" s="163">
        <v>694.17712000000017</v>
      </c>
      <c r="L28" s="163">
        <v>1042.57088</v>
      </c>
      <c r="M28" s="163"/>
      <c r="N28" s="163"/>
      <c r="O28" s="163"/>
      <c r="P28" s="163"/>
      <c r="Q28" s="163"/>
      <c r="R28" s="163"/>
      <c r="S28" s="163"/>
      <c r="T28" s="163"/>
      <c r="U28" s="163"/>
      <c r="V28" s="163"/>
      <c r="W28" s="163"/>
      <c r="X28" s="163"/>
      <c r="Y28" s="51"/>
      <c r="Z28" s="164"/>
      <c r="AA28" s="164"/>
      <c r="AB28" s="164"/>
      <c r="AC28" s="169">
        <f t="shared" ref="AC28:AC36" si="25">C28</f>
        <v>42</v>
      </c>
      <c r="AD28" s="170">
        <f t="shared" ref="AD28:AX28" si="26">IF(ISNUMBER(D28)=TRUE,D28/D72,"")</f>
        <v>1.0276895598275226</v>
      </c>
      <c r="AE28" s="171">
        <f t="shared" si="26"/>
        <v>1.6503851406351961</v>
      </c>
      <c r="AF28" s="171">
        <f t="shared" si="26"/>
        <v>1.6171932156065218</v>
      </c>
      <c r="AG28" s="171">
        <f t="shared" si="26"/>
        <v>1.3179589189747059</v>
      </c>
      <c r="AH28" s="171">
        <f t="shared" si="26"/>
        <v>0.89784263128250119</v>
      </c>
      <c r="AI28" s="171">
        <f t="shared" si="26"/>
        <v>0.904146638469846</v>
      </c>
      <c r="AJ28" s="171">
        <f t="shared" si="26"/>
        <v>0.66912909028612078</v>
      </c>
      <c r="AK28" s="171">
        <f t="shared" si="26"/>
        <v>0.59114676510285846</v>
      </c>
      <c r="AL28" s="171">
        <f t="shared" si="26"/>
        <v>0.4458303496980805</v>
      </c>
      <c r="AM28" s="171" t="str">
        <f t="shared" si="26"/>
        <v/>
      </c>
      <c r="AN28" s="171" t="str">
        <f t="shared" si="26"/>
        <v/>
      </c>
      <c r="AO28" s="171" t="str">
        <f t="shared" si="26"/>
        <v/>
      </c>
      <c r="AP28" s="171" t="str">
        <f t="shared" si="26"/>
        <v/>
      </c>
      <c r="AQ28" s="171" t="str">
        <f t="shared" si="26"/>
        <v/>
      </c>
      <c r="AR28" s="171" t="str">
        <f t="shared" si="26"/>
        <v/>
      </c>
      <c r="AS28" s="171" t="str">
        <f t="shared" si="26"/>
        <v/>
      </c>
      <c r="AT28" s="171" t="str">
        <f t="shared" si="26"/>
        <v/>
      </c>
      <c r="AU28" s="171" t="str">
        <f t="shared" si="26"/>
        <v/>
      </c>
      <c r="AV28" s="171" t="str">
        <f t="shared" si="26"/>
        <v/>
      </c>
      <c r="AW28" s="171" t="str">
        <f t="shared" si="26"/>
        <v/>
      </c>
      <c r="AX28" s="171" t="str">
        <f t="shared" si="26"/>
        <v/>
      </c>
      <c r="AY28" s="164"/>
    </row>
    <row r="29" spans="1:51" x14ac:dyDescent="0.25">
      <c r="C29" s="106">
        <v>43</v>
      </c>
      <c r="D29" s="241">
        <v>148.59935999999999</v>
      </c>
      <c r="E29" s="163">
        <v>187.54944</v>
      </c>
      <c r="F29" s="163">
        <v>178.91328000000004</v>
      </c>
      <c r="G29" s="163">
        <v>189.62215999999998</v>
      </c>
      <c r="H29" s="163">
        <v>296.52480000000003</v>
      </c>
      <c r="I29" s="163">
        <v>259.89599999999996</v>
      </c>
      <c r="J29" s="163">
        <v>821.58023999999989</v>
      </c>
      <c r="K29" s="163">
        <v>579.87072000000001</v>
      </c>
      <c r="L29" s="163">
        <v>1454.3749999999998</v>
      </c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51"/>
      <c r="Z29" s="164"/>
      <c r="AA29" s="164"/>
      <c r="AB29" s="164"/>
      <c r="AC29" s="169">
        <f t="shared" si="25"/>
        <v>43</v>
      </c>
      <c r="AD29" s="170">
        <f t="shared" ref="AD29:AX29" si="27">IF(ISNUMBER(D29)=TRUE,D29/D72,"")</f>
        <v>1.1024053683663342</v>
      </c>
      <c r="AE29" s="171">
        <f t="shared" si="27"/>
        <v>0.97054632787745454</v>
      </c>
      <c r="AF29" s="171">
        <f t="shared" si="27"/>
        <v>0.92372993979421325</v>
      </c>
      <c r="AG29" s="171">
        <f t="shared" si="27"/>
        <v>0.7237492823944629</v>
      </c>
      <c r="AH29" s="171">
        <f t="shared" si="27"/>
        <v>0.82993856673172373</v>
      </c>
      <c r="AI29" s="171">
        <f t="shared" si="27"/>
        <v>0.44991287326486357</v>
      </c>
      <c r="AJ29" s="171">
        <f t="shared" si="27"/>
        <v>1.091978036199597</v>
      </c>
      <c r="AK29" s="171">
        <f t="shared" si="27"/>
        <v>0.49380581760727771</v>
      </c>
      <c r="AL29" s="171">
        <f t="shared" si="27"/>
        <v>0.6219284724719587</v>
      </c>
      <c r="AM29" s="171" t="str">
        <f t="shared" si="27"/>
        <v/>
      </c>
      <c r="AN29" s="171" t="str">
        <f t="shared" si="27"/>
        <v/>
      </c>
      <c r="AO29" s="171" t="str">
        <f t="shared" si="27"/>
        <v/>
      </c>
      <c r="AP29" s="171" t="str">
        <f t="shared" si="27"/>
        <v/>
      </c>
      <c r="AQ29" s="171" t="str">
        <f t="shared" si="27"/>
        <v/>
      </c>
      <c r="AR29" s="171" t="str">
        <f t="shared" si="27"/>
        <v/>
      </c>
      <c r="AS29" s="171" t="str">
        <f t="shared" si="27"/>
        <v/>
      </c>
      <c r="AT29" s="171" t="str">
        <f t="shared" si="27"/>
        <v/>
      </c>
      <c r="AU29" s="171" t="str">
        <f t="shared" si="27"/>
        <v/>
      </c>
      <c r="AV29" s="171" t="str">
        <f t="shared" si="27"/>
        <v/>
      </c>
      <c r="AW29" s="171" t="str">
        <f t="shared" si="27"/>
        <v/>
      </c>
      <c r="AX29" s="171" t="str">
        <f t="shared" si="27"/>
        <v/>
      </c>
      <c r="AY29" s="164"/>
    </row>
    <row r="30" spans="1:51" x14ac:dyDescent="0.25">
      <c r="C30" s="106">
        <v>52</v>
      </c>
      <c r="D30" s="241">
        <v>111.50568</v>
      </c>
      <c r="E30" s="163">
        <v>102.64384000000001</v>
      </c>
      <c r="F30" s="163">
        <v>142.27199999999999</v>
      </c>
      <c r="G30" s="163">
        <v>161.90928</v>
      </c>
      <c r="H30" s="163">
        <v>156.85487999999998</v>
      </c>
      <c r="I30" s="163">
        <v>402.68799999999999</v>
      </c>
      <c r="J30" s="163">
        <v>447.78500000000014</v>
      </c>
      <c r="K30" s="163">
        <v>583.89760000000012</v>
      </c>
      <c r="L30" s="163">
        <v>1182.5132799999997</v>
      </c>
      <c r="M30" s="163"/>
      <c r="N30" s="163"/>
      <c r="O30" s="163"/>
      <c r="P30" s="163"/>
      <c r="Q30" s="163"/>
      <c r="R30" s="163"/>
      <c r="S30" s="163"/>
      <c r="T30" s="163"/>
      <c r="U30" s="163"/>
      <c r="V30" s="163"/>
      <c r="W30" s="163"/>
      <c r="X30" s="163"/>
      <c r="Y30" s="51"/>
      <c r="Z30" s="164"/>
      <c r="AA30" s="164"/>
      <c r="AB30" s="164"/>
      <c r="AC30" s="169">
        <f t="shared" si="25"/>
        <v>52</v>
      </c>
      <c r="AD30" s="170">
        <f t="shared" ref="AD30:AX30" si="28">IF(ISNUMBER(D30)=TRUE,D30/D72,"")</f>
        <v>0.82722065717738347</v>
      </c>
      <c r="AE30" s="171">
        <f t="shared" si="28"/>
        <v>0.53116981842889532</v>
      </c>
      <c r="AF30" s="171">
        <f t="shared" si="28"/>
        <v>0.73455087288323295</v>
      </c>
      <c r="AG30" s="171">
        <f t="shared" si="28"/>
        <v>0.61797484646838829</v>
      </c>
      <c r="AH30" s="171">
        <f t="shared" si="28"/>
        <v>0.43901863956092879</v>
      </c>
      <c r="AI30" s="171">
        <f t="shared" si="28"/>
        <v>0.69710389967248976</v>
      </c>
      <c r="AJ30" s="171">
        <f t="shared" si="28"/>
        <v>0.59515962182785298</v>
      </c>
      <c r="AK30" s="171">
        <f t="shared" si="28"/>
        <v>0.49723502467399505</v>
      </c>
      <c r="AL30" s="171">
        <f t="shared" si="28"/>
        <v>0.50567334965755428</v>
      </c>
      <c r="AM30" s="171" t="str">
        <f t="shared" si="28"/>
        <v/>
      </c>
      <c r="AN30" s="171" t="str">
        <f t="shared" si="28"/>
        <v/>
      </c>
      <c r="AO30" s="171" t="str">
        <f t="shared" si="28"/>
        <v/>
      </c>
      <c r="AP30" s="171" t="str">
        <f t="shared" si="28"/>
        <v/>
      </c>
      <c r="AQ30" s="171" t="str">
        <f t="shared" si="28"/>
        <v/>
      </c>
      <c r="AR30" s="171" t="str">
        <f t="shared" si="28"/>
        <v/>
      </c>
      <c r="AS30" s="171" t="str">
        <f t="shared" si="28"/>
        <v/>
      </c>
      <c r="AT30" s="171" t="str">
        <f t="shared" si="28"/>
        <v/>
      </c>
      <c r="AU30" s="171" t="str">
        <f t="shared" si="28"/>
        <v/>
      </c>
      <c r="AV30" s="171" t="str">
        <f t="shared" si="28"/>
        <v/>
      </c>
      <c r="AW30" s="171" t="str">
        <f t="shared" si="28"/>
        <v/>
      </c>
      <c r="AX30" s="171" t="str">
        <f t="shared" si="28"/>
        <v/>
      </c>
      <c r="AY30" s="164"/>
    </row>
    <row r="31" spans="1:51" x14ac:dyDescent="0.25">
      <c r="C31" s="106">
        <v>63</v>
      </c>
      <c r="D31" s="241">
        <v>111.95392</v>
      </c>
      <c r="E31" s="163">
        <v>230.67616000000001</v>
      </c>
      <c r="F31" s="163">
        <v>168.06816000000001</v>
      </c>
      <c r="G31" s="163">
        <v>212.91192000000001</v>
      </c>
      <c r="H31" s="163">
        <v>263.25259999999997</v>
      </c>
      <c r="I31" s="163">
        <v>304.2</v>
      </c>
      <c r="J31" s="163">
        <v>252.81255999999999</v>
      </c>
      <c r="K31" s="163">
        <v>414.76864000000012</v>
      </c>
      <c r="L31" s="163">
        <v>964.64731999999992</v>
      </c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3"/>
      <c r="X31" s="163"/>
      <c r="Y31" s="51"/>
      <c r="Z31" s="164"/>
      <c r="AA31" s="164"/>
      <c r="AB31" s="164"/>
      <c r="AC31" s="169">
        <f t="shared" si="25"/>
        <v>63</v>
      </c>
      <c r="AD31" s="170">
        <f t="shared" ref="AD31:AX31" si="29">IF(ISNUMBER(D31)=TRUE,D31/D72,"")</f>
        <v>0.8305459890113599</v>
      </c>
      <c r="AE31" s="171">
        <f t="shared" si="29"/>
        <v>1.1937220394626193</v>
      </c>
      <c r="AF31" s="171">
        <f t="shared" si="29"/>
        <v>0.86773654430864033</v>
      </c>
      <c r="AG31" s="171">
        <f t="shared" si="29"/>
        <v>0.81264156738446236</v>
      </c>
      <c r="AH31" s="171">
        <f t="shared" si="29"/>
        <v>0.73681353307514164</v>
      </c>
      <c r="AI31" s="171">
        <f t="shared" si="29"/>
        <v>0.52660870520197123</v>
      </c>
      <c r="AJ31" s="171">
        <f t="shared" si="29"/>
        <v>0.33601801668865938</v>
      </c>
      <c r="AK31" s="171">
        <f t="shared" si="29"/>
        <v>0.35320832787187234</v>
      </c>
      <c r="AL31" s="171">
        <f t="shared" si="29"/>
        <v>0.41250821432008167</v>
      </c>
      <c r="AM31" s="171" t="str">
        <f t="shared" si="29"/>
        <v/>
      </c>
      <c r="AN31" s="171" t="str">
        <f t="shared" si="29"/>
        <v/>
      </c>
      <c r="AO31" s="171" t="str">
        <f t="shared" si="29"/>
        <v/>
      </c>
      <c r="AP31" s="171" t="str">
        <f t="shared" si="29"/>
        <v/>
      </c>
      <c r="AQ31" s="171" t="str">
        <f t="shared" si="29"/>
        <v/>
      </c>
      <c r="AR31" s="171" t="str">
        <f t="shared" si="29"/>
        <v/>
      </c>
      <c r="AS31" s="171" t="str">
        <f t="shared" si="29"/>
        <v/>
      </c>
      <c r="AT31" s="171" t="str">
        <f t="shared" si="29"/>
        <v/>
      </c>
      <c r="AU31" s="171" t="str">
        <f t="shared" si="29"/>
        <v/>
      </c>
      <c r="AV31" s="171" t="str">
        <f t="shared" si="29"/>
        <v/>
      </c>
      <c r="AW31" s="171" t="str">
        <f t="shared" si="29"/>
        <v/>
      </c>
      <c r="AX31" s="171" t="str">
        <f t="shared" si="29"/>
        <v/>
      </c>
      <c r="AY31" s="164"/>
    </row>
    <row r="32" spans="1:51" x14ac:dyDescent="0.25">
      <c r="C32" s="106"/>
      <c r="D32" s="241"/>
      <c r="E32" s="163"/>
      <c r="F32" s="163"/>
      <c r="G32" s="163"/>
      <c r="H32" s="163"/>
      <c r="I32" s="163"/>
      <c r="J32" s="163"/>
      <c r="K32" s="163"/>
      <c r="L32" s="163"/>
      <c r="M32" s="163"/>
      <c r="N32" s="163"/>
      <c r="O32" s="163"/>
      <c r="P32" s="163"/>
      <c r="Q32" s="163"/>
      <c r="R32" s="163"/>
      <c r="S32" s="163"/>
      <c r="T32" s="163"/>
      <c r="U32" s="163"/>
      <c r="V32" s="163"/>
      <c r="W32" s="163"/>
      <c r="X32" s="163"/>
      <c r="Y32" s="51"/>
      <c r="Z32" s="164"/>
      <c r="AA32" s="164"/>
      <c r="AB32" s="164"/>
      <c r="AC32" s="169">
        <f t="shared" si="25"/>
        <v>0</v>
      </c>
      <c r="AD32" s="170" t="str">
        <f t="shared" ref="AD32:AX32" si="30">IF(ISNUMBER(D32)=TRUE,D32/D72,"")</f>
        <v/>
      </c>
      <c r="AE32" s="171" t="str">
        <f t="shared" si="30"/>
        <v/>
      </c>
      <c r="AF32" s="171" t="str">
        <f t="shared" si="30"/>
        <v/>
      </c>
      <c r="AG32" s="171" t="str">
        <f t="shared" si="30"/>
        <v/>
      </c>
      <c r="AH32" s="171" t="str">
        <f t="shared" si="30"/>
        <v/>
      </c>
      <c r="AI32" s="171" t="str">
        <f t="shared" si="30"/>
        <v/>
      </c>
      <c r="AJ32" s="171" t="str">
        <f t="shared" si="30"/>
        <v/>
      </c>
      <c r="AK32" s="171" t="str">
        <f t="shared" si="30"/>
        <v/>
      </c>
      <c r="AL32" s="171" t="str">
        <f t="shared" si="30"/>
        <v/>
      </c>
      <c r="AM32" s="171" t="str">
        <f t="shared" si="30"/>
        <v/>
      </c>
      <c r="AN32" s="171" t="str">
        <f t="shared" si="30"/>
        <v/>
      </c>
      <c r="AO32" s="171" t="str">
        <f t="shared" si="30"/>
        <v/>
      </c>
      <c r="AP32" s="171" t="str">
        <f t="shared" si="30"/>
        <v/>
      </c>
      <c r="AQ32" s="171" t="str">
        <f t="shared" si="30"/>
        <v/>
      </c>
      <c r="AR32" s="171" t="str">
        <f t="shared" si="30"/>
        <v/>
      </c>
      <c r="AS32" s="171" t="str">
        <f t="shared" si="30"/>
        <v/>
      </c>
      <c r="AT32" s="171" t="str">
        <f t="shared" si="30"/>
        <v/>
      </c>
      <c r="AU32" s="171" t="str">
        <f t="shared" si="30"/>
        <v/>
      </c>
      <c r="AV32" s="171" t="str">
        <f t="shared" si="30"/>
        <v/>
      </c>
      <c r="AW32" s="171" t="str">
        <f t="shared" si="30"/>
        <v/>
      </c>
      <c r="AX32" s="171" t="str">
        <f t="shared" si="30"/>
        <v/>
      </c>
      <c r="AY32" s="164"/>
    </row>
    <row r="33" spans="1:51" x14ac:dyDescent="0.25">
      <c r="C33" s="106"/>
      <c r="D33" s="241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3"/>
      <c r="P33" s="163"/>
      <c r="Q33" s="163"/>
      <c r="R33" s="163"/>
      <c r="S33" s="163"/>
      <c r="T33" s="163"/>
      <c r="U33" s="163"/>
      <c r="V33" s="163"/>
      <c r="W33" s="163"/>
      <c r="X33" s="163"/>
      <c r="Y33" s="51"/>
      <c r="Z33" s="164"/>
      <c r="AA33" s="164"/>
      <c r="AB33" s="164"/>
      <c r="AC33" s="169">
        <f t="shared" si="25"/>
        <v>0</v>
      </c>
      <c r="AD33" s="170" t="str">
        <f t="shared" ref="AD33:AX33" si="31">IF(ISNUMBER(D33)=TRUE,D33/D72,"")</f>
        <v/>
      </c>
      <c r="AE33" s="171" t="str">
        <f t="shared" si="31"/>
        <v/>
      </c>
      <c r="AF33" s="171" t="str">
        <f t="shared" si="31"/>
        <v/>
      </c>
      <c r="AG33" s="171" t="str">
        <f t="shared" si="31"/>
        <v/>
      </c>
      <c r="AH33" s="171" t="str">
        <f t="shared" si="31"/>
        <v/>
      </c>
      <c r="AI33" s="171" t="str">
        <f t="shared" si="31"/>
        <v/>
      </c>
      <c r="AJ33" s="171" t="str">
        <f t="shared" si="31"/>
        <v/>
      </c>
      <c r="AK33" s="171" t="str">
        <f t="shared" si="31"/>
        <v/>
      </c>
      <c r="AL33" s="171" t="str">
        <f t="shared" si="31"/>
        <v/>
      </c>
      <c r="AM33" s="171" t="str">
        <f t="shared" si="31"/>
        <v/>
      </c>
      <c r="AN33" s="171" t="str">
        <f t="shared" si="31"/>
        <v/>
      </c>
      <c r="AO33" s="171" t="str">
        <f t="shared" si="31"/>
        <v/>
      </c>
      <c r="AP33" s="171" t="str">
        <f t="shared" si="31"/>
        <v/>
      </c>
      <c r="AQ33" s="171" t="str">
        <f t="shared" si="31"/>
        <v/>
      </c>
      <c r="AR33" s="171" t="str">
        <f t="shared" si="31"/>
        <v/>
      </c>
      <c r="AS33" s="171" t="str">
        <f t="shared" si="31"/>
        <v/>
      </c>
      <c r="AT33" s="171" t="str">
        <f t="shared" si="31"/>
        <v/>
      </c>
      <c r="AU33" s="171" t="str">
        <f t="shared" si="31"/>
        <v/>
      </c>
      <c r="AV33" s="171" t="str">
        <f t="shared" si="31"/>
        <v/>
      </c>
      <c r="AW33" s="171" t="str">
        <f t="shared" si="31"/>
        <v/>
      </c>
      <c r="AX33" s="171" t="str">
        <f t="shared" si="31"/>
        <v/>
      </c>
      <c r="AY33" s="164"/>
    </row>
    <row r="34" spans="1:51" x14ac:dyDescent="0.25">
      <c r="C34" s="106"/>
      <c r="D34" s="242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51"/>
      <c r="Z34" s="164"/>
      <c r="AA34" s="164"/>
      <c r="AB34" s="164"/>
      <c r="AC34" s="169">
        <f t="shared" si="25"/>
        <v>0</v>
      </c>
      <c r="AD34" s="170" t="str">
        <f t="shared" ref="AD34:AX34" si="32">IF(ISNUMBER(D34)=TRUE,D34/D72,"")</f>
        <v/>
      </c>
      <c r="AE34" s="171" t="str">
        <f t="shared" si="32"/>
        <v/>
      </c>
      <c r="AF34" s="171" t="str">
        <f t="shared" si="32"/>
        <v/>
      </c>
      <c r="AG34" s="171" t="str">
        <f t="shared" si="32"/>
        <v/>
      </c>
      <c r="AH34" s="171" t="str">
        <f t="shared" si="32"/>
        <v/>
      </c>
      <c r="AI34" s="171" t="str">
        <f t="shared" si="32"/>
        <v/>
      </c>
      <c r="AJ34" s="171" t="str">
        <f t="shared" si="32"/>
        <v/>
      </c>
      <c r="AK34" s="171" t="str">
        <f t="shared" si="32"/>
        <v/>
      </c>
      <c r="AL34" s="171" t="str">
        <f t="shared" si="32"/>
        <v/>
      </c>
      <c r="AM34" s="171" t="str">
        <f t="shared" si="32"/>
        <v/>
      </c>
      <c r="AN34" s="171" t="str">
        <f t="shared" si="32"/>
        <v/>
      </c>
      <c r="AO34" s="171" t="str">
        <f t="shared" si="32"/>
        <v/>
      </c>
      <c r="AP34" s="171" t="str">
        <f t="shared" si="32"/>
        <v/>
      </c>
      <c r="AQ34" s="171" t="str">
        <f t="shared" si="32"/>
        <v/>
      </c>
      <c r="AR34" s="171" t="str">
        <f t="shared" si="32"/>
        <v/>
      </c>
      <c r="AS34" s="171" t="str">
        <f t="shared" si="32"/>
        <v/>
      </c>
      <c r="AT34" s="171" t="str">
        <f t="shared" si="32"/>
        <v/>
      </c>
      <c r="AU34" s="171" t="str">
        <f t="shared" si="32"/>
        <v/>
      </c>
      <c r="AV34" s="171" t="str">
        <f t="shared" si="32"/>
        <v/>
      </c>
      <c r="AW34" s="171" t="str">
        <f t="shared" si="32"/>
        <v/>
      </c>
      <c r="AX34" s="171" t="str">
        <f t="shared" si="32"/>
        <v/>
      </c>
      <c r="AY34" s="164"/>
    </row>
    <row r="35" spans="1:51" x14ac:dyDescent="0.25">
      <c r="C35" s="106"/>
      <c r="D35" s="242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5"/>
      <c r="T35" s="175"/>
      <c r="U35" s="175"/>
      <c r="V35" s="175"/>
      <c r="W35" s="175"/>
      <c r="X35" s="175"/>
      <c r="Y35" s="51"/>
      <c r="Z35" s="164"/>
      <c r="AA35" s="164"/>
      <c r="AB35" s="164"/>
      <c r="AC35" s="169">
        <f t="shared" si="25"/>
        <v>0</v>
      </c>
      <c r="AD35" s="170" t="str">
        <f t="shared" ref="AD35:AX35" si="33">IF(ISNUMBER(D35)=TRUE,D35/D72,"")</f>
        <v/>
      </c>
      <c r="AE35" s="171" t="str">
        <f t="shared" si="33"/>
        <v/>
      </c>
      <c r="AF35" s="171" t="str">
        <f t="shared" si="33"/>
        <v/>
      </c>
      <c r="AG35" s="171" t="str">
        <f t="shared" si="33"/>
        <v/>
      </c>
      <c r="AH35" s="171" t="str">
        <f t="shared" si="33"/>
        <v/>
      </c>
      <c r="AI35" s="171" t="str">
        <f t="shared" si="33"/>
        <v/>
      </c>
      <c r="AJ35" s="171" t="str">
        <f t="shared" si="33"/>
        <v/>
      </c>
      <c r="AK35" s="171" t="str">
        <f t="shared" si="33"/>
        <v/>
      </c>
      <c r="AL35" s="171" t="str">
        <f t="shared" si="33"/>
        <v/>
      </c>
      <c r="AM35" s="171" t="str">
        <f t="shared" si="33"/>
        <v/>
      </c>
      <c r="AN35" s="171" t="str">
        <f t="shared" si="33"/>
        <v/>
      </c>
      <c r="AO35" s="171" t="str">
        <f t="shared" si="33"/>
        <v/>
      </c>
      <c r="AP35" s="171" t="str">
        <f t="shared" si="33"/>
        <v/>
      </c>
      <c r="AQ35" s="171" t="str">
        <f t="shared" si="33"/>
        <v/>
      </c>
      <c r="AR35" s="171" t="str">
        <f t="shared" si="33"/>
        <v/>
      </c>
      <c r="AS35" s="171" t="str">
        <f t="shared" si="33"/>
        <v/>
      </c>
      <c r="AT35" s="171" t="str">
        <f t="shared" si="33"/>
        <v/>
      </c>
      <c r="AU35" s="171" t="str">
        <f t="shared" si="33"/>
        <v/>
      </c>
      <c r="AV35" s="171" t="str">
        <f t="shared" si="33"/>
        <v/>
      </c>
      <c r="AW35" s="171" t="str">
        <f t="shared" si="33"/>
        <v/>
      </c>
      <c r="AX35" s="171" t="str">
        <f t="shared" si="33"/>
        <v/>
      </c>
      <c r="AY35" s="164"/>
    </row>
    <row r="36" spans="1:51" x14ac:dyDescent="0.25">
      <c r="C36" s="107"/>
      <c r="D36" s="243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79"/>
      <c r="T36" s="179"/>
      <c r="U36" s="179"/>
      <c r="V36" s="179"/>
      <c r="W36" s="179"/>
      <c r="X36" s="179"/>
      <c r="Y36" s="51"/>
      <c r="Z36" s="164"/>
      <c r="AA36" s="164"/>
      <c r="AB36" s="164"/>
      <c r="AC36" s="169">
        <f t="shared" si="25"/>
        <v>0</v>
      </c>
      <c r="AD36" s="170" t="str">
        <f t="shared" ref="AD36:AX36" si="34">IF(ISNUMBER(D36)=TRUE,D36/D72,"")</f>
        <v/>
      </c>
      <c r="AE36" s="171" t="str">
        <f t="shared" si="34"/>
        <v/>
      </c>
      <c r="AF36" s="171" t="str">
        <f t="shared" si="34"/>
        <v/>
      </c>
      <c r="AG36" s="171" t="str">
        <f t="shared" si="34"/>
        <v/>
      </c>
      <c r="AH36" s="171" t="str">
        <f t="shared" si="34"/>
        <v/>
      </c>
      <c r="AI36" s="171" t="str">
        <f t="shared" si="34"/>
        <v/>
      </c>
      <c r="AJ36" s="171" t="str">
        <f t="shared" si="34"/>
        <v/>
      </c>
      <c r="AK36" s="171" t="str">
        <f t="shared" si="34"/>
        <v/>
      </c>
      <c r="AL36" s="171" t="str">
        <f t="shared" si="34"/>
        <v/>
      </c>
      <c r="AM36" s="171" t="str">
        <f t="shared" si="34"/>
        <v/>
      </c>
      <c r="AN36" s="171" t="str">
        <f t="shared" si="34"/>
        <v/>
      </c>
      <c r="AO36" s="171" t="str">
        <f t="shared" si="34"/>
        <v/>
      </c>
      <c r="AP36" s="171" t="str">
        <f t="shared" si="34"/>
        <v/>
      </c>
      <c r="AQ36" s="171" t="str">
        <f t="shared" si="34"/>
        <v/>
      </c>
      <c r="AR36" s="171" t="str">
        <f t="shared" si="34"/>
        <v/>
      </c>
      <c r="AS36" s="171" t="str">
        <f t="shared" si="34"/>
        <v/>
      </c>
      <c r="AT36" s="171" t="str">
        <f t="shared" si="34"/>
        <v/>
      </c>
      <c r="AU36" s="171" t="str">
        <f t="shared" si="34"/>
        <v/>
      </c>
      <c r="AV36" s="171" t="str">
        <f t="shared" si="34"/>
        <v/>
      </c>
      <c r="AW36" s="171" t="str">
        <f t="shared" si="34"/>
        <v/>
      </c>
      <c r="AX36" s="171" t="str">
        <f t="shared" si="34"/>
        <v/>
      </c>
      <c r="AY36" s="164"/>
    </row>
    <row r="37" spans="1:51" x14ac:dyDescent="0.25">
      <c r="B37" s="182"/>
      <c r="C37" s="165" t="s">
        <v>16</v>
      </c>
      <c r="D37" s="244">
        <f>AVERAGE(D27:D36)</f>
        <v>118.41128</v>
      </c>
      <c r="E37" s="185">
        <f t="shared" ref="E37:X37" si="35">AVERAGE(E27:E36)</f>
        <v>193.14796799999999</v>
      </c>
      <c r="F37" s="185">
        <f t="shared" si="35"/>
        <v>193.27776000000003</v>
      </c>
      <c r="G37" s="185">
        <f t="shared" si="35"/>
        <v>216.02838400000002</v>
      </c>
      <c r="H37" s="185">
        <f t="shared" si="35"/>
        <v>244.631608</v>
      </c>
      <c r="I37" s="185">
        <f t="shared" si="35"/>
        <v>376.27116799999999</v>
      </c>
      <c r="J37" s="185">
        <f t="shared" si="35"/>
        <v>492.10376800000006</v>
      </c>
      <c r="K37" s="185">
        <f t="shared" si="35"/>
        <v>571.86781600000018</v>
      </c>
      <c r="L37" s="185">
        <f t="shared" si="35"/>
        <v>1145.952704</v>
      </c>
      <c r="M37" s="185" t="e">
        <f t="shared" si="35"/>
        <v>#DIV/0!</v>
      </c>
      <c r="N37" s="185" t="e">
        <f t="shared" si="35"/>
        <v>#DIV/0!</v>
      </c>
      <c r="O37" s="185" t="e">
        <f t="shared" si="35"/>
        <v>#DIV/0!</v>
      </c>
      <c r="P37" s="185" t="e">
        <f t="shared" si="35"/>
        <v>#DIV/0!</v>
      </c>
      <c r="Q37" s="185" t="e">
        <f t="shared" si="35"/>
        <v>#DIV/0!</v>
      </c>
      <c r="R37" s="185" t="e">
        <f t="shared" si="35"/>
        <v>#DIV/0!</v>
      </c>
      <c r="S37" s="185" t="e">
        <f t="shared" si="35"/>
        <v>#DIV/0!</v>
      </c>
      <c r="T37" s="185" t="e">
        <f t="shared" si="35"/>
        <v>#DIV/0!</v>
      </c>
      <c r="U37" s="185" t="e">
        <f t="shared" si="35"/>
        <v>#DIV/0!</v>
      </c>
      <c r="V37" s="185" t="e">
        <f t="shared" si="35"/>
        <v>#DIV/0!</v>
      </c>
      <c r="W37" s="185" t="e">
        <f t="shared" si="35"/>
        <v>#DIV/0!</v>
      </c>
      <c r="X37" s="185" t="e">
        <f t="shared" si="35"/>
        <v>#DIV/0!</v>
      </c>
      <c r="Y37" s="51"/>
      <c r="Z37" s="164"/>
      <c r="AA37" s="164"/>
      <c r="AB37" s="82"/>
      <c r="AC37" s="215" t="s">
        <v>3</v>
      </c>
      <c r="AD37" s="76">
        <f t="shared" ref="AD37:AX37" si="36">AVERAGE(AD27:AD36)</f>
        <v>0.87845082742704361</v>
      </c>
      <c r="AE37" s="76">
        <f t="shared" si="36"/>
        <v>0.9995180528365859</v>
      </c>
      <c r="AF37" s="76">
        <f t="shared" si="36"/>
        <v>0.99789380424058183</v>
      </c>
      <c r="AG37" s="76">
        <f t="shared" si="36"/>
        <v>0.82453647768190952</v>
      </c>
      <c r="AH37" s="76">
        <f t="shared" si="36"/>
        <v>0.68469553346228329</v>
      </c>
      <c r="AI37" s="76">
        <f t="shared" si="36"/>
        <v>0.65137301967558636</v>
      </c>
      <c r="AJ37" s="76">
        <f t="shared" si="36"/>
        <v>0.65406454540223868</v>
      </c>
      <c r="AK37" s="76">
        <f t="shared" si="36"/>
        <v>0.48699071138333777</v>
      </c>
      <c r="AL37" s="76">
        <f t="shared" si="36"/>
        <v>0.49003909907955701</v>
      </c>
      <c r="AM37" s="76" t="e">
        <f t="shared" si="36"/>
        <v>#DIV/0!</v>
      </c>
      <c r="AN37" s="76" t="e">
        <f t="shared" si="36"/>
        <v>#DIV/0!</v>
      </c>
      <c r="AO37" s="76" t="e">
        <f t="shared" si="36"/>
        <v>#DIV/0!</v>
      </c>
      <c r="AP37" s="76" t="e">
        <f t="shared" si="36"/>
        <v>#DIV/0!</v>
      </c>
      <c r="AQ37" s="76" t="e">
        <f t="shared" si="36"/>
        <v>#DIV/0!</v>
      </c>
      <c r="AR37" s="76" t="e">
        <f t="shared" si="36"/>
        <v>#DIV/0!</v>
      </c>
      <c r="AS37" s="76" t="e">
        <f t="shared" si="36"/>
        <v>#DIV/0!</v>
      </c>
      <c r="AT37" s="76" t="e">
        <f t="shared" si="36"/>
        <v>#DIV/0!</v>
      </c>
      <c r="AU37" s="76" t="e">
        <f t="shared" si="36"/>
        <v>#DIV/0!</v>
      </c>
      <c r="AV37" s="76" t="e">
        <f t="shared" si="36"/>
        <v>#DIV/0!</v>
      </c>
      <c r="AW37" s="76" t="e">
        <f t="shared" si="36"/>
        <v>#DIV/0!</v>
      </c>
      <c r="AX37" s="76" t="e">
        <f t="shared" si="36"/>
        <v>#DIV/0!</v>
      </c>
      <c r="AY37" s="164"/>
    </row>
    <row r="38" spans="1:51" x14ac:dyDescent="0.25">
      <c r="B38" s="157"/>
      <c r="C38" s="188" t="s">
        <v>22</v>
      </c>
      <c r="D38" s="245">
        <f>_xlfn.STDEV.P(D27:D36)</f>
        <v>23.53757400311251</v>
      </c>
      <c r="E38" s="192">
        <f t="shared" ref="E38:X38" si="37">_xlfn.STDEV.P(E27:E36)</f>
        <v>77.415357117257955</v>
      </c>
      <c r="F38" s="192">
        <f t="shared" si="37"/>
        <v>61.145549848671052</v>
      </c>
      <c r="G38" s="192">
        <f t="shared" si="37"/>
        <v>66.978869868899324</v>
      </c>
      <c r="H38" s="192">
        <f t="shared" si="37"/>
        <v>63.264710971849198</v>
      </c>
      <c r="I38" s="192">
        <f t="shared" si="37"/>
        <v>90.567767874365003</v>
      </c>
      <c r="J38" s="192">
        <f t="shared" si="37"/>
        <v>185.02949447234812</v>
      </c>
      <c r="K38" s="192">
        <f t="shared" si="37"/>
        <v>89.516762229174532</v>
      </c>
      <c r="L38" s="192">
        <f t="shared" si="37"/>
        <v>169.50280191519954</v>
      </c>
      <c r="M38" s="192" t="e">
        <f t="shared" si="37"/>
        <v>#DIV/0!</v>
      </c>
      <c r="N38" s="192" t="e">
        <f t="shared" si="37"/>
        <v>#DIV/0!</v>
      </c>
      <c r="O38" s="192" t="e">
        <f t="shared" si="37"/>
        <v>#DIV/0!</v>
      </c>
      <c r="P38" s="192" t="e">
        <f t="shared" si="37"/>
        <v>#DIV/0!</v>
      </c>
      <c r="Q38" s="192" t="e">
        <f t="shared" si="37"/>
        <v>#DIV/0!</v>
      </c>
      <c r="R38" s="192" t="e">
        <f t="shared" si="37"/>
        <v>#DIV/0!</v>
      </c>
      <c r="S38" s="192" t="e">
        <f t="shared" si="37"/>
        <v>#DIV/0!</v>
      </c>
      <c r="T38" s="192" t="e">
        <f t="shared" si="37"/>
        <v>#DIV/0!</v>
      </c>
      <c r="U38" s="192" t="e">
        <f t="shared" si="37"/>
        <v>#DIV/0!</v>
      </c>
      <c r="V38" s="192" t="e">
        <f t="shared" si="37"/>
        <v>#DIV/0!</v>
      </c>
      <c r="W38" s="192" t="e">
        <f t="shared" si="37"/>
        <v>#DIV/0!</v>
      </c>
      <c r="X38" s="192" t="e">
        <f t="shared" si="37"/>
        <v>#DIV/0!</v>
      </c>
      <c r="Y38" s="52"/>
      <c r="Z38" s="193"/>
      <c r="AA38" s="193"/>
      <c r="AB38" s="216"/>
      <c r="AC38" s="217" t="s">
        <v>4</v>
      </c>
      <c r="AD38" s="77">
        <f t="shared" ref="AD38:AX38" si="38">_xlfn.VAR.P(AD27:AD36)</f>
        <v>3.0491034395925994E-2</v>
      </c>
      <c r="AE38" s="77">
        <f t="shared" si="38"/>
        <v>0.16049268438895112</v>
      </c>
      <c r="AF38" s="77">
        <f t="shared" si="38"/>
        <v>9.9663146518762319E-2</v>
      </c>
      <c r="AG38" s="77">
        <f t="shared" si="38"/>
        <v>6.5354236357033815E-2</v>
      </c>
      <c r="AH38" s="77">
        <f t="shared" si="38"/>
        <v>3.1353996545710673E-2</v>
      </c>
      <c r="AI38" s="77">
        <f t="shared" si="38"/>
        <v>2.4581307359996956E-2</v>
      </c>
      <c r="AJ38" s="77">
        <f t="shared" si="38"/>
        <v>6.0479718353080546E-2</v>
      </c>
      <c r="AK38" s="77">
        <f t="shared" si="38"/>
        <v>5.8111057051984712E-3</v>
      </c>
      <c r="AL38" s="77">
        <f t="shared" si="38"/>
        <v>5.2539004699924518E-3</v>
      </c>
      <c r="AM38" s="77" t="e">
        <f t="shared" si="38"/>
        <v>#DIV/0!</v>
      </c>
      <c r="AN38" s="77" t="e">
        <f t="shared" si="38"/>
        <v>#DIV/0!</v>
      </c>
      <c r="AO38" s="77" t="e">
        <f t="shared" si="38"/>
        <v>#DIV/0!</v>
      </c>
      <c r="AP38" s="77" t="e">
        <f t="shared" si="38"/>
        <v>#DIV/0!</v>
      </c>
      <c r="AQ38" s="77" t="e">
        <f t="shared" si="38"/>
        <v>#DIV/0!</v>
      </c>
      <c r="AR38" s="77" t="e">
        <f t="shared" si="38"/>
        <v>#DIV/0!</v>
      </c>
      <c r="AS38" s="77" t="e">
        <f t="shared" si="38"/>
        <v>#DIV/0!</v>
      </c>
      <c r="AT38" s="77" t="e">
        <f t="shared" si="38"/>
        <v>#DIV/0!</v>
      </c>
      <c r="AU38" s="77" t="e">
        <f t="shared" si="38"/>
        <v>#DIV/0!</v>
      </c>
      <c r="AV38" s="77" t="e">
        <f t="shared" si="38"/>
        <v>#DIV/0!</v>
      </c>
      <c r="AW38" s="77" t="e">
        <f t="shared" si="38"/>
        <v>#DIV/0!</v>
      </c>
      <c r="AX38" s="77" t="e">
        <f t="shared" si="38"/>
        <v>#DIV/0!</v>
      </c>
      <c r="AY38" s="193"/>
    </row>
    <row r="39" spans="1:51" x14ac:dyDescent="0.25">
      <c r="Y39" s="52"/>
      <c r="Z39" s="193"/>
      <c r="AA39" s="193"/>
      <c r="AB39" s="84"/>
      <c r="AC39" s="217" t="s">
        <v>5</v>
      </c>
      <c r="AD39" s="77">
        <f t="shared" ref="AD39:AX39" si="39">_xlfn.STDEV.P(AD27:AD36)</f>
        <v>0.17461682162932068</v>
      </c>
      <c r="AE39" s="77">
        <f t="shared" si="39"/>
        <v>0.40061538211725112</v>
      </c>
      <c r="AF39" s="77">
        <f t="shared" si="39"/>
        <v>0.31569470460994797</v>
      </c>
      <c r="AG39" s="77">
        <f t="shared" si="39"/>
        <v>0.25564474639044282</v>
      </c>
      <c r="AH39" s="77">
        <f t="shared" si="39"/>
        <v>0.17707059763187866</v>
      </c>
      <c r="AI39" s="77">
        <f t="shared" si="39"/>
        <v>0.15678427012936264</v>
      </c>
      <c r="AJ39" s="77">
        <f t="shared" si="39"/>
        <v>0.2459262457589278</v>
      </c>
      <c r="AK39" s="77">
        <f t="shared" si="39"/>
        <v>7.6230608715911946E-2</v>
      </c>
      <c r="AL39" s="77">
        <f t="shared" si="39"/>
        <v>7.2483794533622831E-2</v>
      </c>
      <c r="AM39" s="77" t="e">
        <f t="shared" si="39"/>
        <v>#DIV/0!</v>
      </c>
      <c r="AN39" s="77" t="e">
        <f t="shared" si="39"/>
        <v>#DIV/0!</v>
      </c>
      <c r="AO39" s="77" t="e">
        <f t="shared" si="39"/>
        <v>#DIV/0!</v>
      </c>
      <c r="AP39" s="77" t="e">
        <f t="shared" si="39"/>
        <v>#DIV/0!</v>
      </c>
      <c r="AQ39" s="77" t="e">
        <f t="shared" si="39"/>
        <v>#DIV/0!</v>
      </c>
      <c r="AR39" s="77" t="e">
        <f t="shared" si="39"/>
        <v>#DIV/0!</v>
      </c>
      <c r="AS39" s="77" t="e">
        <f t="shared" si="39"/>
        <v>#DIV/0!</v>
      </c>
      <c r="AT39" s="77" t="e">
        <f t="shared" si="39"/>
        <v>#DIV/0!</v>
      </c>
      <c r="AU39" s="77" t="e">
        <f t="shared" si="39"/>
        <v>#DIV/0!</v>
      </c>
      <c r="AV39" s="77" t="e">
        <f t="shared" si="39"/>
        <v>#DIV/0!</v>
      </c>
      <c r="AW39" s="77" t="e">
        <f t="shared" si="39"/>
        <v>#DIV/0!</v>
      </c>
      <c r="AX39" s="77" t="e">
        <f t="shared" si="39"/>
        <v>#DIV/0!</v>
      </c>
      <c r="AY39" s="193"/>
    </row>
    <row r="40" spans="1:51" ht="15.75" x14ac:dyDescent="0.25">
      <c r="Y40" s="52"/>
      <c r="Z40" s="193"/>
      <c r="AA40" s="193"/>
      <c r="AB40" s="85"/>
      <c r="AC40" s="218" t="s">
        <v>19</v>
      </c>
      <c r="AD40" s="78">
        <f t="shared" ref="AD40:AX40" si="40">SUMPRODUCT(AD27:AD36,AD27:AD36)/COUNTA(D27:D36)</f>
        <v>0.80216689060318358</v>
      </c>
      <c r="AE40" s="78">
        <f t="shared" si="40"/>
        <v>1.1595290223351913</v>
      </c>
      <c r="AF40" s="78">
        <f t="shared" si="40"/>
        <v>1.095455191060503</v>
      </c>
      <c r="AG40" s="78">
        <f t="shared" si="40"/>
        <v>0.74521463938512389</v>
      </c>
      <c r="AH40" s="78">
        <f t="shared" si="40"/>
        <v>0.50016197008891139</v>
      </c>
      <c r="AI40" s="78">
        <f t="shared" si="40"/>
        <v>0.44886811812128879</v>
      </c>
      <c r="AJ40" s="78">
        <f t="shared" si="40"/>
        <v>0.48828014790531771</v>
      </c>
      <c r="AK40" s="78">
        <f t="shared" si="40"/>
        <v>0.24297105867884788</v>
      </c>
      <c r="AL40" s="78">
        <f t="shared" si="40"/>
        <v>0.24539221909669631</v>
      </c>
      <c r="AM40" s="78" t="e">
        <f t="shared" si="40"/>
        <v>#DIV/0!</v>
      </c>
      <c r="AN40" s="78" t="e">
        <f t="shared" si="40"/>
        <v>#DIV/0!</v>
      </c>
      <c r="AO40" s="78" t="e">
        <f t="shared" si="40"/>
        <v>#DIV/0!</v>
      </c>
      <c r="AP40" s="78" t="e">
        <f t="shared" si="40"/>
        <v>#DIV/0!</v>
      </c>
      <c r="AQ40" s="78" t="e">
        <f t="shared" si="40"/>
        <v>#DIV/0!</v>
      </c>
      <c r="AR40" s="78" t="e">
        <f t="shared" si="40"/>
        <v>#DIV/0!</v>
      </c>
      <c r="AS40" s="78" t="e">
        <f t="shared" si="40"/>
        <v>#DIV/0!</v>
      </c>
      <c r="AT40" s="78" t="e">
        <f t="shared" si="40"/>
        <v>#DIV/0!</v>
      </c>
      <c r="AU40" s="78" t="e">
        <f t="shared" si="40"/>
        <v>#DIV/0!</v>
      </c>
      <c r="AV40" s="78" t="e">
        <f t="shared" si="40"/>
        <v>#DIV/0!</v>
      </c>
      <c r="AW40" s="78" t="e">
        <f t="shared" si="40"/>
        <v>#DIV/0!</v>
      </c>
      <c r="AX40" s="78" t="e">
        <f t="shared" si="40"/>
        <v>#DIV/0!</v>
      </c>
      <c r="AY40" s="193"/>
    </row>
    <row r="41" spans="1:51" x14ac:dyDescent="0.25">
      <c r="Y41" s="52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</row>
    <row r="42" spans="1:51" ht="18.75" x14ac:dyDescent="0.3">
      <c r="A42" s="213" t="s">
        <v>49</v>
      </c>
      <c r="Y42" s="52"/>
      <c r="Z42" s="193"/>
      <c r="AA42" s="213" t="str">
        <f>A42</f>
        <v>25mg/kg CP-PTX Monotherapy</v>
      </c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</row>
    <row r="43" spans="1:51" s="7" customFormat="1" ht="19.5" x14ac:dyDescent="0.35">
      <c r="B43" s="219"/>
      <c r="C43" s="33" t="s">
        <v>18</v>
      </c>
      <c r="D43" s="336" t="s">
        <v>13</v>
      </c>
      <c r="E43" s="336"/>
      <c r="F43" s="336"/>
      <c r="G43" s="336"/>
      <c r="H43" s="336"/>
      <c r="I43" s="336"/>
      <c r="J43" s="336"/>
      <c r="K43" s="336"/>
      <c r="L43" s="336"/>
      <c r="M43" s="336"/>
      <c r="N43" s="336"/>
      <c r="O43" s="336"/>
      <c r="P43" s="336"/>
      <c r="Q43" s="336"/>
      <c r="R43" s="336"/>
      <c r="S43" s="336"/>
      <c r="T43" s="336"/>
      <c r="U43" s="336"/>
      <c r="V43" s="336"/>
      <c r="W43" s="336"/>
      <c r="X43" s="336"/>
      <c r="Y43" s="53"/>
      <c r="AB43" s="338" t="s">
        <v>7</v>
      </c>
      <c r="AC43" s="338"/>
    </row>
    <row r="44" spans="1:51" x14ac:dyDescent="0.25">
      <c r="B44" s="157"/>
      <c r="C44" s="65" t="s">
        <v>12</v>
      </c>
      <c r="D44" s="64">
        <f t="shared" ref="D44:X44" si="41">D7</f>
        <v>0</v>
      </c>
      <c r="E44" s="64">
        <f t="shared" si="41"/>
        <v>1</v>
      </c>
      <c r="F44" s="64">
        <f t="shared" si="41"/>
        <v>2</v>
      </c>
      <c r="G44" s="64">
        <f t="shared" si="41"/>
        <v>3</v>
      </c>
      <c r="H44" s="64">
        <f t="shared" si="41"/>
        <v>5</v>
      </c>
      <c r="I44" s="64">
        <f t="shared" si="41"/>
        <v>8</v>
      </c>
      <c r="J44" s="64">
        <f t="shared" si="41"/>
        <v>10</v>
      </c>
      <c r="K44" s="64">
        <f t="shared" si="41"/>
        <v>15</v>
      </c>
      <c r="L44" s="64">
        <f t="shared" si="41"/>
        <v>19</v>
      </c>
      <c r="M44" s="64">
        <f t="shared" si="41"/>
        <v>0</v>
      </c>
      <c r="N44" s="64">
        <f t="shared" si="41"/>
        <v>0</v>
      </c>
      <c r="O44" s="64">
        <f t="shared" si="41"/>
        <v>0</v>
      </c>
      <c r="P44" s="64">
        <f t="shared" si="41"/>
        <v>0</v>
      </c>
      <c r="Q44" s="64">
        <f t="shared" si="41"/>
        <v>0</v>
      </c>
      <c r="R44" s="64">
        <f t="shared" si="41"/>
        <v>0</v>
      </c>
      <c r="S44" s="64">
        <f t="shared" si="41"/>
        <v>0</v>
      </c>
      <c r="T44" s="64">
        <f t="shared" si="41"/>
        <v>0</v>
      </c>
      <c r="U44" s="64">
        <f t="shared" si="41"/>
        <v>0</v>
      </c>
      <c r="V44" s="64">
        <f t="shared" si="41"/>
        <v>0</v>
      </c>
      <c r="W44" s="64">
        <f t="shared" si="41"/>
        <v>0</v>
      </c>
      <c r="X44" s="64">
        <f t="shared" si="41"/>
        <v>0</v>
      </c>
      <c r="Y44" s="50"/>
      <c r="Z44" s="159"/>
      <c r="AA44" s="159"/>
      <c r="AB44" s="81"/>
      <c r="AC44" s="86" t="s">
        <v>12</v>
      </c>
      <c r="AD44" s="64">
        <f>D44</f>
        <v>0</v>
      </c>
      <c r="AE44" s="64">
        <f>E44</f>
        <v>1</v>
      </c>
      <c r="AF44" s="64">
        <f t="shared" ref="AF44:AX44" si="42">F44</f>
        <v>2</v>
      </c>
      <c r="AG44" s="64">
        <f t="shared" si="42"/>
        <v>3</v>
      </c>
      <c r="AH44" s="64">
        <f t="shared" si="42"/>
        <v>5</v>
      </c>
      <c r="AI44" s="64">
        <f t="shared" si="42"/>
        <v>8</v>
      </c>
      <c r="AJ44" s="64">
        <f t="shared" si="42"/>
        <v>10</v>
      </c>
      <c r="AK44" s="64">
        <f t="shared" si="42"/>
        <v>15</v>
      </c>
      <c r="AL44" s="64">
        <f t="shared" si="42"/>
        <v>19</v>
      </c>
      <c r="AM44" s="64">
        <f t="shared" si="42"/>
        <v>0</v>
      </c>
      <c r="AN44" s="64">
        <f t="shared" si="42"/>
        <v>0</v>
      </c>
      <c r="AO44" s="64">
        <f t="shared" si="42"/>
        <v>0</v>
      </c>
      <c r="AP44" s="64">
        <f t="shared" si="42"/>
        <v>0</v>
      </c>
      <c r="AQ44" s="64">
        <f t="shared" si="42"/>
        <v>0</v>
      </c>
      <c r="AR44" s="64">
        <f t="shared" si="42"/>
        <v>0</v>
      </c>
      <c r="AS44" s="64">
        <f t="shared" si="42"/>
        <v>0</v>
      </c>
      <c r="AT44" s="64">
        <f t="shared" si="42"/>
        <v>0</v>
      </c>
      <c r="AU44" s="64">
        <f t="shared" si="42"/>
        <v>0</v>
      </c>
      <c r="AV44" s="64">
        <f t="shared" si="42"/>
        <v>0</v>
      </c>
      <c r="AW44" s="64">
        <f t="shared" si="42"/>
        <v>0</v>
      </c>
      <c r="AX44" s="64">
        <f t="shared" si="42"/>
        <v>0</v>
      </c>
      <c r="AY44" s="159"/>
    </row>
    <row r="45" spans="1:51" x14ac:dyDescent="0.25">
      <c r="C45" s="108">
        <v>34</v>
      </c>
      <c r="D45" s="163">
        <v>118.03011999999997</v>
      </c>
      <c r="E45" s="163">
        <v>145.119</v>
      </c>
      <c r="F45" s="163">
        <v>144.83456000000001</v>
      </c>
      <c r="G45" s="163">
        <v>148.59935999999999</v>
      </c>
      <c r="H45" s="163">
        <v>170.40244000000001</v>
      </c>
      <c r="I45" s="163">
        <v>397.63308000000012</v>
      </c>
      <c r="J45" s="163">
        <v>756.09195999999986</v>
      </c>
      <c r="K45" s="163">
        <v>846.40243999999996</v>
      </c>
      <c r="L45" s="163">
        <v>1788.3517600000002</v>
      </c>
      <c r="M45" s="163"/>
      <c r="N45" s="163"/>
      <c r="O45" s="163"/>
      <c r="P45" s="163"/>
      <c r="Q45" s="163"/>
      <c r="R45" s="163"/>
      <c r="S45" s="163"/>
      <c r="T45" s="163"/>
      <c r="U45" s="163"/>
      <c r="V45" s="163"/>
      <c r="W45" s="163"/>
      <c r="X45" s="163"/>
      <c r="Y45" s="51"/>
      <c r="Z45" s="164"/>
      <c r="AA45" s="164"/>
      <c r="AB45" s="164"/>
      <c r="AC45" s="169">
        <f t="shared" ref="AC45:AC54" si="43">C45</f>
        <v>34</v>
      </c>
      <c r="AD45" s="166">
        <f t="shared" ref="AD45:AX45" si="44">IF(ISNUMBER(D45)=TRUE,D45/D72,"")</f>
        <v>0.87562313806010073</v>
      </c>
      <c r="AE45" s="167">
        <f t="shared" si="44"/>
        <v>0.75097378352741728</v>
      </c>
      <c r="AF45" s="167">
        <f t="shared" si="44"/>
        <v>0.74778137983341053</v>
      </c>
      <c r="AG45" s="167">
        <f t="shared" si="44"/>
        <v>0.5671735843757737</v>
      </c>
      <c r="AH45" s="167">
        <f t="shared" si="44"/>
        <v>0.47693669069564687</v>
      </c>
      <c r="AI45" s="167">
        <f t="shared" si="44"/>
        <v>0.68835319330792866</v>
      </c>
      <c r="AJ45" s="167">
        <f t="shared" si="44"/>
        <v>1.0049363086764405</v>
      </c>
      <c r="AK45" s="167">
        <f t="shared" si="44"/>
        <v>0.72077867444142518</v>
      </c>
      <c r="AL45" s="167">
        <f t="shared" si="44"/>
        <v>0.76474559748300075</v>
      </c>
      <c r="AM45" s="167" t="str">
        <f t="shared" si="44"/>
        <v/>
      </c>
      <c r="AN45" s="167" t="str">
        <f t="shared" si="44"/>
        <v/>
      </c>
      <c r="AO45" s="167" t="str">
        <f t="shared" si="44"/>
        <v/>
      </c>
      <c r="AP45" s="167" t="str">
        <f t="shared" si="44"/>
        <v/>
      </c>
      <c r="AQ45" s="167" t="str">
        <f t="shared" si="44"/>
        <v/>
      </c>
      <c r="AR45" s="167" t="str">
        <f t="shared" si="44"/>
        <v/>
      </c>
      <c r="AS45" s="167" t="str">
        <f t="shared" si="44"/>
        <v/>
      </c>
      <c r="AT45" s="167" t="str">
        <f t="shared" si="44"/>
        <v/>
      </c>
      <c r="AU45" s="167" t="str">
        <f t="shared" si="44"/>
        <v/>
      </c>
      <c r="AV45" s="167" t="str">
        <f t="shared" si="44"/>
        <v/>
      </c>
      <c r="AW45" s="167" t="str">
        <f t="shared" si="44"/>
        <v/>
      </c>
      <c r="AX45" s="167" t="str">
        <f t="shared" si="44"/>
        <v/>
      </c>
      <c r="AY45" s="164"/>
    </row>
    <row r="46" spans="1:51" x14ac:dyDescent="0.25">
      <c r="C46" s="109">
        <v>72</v>
      </c>
      <c r="D46" s="241">
        <v>127.29599999999999</v>
      </c>
      <c r="E46" s="163">
        <v>137.56912000000003</v>
      </c>
      <c r="F46" s="163">
        <v>157.24800000000002</v>
      </c>
      <c r="G46" s="163">
        <v>159.12</v>
      </c>
      <c r="H46" s="163">
        <v>242.81088000000005</v>
      </c>
      <c r="I46" s="163">
        <v>319.36788000000007</v>
      </c>
      <c r="J46" s="163">
        <v>479.01775999999995</v>
      </c>
      <c r="K46" s="163">
        <v>843.64800000000002</v>
      </c>
      <c r="L46" s="163">
        <v>1788.49476</v>
      </c>
      <c r="M46" s="163"/>
      <c r="N46" s="163"/>
      <c r="O46" s="163"/>
      <c r="P46" s="163"/>
      <c r="Q46" s="163"/>
      <c r="R46" s="163"/>
      <c r="S46" s="163"/>
      <c r="T46" s="163"/>
      <c r="U46" s="163"/>
      <c r="V46" s="163"/>
      <c r="W46" s="163"/>
      <c r="X46" s="163"/>
      <c r="Y46" s="51"/>
      <c r="Z46" s="164"/>
      <c r="AA46" s="164"/>
      <c r="AB46" s="164"/>
      <c r="AC46" s="169">
        <f t="shared" si="43"/>
        <v>72</v>
      </c>
      <c r="AD46" s="170">
        <f t="shared" ref="AD46:AX46" si="45">IF(ISNUMBER(D46)=TRUE,D46/D72,"")</f>
        <v>0.94436337930096659</v>
      </c>
      <c r="AE46" s="171">
        <f t="shared" si="45"/>
        <v>0.71190404111754702</v>
      </c>
      <c r="AF46" s="171">
        <f t="shared" si="45"/>
        <v>0.81187201739725767</v>
      </c>
      <c r="AG46" s="171">
        <f t="shared" si="45"/>
        <v>0.60732873106501339</v>
      </c>
      <c r="AH46" s="171">
        <f t="shared" si="45"/>
        <v>0.67959952669749246</v>
      </c>
      <c r="AI46" s="171">
        <f t="shared" si="45"/>
        <v>0.55286622541058039</v>
      </c>
      <c r="AJ46" s="171">
        <f t="shared" si="45"/>
        <v>0.63667168147755093</v>
      </c>
      <c r="AK46" s="171">
        <f t="shared" si="45"/>
        <v>0.7184330507543899</v>
      </c>
      <c r="AL46" s="171">
        <f t="shared" si="45"/>
        <v>0.76480674799202586</v>
      </c>
      <c r="AM46" s="171" t="str">
        <f t="shared" si="45"/>
        <v/>
      </c>
      <c r="AN46" s="171" t="str">
        <f t="shared" si="45"/>
        <v/>
      </c>
      <c r="AO46" s="171" t="str">
        <f t="shared" si="45"/>
        <v/>
      </c>
      <c r="AP46" s="171" t="str">
        <f t="shared" si="45"/>
        <v/>
      </c>
      <c r="AQ46" s="171" t="str">
        <f t="shared" si="45"/>
        <v/>
      </c>
      <c r="AR46" s="171" t="str">
        <f t="shared" si="45"/>
        <v/>
      </c>
      <c r="AS46" s="171" t="str">
        <f t="shared" si="45"/>
        <v/>
      </c>
      <c r="AT46" s="171" t="str">
        <f t="shared" si="45"/>
        <v/>
      </c>
      <c r="AU46" s="171" t="str">
        <f t="shared" si="45"/>
        <v/>
      </c>
      <c r="AV46" s="171" t="str">
        <f t="shared" si="45"/>
        <v/>
      </c>
      <c r="AW46" s="171" t="str">
        <f t="shared" si="45"/>
        <v/>
      </c>
      <c r="AX46" s="171" t="str">
        <f t="shared" si="45"/>
        <v/>
      </c>
      <c r="AY46" s="164"/>
    </row>
    <row r="47" spans="1:51" x14ac:dyDescent="0.25">
      <c r="C47" s="109">
        <v>92</v>
      </c>
      <c r="D47" s="241">
        <v>89.855999999999995</v>
      </c>
      <c r="E47" s="163">
        <v>111.68299999999999</v>
      </c>
      <c r="F47" s="163">
        <v>115.29856000000001</v>
      </c>
      <c r="G47" s="163">
        <v>65.436800000000005</v>
      </c>
      <c r="H47" s="163">
        <v>87.396400000000014</v>
      </c>
      <c r="I47" s="163">
        <v>160.93375999999998</v>
      </c>
      <c r="J47" s="163">
        <v>160.44599999999997</v>
      </c>
      <c r="K47" s="163">
        <v>334.2222000000001</v>
      </c>
      <c r="L47" s="163">
        <v>864.93419999999992</v>
      </c>
      <c r="M47" s="163"/>
      <c r="N47" s="163"/>
      <c r="O47" s="163"/>
      <c r="P47" s="163"/>
      <c r="Q47" s="163"/>
      <c r="R47" s="163"/>
      <c r="S47" s="163"/>
      <c r="T47" s="163"/>
      <c r="U47" s="163"/>
      <c r="V47" s="163"/>
      <c r="W47" s="163"/>
      <c r="X47" s="163"/>
      <c r="Y47" s="51"/>
      <c r="Z47" s="164"/>
      <c r="AA47" s="164"/>
      <c r="AB47" s="164"/>
      <c r="AC47" s="169">
        <f t="shared" si="43"/>
        <v>92</v>
      </c>
      <c r="AD47" s="170">
        <f t="shared" ref="AD47:AX47" si="46">IF(ISNUMBER(D47)=TRUE,D47/D72,"")</f>
        <v>0.66660944421244706</v>
      </c>
      <c r="AE47" s="171">
        <f t="shared" si="46"/>
        <v>0.57794640995109214</v>
      </c>
      <c r="AF47" s="171">
        <f t="shared" si="46"/>
        <v>0.59528690037519549</v>
      </c>
      <c r="AG47" s="171">
        <f t="shared" si="46"/>
        <v>0.24975897881444867</v>
      </c>
      <c r="AH47" s="171">
        <f t="shared" si="46"/>
        <v>0.24461239988531289</v>
      </c>
      <c r="AI47" s="171">
        <f t="shared" si="46"/>
        <v>0.2785967093257225</v>
      </c>
      <c r="AJ47" s="171">
        <f t="shared" si="46"/>
        <v>0.21325185230365387</v>
      </c>
      <c r="AK47" s="171">
        <f t="shared" si="46"/>
        <v>0.28461665857780016</v>
      </c>
      <c r="AL47" s="171">
        <f t="shared" si="46"/>
        <v>0.3698682979250576</v>
      </c>
      <c r="AM47" s="171" t="str">
        <f t="shared" si="46"/>
        <v/>
      </c>
      <c r="AN47" s="171" t="str">
        <f t="shared" si="46"/>
        <v/>
      </c>
      <c r="AO47" s="171" t="str">
        <f t="shared" si="46"/>
        <v/>
      </c>
      <c r="AP47" s="171" t="str">
        <f t="shared" si="46"/>
        <v/>
      </c>
      <c r="AQ47" s="171" t="str">
        <f t="shared" si="46"/>
        <v/>
      </c>
      <c r="AR47" s="171" t="str">
        <f t="shared" si="46"/>
        <v/>
      </c>
      <c r="AS47" s="171" t="str">
        <f t="shared" si="46"/>
        <v/>
      </c>
      <c r="AT47" s="171" t="str">
        <f t="shared" si="46"/>
        <v/>
      </c>
      <c r="AU47" s="171" t="str">
        <f t="shared" si="46"/>
        <v/>
      </c>
      <c r="AV47" s="171" t="str">
        <f t="shared" si="46"/>
        <v/>
      </c>
      <c r="AW47" s="171" t="str">
        <f t="shared" si="46"/>
        <v/>
      </c>
      <c r="AX47" s="171" t="str">
        <f t="shared" si="46"/>
        <v/>
      </c>
      <c r="AY47" s="164"/>
    </row>
    <row r="48" spans="1:51" x14ac:dyDescent="0.25">
      <c r="C48" s="109">
        <v>102</v>
      </c>
      <c r="D48" s="241">
        <v>130.32864000000004</v>
      </c>
      <c r="E48" s="163">
        <v>104.04992000000001</v>
      </c>
      <c r="F48" s="163">
        <v>155.376</v>
      </c>
      <c r="G48" s="163">
        <v>210.65616</v>
      </c>
      <c r="H48" s="163">
        <v>309.50400000000002</v>
      </c>
      <c r="I48" s="163">
        <v>422.70904000000007</v>
      </c>
      <c r="J48" s="163">
        <v>756.75599999999997</v>
      </c>
      <c r="K48" s="163">
        <v>1148.4589999999998</v>
      </c>
      <c r="L48" s="163">
        <v>1715.3370000000002</v>
      </c>
      <c r="M48" s="163"/>
      <c r="N48" s="163"/>
      <c r="O48" s="163"/>
      <c r="P48" s="163"/>
      <c r="Q48" s="163"/>
      <c r="R48" s="163"/>
      <c r="S48" s="163"/>
      <c r="T48" s="163"/>
      <c r="U48" s="163"/>
      <c r="V48" s="163"/>
      <c r="W48" s="163"/>
      <c r="X48" s="163"/>
      <c r="Y48" s="51"/>
      <c r="Z48" s="164"/>
      <c r="AA48" s="164"/>
      <c r="AB48" s="164"/>
      <c r="AC48" s="169">
        <f t="shared" si="43"/>
        <v>102</v>
      </c>
      <c r="AD48" s="170">
        <f t="shared" ref="AD48:AX48" si="47">IF(ISNUMBER(D48)=TRUE,D48/D72,"")</f>
        <v>0.96686144804313701</v>
      </c>
      <c r="AE48" s="171">
        <f t="shared" si="47"/>
        <v>0.53844611731148295</v>
      </c>
      <c r="AF48" s="171">
        <f t="shared" si="47"/>
        <v>0.80220687433300453</v>
      </c>
      <c r="AG48" s="171">
        <f t="shared" si="47"/>
        <v>0.80403178949112897</v>
      </c>
      <c r="AH48" s="171">
        <f t="shared" si="47"/>
        <v>0.86626584406341534</v>
      </c>
      <c r="AI48" s="171">
        <f t="shared" si="47"/>
        <v>0.73176285414716735</v>
      </c>
      <c r="AJ48" s="171">
        <f t="shared" si="47"/>
        <v>1.0058188969616191</v>
      </c>
      <c r="AK48" s="171">
        <f t="shared" si="47"/>
        <v>0.97800374449573257</v>
      </c>
      <c r="AL48" s="171">
        <f t="shared" si="47"/>
        <v>0.7335225923057207</v>
      </c>
      <c r="AM48" s="171" t="str">
        <f t="shared" si="47"/>
        <v/>
      </c>
      <c r="AN48" s="171" t="str">
        <f t="shared" si="47"/>
        <v/>
      </c>
      <c r="AO48" s="171" t="str">
        <f t="shared" si="47"/>
        <v/>
      </c>
      <c r="AP48" s="171" t="str">
        <f t="shared" si="47"/>
        <v/>
      </c>
      <c r="AQ48" s="171" t="str">
        <f t="shared" si="47"/>
        <v/>
      </c>
      <c r="AR48" s="171" t="str">
        <f t="shared" si="47"/>
        <v/>
      </c>
      <c r="AS48" s="171" t="str">
        <f t="shared" si="47"/>
        <v/>
      </c>
      <c r="AT48" s="171" t="str">
        <f t="shared" si="47"/>
        <v/>
      </c>
      <c r="AU48" s="171" t="str">
        <f t="shared" si="47"/>
        <v/>
      </c>
      <c r="AV48" s="171" t="str">
        <f t="shared" si="47"/>
        <v/>
      </c>
      <c r="AW48" s="171" t="str">
        <f t="shared" si="47"/>
        <v/>
      </c>
      <c r="AX48" s="171" t="str">
        <f t="shared" si="47"/>
        <v/>
      </c>
      <c r="AY48" s="164"/>
    </row>
    <row r="49" spans="1:51" x14ac:dyDescent="0.25">
      <c r="C49" s="109"/>
      <c r="D49" s="241"/>
      <c r="E49" s="163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3"/>
      <c r="S49" s="163"/>
      <c r="T49" s="163"/>
      <c r="U49" s="163"/>
      <c r="V49" s="163"/>
      <c r="W49" s="163"/>
      <c r="X49" s="163"/>
      <c r="Y49" s="51"/>
      <c r="Z49" s="164"/>
      <c r="AA49" s="164"/>
      <c r="AB49" s="164"/>
      <c r="AC49" s="169">
        <f t="shared" si="43"/>
        <v>0</v>
      </c>
      <c r="AD49" s="170" t="str">
        <f t="shared" ref="AD49:AX49" si="48">IF(ISNUMBER(D49)=TRUE,D49/D72,"")</f>
        <v/>
      </c>
      <c r="AE49" s="171" t="str">
        <f t="shared" si="48"/>
        <v/>
      </c>
      <c r="AF49" s="171" t="str">
        <f t="shared" si="48"/>
        <v/>
      </c>
      <c r="AG49" s="171" t="str">
        <f t="shared" si="48"/>
        <v/>
      </c>
      <c r="AH49" s="171" t="str">
        <f t="shared" si="48"/>
        <v/>
      </c>
      <c r="AI49" s="171" t="str">
        <f t="shared" si="48"/>
        <v/>
      </c>
      <c r="AJ49" s="171" t="str">
        <f t="shared" si="48"/>
        <v/>
      </c>
      <c r="AK49" s="171" t="str">
        <f t="shared" si="48"/>
        <v/>
      </c>
      <c r="AL49" s="171" t="str">
        <f t="shared" si="48"/>
        <v/>
      </c>
      <c r="AM49" s="171" t="str">
        <f t="shared" si="48"/>
        <v/>
      </c>
      <c r="AN49" s="171" t="str">
        <f t="shared" si="48"/>
        <v/>
      </c>
      <c r="AO49" s="171" t="str">
        <f t="shared" si="48"/>
        <v/>
      </c>
      <c r="AP49" s="171" t="str">
        <f t="shared" si="48"/>
        <v/>
      </c>
      <c r="AQ49" s="171" t="str">
        <f t="shared" si="48"/>
        <v/>
      </c>
      <c r="AR49" s="171" t="str">
        <f t="shared" si="48"/>
        <v/>
      </c>
      <c r="AS49" s="171" t="str">
        <f t="shared" si="48"/>
        <v/>
      </c>
      <c r="AT49" s="171" t="str">
        <f t="shared" si="48"/>
        <v/>
      </c>
      <c r="AU49" s="171" t="str">
        <f t="shared" si="48"/>
        <v/>
      </c>
      <c r="AV49" s="171" t="str">
        <f t="shared" si="48"/>
        <v/>
      </c>
      <c r="AW49" s="171" t="str">
        <f t="shared" si="48"/>
        <v/>
      </c>
      <c r="AX49" s="171" t="str">
        <f t="shared" si="48"/>
        <v/>
      </c>
      <c r="AY49" s="164"/>
    </row>
    <row r="50" spans="1:51" x14ac:dyDescent="0.25">
      <c r="C50" s="109"/>
      <c r="D50" s="241"/>
      <c r="E50" s="163"/>
      <c r="F50" s="163"/>
      <c r="G50" s="163"/>
      <c r="H50" s="163"/>
      <c r="I50" s="163"/>
      <c r="J50" s="163"/>
      <c r="K50" s="163"/>
      <c r="L50" s="163"/>
      <c r="M50" s="163"/>
      <c r="N50" s="163"/>
      <c r="O50" s="163"/>
      <c r="P50" s="163"/>
      <c r="Q50" s="163"/>
      <c r="R50" s="163"/>
      <c r="S50" s="163"/>
      <c r="T50" s="163"/>
      <c r="U50" s="163"/>
      <c r="V50" s="163"/>
      <c r="W50" s="163"/>
      <c r="X50" s="163"/>
      <c r="Y50" s="51"/>
      <c r="Z50" s="164"/>
      <c r="AA50" s="164"/>
      <c r="AB50" s="164"/>
      <c r="AC50" s="169">
        <f t="shared" si="43"/>
        <v>0</v>
      </c>
      <c r="AD50" s="170" t="str">
        <f t="shared" ref="AD50:AX50" si="49">IF(ISNUMBER(D50)=TRUE,D50/D72,"")</f>
        <v/>
      </c>
      <c r="AE50" s="171" t="str">
        <f t="shared" si="49"/>
        <v/>
      </c>
      <c r="AF50" s="171" t="str">
        <f t="shared" si="49"/>
        <v/>
      </c>
      <c r="AG50" s="171" t="str">
        <f t="shared" si="49"/>
        <v/>
      </c>
      <c r="AH50" s="171" t="str">
        <f t="shared" si="49"/>
        <v/>
      </c>
      <c r="AI50" s="171" t="str">
        <f t="shared" si="49"/>
        <v/>
      </c>
      <c r="AJ50" s="171" t="str">
        <f t="shared" si="49"/>
        <v/>
      </c>
      <c r="AK50" s="171" t="str">
        <f t="shared" si="49"/>
        <v/>
      </c>
      <c r="AL50" s="171" t="str">
        <f t="shared" si="49"/>
        <v/>
      </c>
      <c r="AM50" s="171" t="str">
        <f t="shared" si="49"/>
        <v/>
      </c>
      <c r="AN50" s="171" t="str">
        <f t="shared" si="49"/>
        <v/>
      </c>
      <c r="AO50" s="171" t="str">
        <f t="shared" si="49"/>
        <v/>
      </c>
      <c r="AP50" s="171" t="str">
        <f t="shared" si="49"/>
        <v/>
      </c>
      <c r="AQ50" s="171" t="str">
        <f t="shared" si="49"/>
        <v/>
      </c>
      <c r="AR50" s="171" t="str">
        <f t="shared" si="49"/>
        <v/>
      </c>
      <c r="AS50" s="171" t="str">
        <f t="shared" si="49"/>
        <v/>
      </c>
      <c r="AT50" s="171" t="str">
        <f t="shared" si="49"/>
        <v/>
      </c>
      <c r="AU50" s="171" t="str">
        <f t="shared" si="49"/>
        <v/>
      </c>
      <c r="AV50" s="171" t="str">
        <f t="shared" si="49"/>
        <v/>
      </c>
      <c r="AW50" s="171" t="str">
        <f t="shared" si="49"/>
        <v/>
      </c>
      <c r="AX50" s="171" t="str">
        <f t="shared" si="49"/>
        <v/>
      </c>
      <c r="AY50" s="164"/>
    </row>
    <row r="51" spans="1:51" x14ac:dyDescent="0.25">
      <c r="C51" s="109"/>
      <c r="D51" s="241"/>
      <c r="E51" s="163"/>
      <c r="F51" s="163"/>
      <c r="G51" s="163"/>
      <c r="H51" s="163"/>
      <c r="I51" s="163"/>
      <c r="J51" s="163"/>
      <c r="K51" s="163"/>
      <c r="L51" s="163"/>
      <c r="M51" s="163"/>
      <c r="N51" s="163"/>
      <c r="O51" s="163"/>
      <c r="P51" s="163"/>
      <c r="Q51" s="163"/>
      <c r="R51" s="163"/>
      <c r="S51" s="163"/>
      <c r="T51" s="163"/>
      <c r="U51" s="163"/>
      <c r="V51" s="163"/>
      <c r="W51" s="163"/>
      <c r="X51" s="163"/>
      <c r="Y51" s="51"/>
      <c r="Z51" s="164"/>
      <c r="AA51" s="164"/>
      <c r="AB51" s="164"/>
      <c r="AC51" s="169">
        <f t="shared" si="43"/>
        <v>0</v>
      </c>
      <c r="AD51" s="170" t="str">
        <f t="shared" ref="AD51:AX51" si="50">IF(ISNUMBER(D51)=TRUE,D51/D72,"")</f>
        <v/>
      </c>
      <c r="AE51" s="171" t="str">
        <f t="shared" si="50"/>
        <v/>
      </c>
      <c r="AF51" s="171" t="str">
        <f t="shared" si="50"/>
        <v/>
      </c>
      <c r="AG51" s="171" t="str">
        <f t="shared" si="50"/>
        <v/>
      </c>
      <c r="AH51" s="171" t="str">
        <f t="shared" si="50"/>
        <v/>
      </c>
      <c r="AI51" s="171" t="str">
        <f t="shared" si="50"/>
        <v/>
      </c>
      <c r="AJ51" s="171" t="str">
        <f t="shared" si="50"/>
        <v/>
      </c>
      <c r="AK51" s="171" t="str">
        <f t="shared" si="50"/>
        <v/>
      </c>
      <c r="AL51" s="171" t="str">
        <f t="shared" si="50"/>
        <v/>
      </c>
      <c r="AM51" s="171" t="str">
        <f t="shared" si="50"/>
        <v/>
      </c>
      <c r="AN51" s="171" t="str">
        <f t="shared" si="50"/>
        <v/>
      </c>
      <c r="AO51" s="171" t="str">
        <f t="shared" si="50"/>
        <v/>
      </c>
      <c r="AP51" s="171" t="str">
        <f t="shared" si="50"/>
        <v/>
      </c>
      <c r="AQ51" s="171" t="str">
        <f t="shared" si="50"/>
        <v/>
      </c>
      <c r="AR51" s="171" t="str">
        <f t="shared" si="50"/>
        <v/>
      </c>
      <c r="AS51" s="171" t="str">
        <f t="shared" si="50"/>
        <v/>
      </c>
      <c r="AT51" s="171" t="str">
        <f t="shared" si="50"/>
        <v/>
      </c>
      <c r="AU51" s="171" t="str">
        <f t="shared" si="50"/>
        <v/>
      </c>
      <c r="AV51" s="171" t="str">
        <f t="shared" si="50"/>
        <v/>
      </c>
      <c r="AW51" s="171" t="str">
        <f t="shared" si="50"/>
        <v/>
      </c>
      <c r="AX51" s="171" t="str">
        <f t="shared" si="50"/>
        <v/>
      </c>
      <c r="AY51" s="164"/>
    </row>
    <row r="52" spans="1:51" x14ac:dyDescent="0.25">
      <c r="C52" s="109"/>
      <c r="D52" s="242"/>
      <c r="E52" s="175"/>
      <c r="F52" s="175"/>
      <c r="G52" s="175"/>
      <c r="H52" s="175"/>
      <c r="I52" s="175"/>
      <c r="J52" s="175"/>
      <c r="K52" s="175"/>
      <c r="L52" s="175"/>
      <c r="M52" s="175"/>
      <c r="N52" s="175"/>
      <c r="O52" s="175"/>
      <c r="P52" s="175"/>
      <c r="Q52" s="175"/>
      <c r="R52" s="175"/>
      <c r="S52" s="175"/>
      <c r="T52" s="175"/>
      <c r="U52" s="175"/>
      <c r="V52" s="175"/>
      <c r="W52" s="175"/>
      <c r="X52" s="175"/>
      <c r="Y52" s="51"/>
      <c r="Z52" s="164"/>
      <c r="AA52" s="164"/>
      <c r="AB52" s="164"/>
      <c r="AC52" s="169">
        <f t="shared" si="43"/>
        <v>0</v>
      </c>
      <c r="AD52" s="170" t="str">
        <f t="shared" ref="AD52:AX52" si="51">IF(ISNUMBER(D52)=TRUE,D52/D72,"")</f>
        <v/>
      </c>
      <c r="AE52" s="171" t="str">
        <f t="shared" si="51"/>
        <v/>
      </c>
      <c r="AF52" s="171" t="str">
        <f t="shared" si="51"/>
        <v/>
      </c>
      <c r="AG52" s="171" t="str">
        <f t="shared" si="51"/>
        <v/>
      </c>
      <c r="AH52" s="171" t="str">
        <f t="shared" si="51"/>
        <v/>
      </c>
      <c r="AI52" s="171" t="str">
        <f t="shared" si="51"/>
        <v/>
      </c>
      <c r="AJ52" s="171" t="str">
        <f t="shared" si="51"/>
        <v/>
      </c>
      <c r="AK52" s="171" t="str">
        <f t="shared" si="51"/>
        <v/>
      </c>
      <c r="AL52" s="171" t="str">
        <f t="shared" si="51"/>
        <v/>
      </c>
      <c r="AM52" s="171" t="str">
        <f t="shared" si="51"/>
        <v/>
      </c>
      <c r="AN52" s="171" t="str">
        <f t="shared" si="51"/>
        <v/>
      </c>
      <c r="AO52" s="171" t="str">
        <f t="shared" si="51"/>
        <v/>
      </c>
      <c r="AP52" s="171" t="str">
        <f t="shared" si="51"/>
        <v/>
      </c>
      <c r="AQ52" s="171" t="str">
        <f t="shared" si="51"/>
        <v/>
      </c>
      <c r="AR52" s="171" t="str">
        <f t="shared" si="51"/>
        <v/>
      </c>
      <c r="AS52" s="171" t="str">
        <f t="shared" si="51"/>
        <v/>
      </c>
      <c r="AT52" s="171" t="str">
        <f t="shared" si="51"/>
        <v/>
      </c>
      <c r="AU52" s="171" t="str">
        <f t="shared" si="51"/>
        <v/>
      </c>
      <c r="AV52" s="171" t="str">
        <f t="shared" si="51"/>
        <v/>
      </c>
      <c r="AW52" s="171" t="str">
        <f t="shared" si="51"/>
        <v/>
      </c>
      <c r="AX52" s="171" t="str">
        <f t="shared" si="51"/>
        <v/>
      </c>
      <c r="AY52" s="164"/>
    </row>
    <row r="53" spans="1:51" x14ac:dyDescent="0.25">
      <c r="C53" s="109"/>
      <c r="D53" s="242"/>
      <c r="E53" s="175"/>
      <c r="F53" s="175"/>
      <c r="G53" s="175"/>
      <c r="H53" s="175"/>
      <c r="I53" s="175"/>
      <c r="J53" s="175"/>
      <c r="K53" s="175"/>
      <c r="L53" s="175"/>
      <c r="M53" s="175"/>
      <c r="N53" s="175"/>
      <c r="O53" s="175"/>
      <c r="P53" s="175"/>
      <c r="Q53" s="175"/>
      <c r="R53" s="175"/>
      <c r="S53" s="175"/>
      <c r="T53" s="175"/>
      <c r="U53" s="175"/>
      <c r="V53" s="175"/>
      <c r="W53" s="175"/>
      <c r="X53" s="175"/>
      <c r="Y53" s="51"/>
      <c r="Z53" s="164"/>
      <c r="AA53" s="164"/>
      <c r="AB53" s="164"/>
      <c r="AC53" s="169">
        <f t="shared" si="43"/>
        <v>0</v>
      </c>
      <c r="AD53" s="170" t="str">
        <f t="shared" ref="AD53:AX53" si="52">IF(ISNUMBER(D53)=TRUE,D53/D72,"")</f>
        <v/>
      </c>
      <c r="AE53" s="171" t="str">
        <f t="shared" si="52"/>
        <v/>
      </c>
      <c r="AF53" s="171" t="str">
        <f t="shared" si="52"/>
        <v/>
      </c>
      <c r="AG53" s="171" t="str">
        <f t="shared" si="52"/>
        <v/>
      </c>
      <c r="AH53" s="171" t="str">
        <f t="shared" si="52"/>
        <v/>
      </c>
      <c r="AI53" s="171" t="str">
        <f t="shared" si="52"/>
        <v/>
      </c>
      <c r="AJ53" s="171" t="str">
        <f t="shared" si="52"/>
        <v/>
      </c>
      <c r="AK53" s="171" t="str">
        <f t="shared" si="52"/>
        <v/>
      </c>
      <c r="AL53" s="171" t="str">
        <f t="shared" si="52"/>
        <v/>
      </c>
      <c r="AM53" s="171" t="str">
        <f t="shared" si="52"/>
        <v/>
      </c>
      <c r="AN53" s="171" t="str">
        <f t="shared" si="52"/>
        <v/>
      </c>
      <c r="AO53" s="171" t="str">
        <f t="shared" si="52"/>
        <v/>
      </c>
      <c r="AP53" s="171" t="str">
        <f t="shared" si="52"/>
        <v/>
      </c>
      <c r="AQ53" s="171" t="str">
        <f t="shared" si="52"/>
        <v/>
      </c>
      <c r="AR53" s="171" t="str">
        <f t="shared" si="52"/>
        <v/>
      </c>
      <c r="AS53" s="171" t="str">
        <f t="shared" si="52"/>
        <v/>
      </c>
      <c r="AT53" s="171" t="str">
        <f t="shared" si="52"/>
        <v/>
      </c>
      <c r="AU53" s="171" t="str">
        <f t="shared" si="52"/>
        <v/>
      </c>
      <c r="AV53" s="171" t="str">
        <f t="shared" si="52"/>
        <v/>
      </c>
      <c r="AW53" s="171" t="str">
        <f t="shared" si="52"/>
        <v/>
      </c>
      <c r="AX53" s="171" t="str">
        <f t="shared" si="52"/>
        <v/>
      </c>
      <c r="AY53" s="164"/>
    </row>
    <row r="54" spans="1:51" x14ac:dyDescent="0.25">
      <c r="C54" s="110"/>
      <c r="D54" s="243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79"/>
      <c r="U54" s="179"/>
      <c r="V54" s="179"/>
      <c r="W54" s="179"/>
      <c r="X54" s="179"/>
      <c r="Y54" s="51"/>
      <c r="Z54" s="164"/>
      <c r="AA54" s="164"/>
      <c r="AB54" s="164"/>
      <c r="AC54" s="169">
        <f t="shared" si="43"/>
        <v>0</v>
      </c>
      <c r="AD54" s="170" t="str">
        <f t="shared" ref="AD54:AX54" si="53">IF(ISNUMBER(D54)=TRUE,D54/D72,"")</f>
        <v/>
      </c>
      <c r="AE54" s="171" t="str">
        <f t="shared" si="53"/>
        <v/>
      </c>
      <c r="AF54" s="171" t="str">
        <f t="shared" si="53"/>
        <v/>
      </c>
      <c r="AG54" s="171" t="str">
        <f t="shared" si="53"/>
        <v/>
      </c>
      <c r="AH54" s="171" t="str">
        <f t="shared" si="53"/>
        <v/>
      </c>
      <c r="AI54" s="171" t="str">
        <f t="shared" si="53"/>
        <v/>
      </c>
      <c r="AJ54" s="171" t="str">
        <f t="shared" si="53"/>
        <v/>
      </c>
      <c r="AK54" s="171" t="str">
        <f t="shared" si="53"/>
        <v/>
      </c>
      <c r="AL54" s="171" t="str">
        <f t="shared" si="53"/>
        <v/>
      </c>
      <c r="AM54" s="171" t="str">
        <f t="shared" si="53"/>
        <v/>
      </c>
      <c r="AN54" s="171" t="str">
        <f t="shared" si="53"/>
        <v/>
      </c>
      <c r="AO54" s="171" t="str">
        <f t="shared" si="53"/>
        <v/>
      </c>
      <c r="AP54" s="171" t="str">
        <f t="shared" si="53"/>
        <v/>
      </c>
      <c r="AQ54" s="171" t="str">
        <f t="shared" si="53"/>
        <v/>
      </c>
      <c r="AR54" s="171" t="str">
        <f t="shared" si="53"/>
        <v/>
      </c>
      <c r="AS54" s="171" t="str">
        <f t="shared" si="53"/>
        <v/>
      </c>
      <c r="AT54" s="171" t="str">
        <f t="shared" si="53"/>
        <v/>
      </c>
      <c r="AU54" s="171" t="str">
        <f t="shared" si="53"/>
        <v/>
      </c>
      <c r="AV54" s="171" t="str">
        <f t="shared" si="53"/>
        <v/>
      </c>
      <c r="AW54" s="171" t="str">
        <f t="shared" si="53"/>
        <v/>
      </c>
      <c r="AX54" s="171" t="str">
        <f t="shared" si="53"/>
        <v/>
      </c>
      <c r="AY54" s="164"/>
    </row>
    <row r="55" spans="1:51" x14ac:dyDescent="0.25">
      <c r="B55" s="182"/>
      <c r="C55" s="165" t="s">
        <v>20</v>
      </c>
      <c r="D55" s="249">
        <f>AVERAGE(D45:D54)</f>
        <v>116.37769</v>
      </c>
      <c r="E55" s="222">
        <f t="shared" ref="E55:X55" si="54">AVERAGE(E45:E54)</f>
        <v>124.60526000000002</v>
      </c>
      <c r="F55" s="222">
        <f t="shared" si="54"/>
        <v>143.18928000000002</v>
      </c>
      <c r="G55" s="222">
        <f t="shared" si="54"/>
        <v>145.95308</v>
      </c>
      <c r="H55" s="222">
        <f t="shared" si="54"/>
        <v>202.52843000000001</v>
      </c>
      <c r="I55" s="222">
        <f t="shared" si="54"/>
        <v>325.1609400000001</v>
      </c>
      <c r="J55" s="222">
        <f t="shared" si="54"/>
        <v>538.07792999999992</v>
      </c>
      <c r="K55" s="222">
        <f t="shared" si="54"/>
        <v>793.18290999999999</v>
      </c>
      <c r="L55" s="222">
        <f t="shared" si="54"/>
        <v>1539.27943</v>
      </c>
      <c r="M55" s="222" t="e">
        <f t="shared" si="54"/>
        <v>#DIV/0!</v>
      </c>
      <c r="N55" s="222" t="e">
        <f t="shared" si="54"/>
        <v>#DIV/0!</v>
      </c>
      <c r="O55" s="222" t="e">
        <f t="shared" si="54"/>
        <v>#DIV/0!</v>
      </c>
      <c r="P55" s="222" t="e">
        <f t="shared" si="54"/>
        <v>#DIV/0!</v>
      </c>
      <c r="Q55" s="222" t="e">
        <f t="shared" si="54"/>
        <v>#DIV/0!</v>
      </c>
      <c r="R55" s="222" t="e">
        <f t="shared" si="54"/>
        <v>#DIV/0!</v>
      </c>
      <c r="S55" s="222" t="e">
        <f t="shared" si="54"/>
        <v>#DIV/0!</v>
      </c>
      <c r="T55" s="222" t="e">
        <f t="shared" si="54"/>
        <v>#DIV/0!</v>
      </c>
      <c r="U55" s="222" t="e">
        <f t="shared" si="54"/>
        <v>#DIV/0!</v>
      </c>
      <c r="V55" s="222" t="e">
        <f t="shared" si="54"/>
        <v>#DIV/0!</v>
      </c>
      <c r="W55" s="222" t="e">
        <f t="shared" si="54"/>
        <v>#DIV/0!</v>
      </c>
      <c r="X55" s="222" t="e">
        <f t="shared" si="54"/>
        <v>#DIV/0!</v>
      </c>
      <c r="Y55" s="51"/>
      <c r="Z55" s="164"/>
      <c r="AA55" s="164"/>
      <c r="AB55" s="91"/>
      <c r="AC55" s="223" t="s">
        <v>3</v>
      </c>
      <c r="AD55" s="93">
        <f>AVERAGE(AD45:AD54)</f>
        <v>0.86336435240416287</v>
      </c>
      <c r="AE55" s="94">
        <f>AVERAGE(AE45:AE54)</f>
        <v>0.64481758797688493</v>
      </c>
      <c r="AF55" s="94">
        <f t="shared" ref="AF55:AX55" si="55">AVERAGE(AF45:AF54)</f>
        <v>0.73928679298471711</v>
      </c>
      <c r="AG55" s="94">
        <f t="shared" si="55"/>
        <v>0.5570732709365912</v>
      </c>
      <c r="AH55" s="94">
        <f t="shared" si="55"/>
        <v>0.56685361533546685</v>
      </c>
      <c r="AI55" s="94">
        <f t="shared" si="55"/>
        <v>0.56289474554784968</v>
      </c>
      <c r="AJ55" s="94">
        <f t="shared" si="55"/>
        <v>0.71516968485481613</v>
      </c>
      <c r="AK55" s="94">
        <f t="shared" si="55"/>
        <v>0.6754580320673369</v>
      </c>
      <c r="AL55" s="94">
        <f t="shared" si="55"/>
        <v>0.65823580892645128</v>
      </c>
      <c r="AM55" s="94" t="e">
        <f t="shared" si="55"/>
        <v>#DIV/0!</v>
      </c>
      <c r="AN55" s="94" t="e">
        <f t="shared" si="55"/>
        <v>#DIV/0!</v>
      </c>
      <c r="AO55" s="94" t="e">
        <f t="shared" si="55"/>
        <v>#DIV/0!</v>
      </c>
      <c r="AP55" s="94" t="e">
        <f t="shared" si="55"/>
        <v>#DIV/0!</v>
      </c>
      <c r="AQ55" s="94" t="e">
        <f t="shared" si="55"/>
        <v>#DIV/0!</v>
      </c>
      <c r="AR55" s="94" t="e">
        <f t="shared" si="55"/>
        <v>#DIV/0!</v>
      </c>
      <c r="AS55" s="94" t="e">
        <f t="shared" si="55"/>
        <v>#DIV/0!</v>
      </c>
      <c r="AT55" s="94" t="e">
        <f t="shared" si="55"/>
        <v>#DIV/0!</v>
      </c>
      <c r="AU55" s="94" t="e">
        <f t="shared" si="55"/>
        <v>#DIV/0!</v>
      </c>
      <c r="AV55" s="94" t="e">
        <f t="shared" si="55"/>
        <v>#DIV/0!</v>
      </c>
      <c r="AW55" s="94" t="e">
        <f t="shared" si="55"/>
        <v>#DIV/0!</v>
      </c>
      <c r="AX55" s="94" t="e">
        <f t="shared" si="55"/>
        <v>#DIV/0!</v>
      </c>
      <c r="AY55" s="164"/>
    </row>
    <row r="56" spans="1:51" x14ac:dyDescent="0.25">
      <c r="B56" s="157"/>
      <c r="C56" s="188" t="s">
        <v>21</v>
      </c>
      <c r="D56" s="250">
        <f>_xlfn.STDEV.P(D45:D54)</f>
        <v>15.968477263969122</v>
      </c>
      <c r="E56" s="227">
        <f t="shared" ref="E56:X56" si="56">_xlfn.STDEV.P(E45:E54)</f>
        <v>17.163784554334178</v>
      </c>
      <c r="F56" s="227">
        <f t="shared" si="56"/>
        <v>16.78364502122216</v>
      </c>
      <c r="G56" s="227">
        <f t="shared" si="56"/>
        <v>52.081019783241565</v>
      </c>
      <c r="H56" s="227">
        <f t="shared" si="56"/>
        <v>82.695090422933291</v>
      </c>
      <c r="I56" s="227">
        <f t="shared" si="56"/>
        <v>102.19095983097705</v>
      </c>
      <c r="J56" s="227">
        <f t="shared" si="56"/>
        <v>245.68485596985803</v>
      </c>
      <c r="K56" s="227">
        <f t="shared" si="56"/>
        <v>292.5085798449</v>
      </c>
      <c r="L56" s="227">
        <f t="shared" si="56"/>
        <v>390.47505152592515</v>
      </c>
      <c r="M56" s="227" t="e">
        <f t="shared" si="56"/>
        <v>#DIV/0!</v>
      </c>
      <c r="N56" s="227" t="e">
        <f t="shared" si="56"/>
        <v>#DIV/0!</v>
      </c>
      <c r="O56" s="227" t="e">
        <f t="shared" si="56"/>
        <v>#DIV/0!</v>
      </c>
      <c r="P56" s="227" t="e">
        <f t="shared" si="56"/>
        <v>#DIV/0!</v>
      </c>
      <c r="Q56" s="227" t="e">
        <f t="shared" si="56"/>
        <v>#DIV/0!</v>
      </c>
      <c r="R56" s="227" t="e">
        <f t="shared" si="56"/>
        <v>#DIV/0!</v>
      </c>
      <c r="S56" s="227" t="e">
        <f t="shared" si="56"/>
        <v>#DIV/0!</v>
      </c>
      <c r="T56" s="227" t="e">
        <f t="shared" si="56"/>
        <v>#DIV/0!</v>
      </c>
      <c r="U56" s="227" t="e">
        <f t="shared" si="56"/>
        <v>#DIV/0!</v>
      </c>
      <c r="V56" s="227" t="e">
        <f t="shared" si="56"/>
        <v>#DIV/0!</v>
      </c>
      <c r="W56" s="227" t="e">
        <f t="shared" si="56"/>
        <v>#DIV/0!</v>
      </c>
      <c r="X56" s="227" t="e">
        <f t="shared" si="56"/>
        <v>#DIV/0!</v>
      </c>
      <c r="Y56" s="52"/>
      <c r="Z56" s="193"/>
      <c r="AA56" s="193"/>
      <c r="AB56" s="228"/>
      <c r="AC56" s="229" t="s">
        <v>4</v>
      </c>
      <c r="AD56" s="95">
        <f>_xlfn.VAR.P(AD45:AD54)</f>
        <v>1.4033815721805176E-2</v>
      </c>
      <c r="AE56" s="95">
        <f>_xlfn.VAR.P(AE45:AE54)</f>
        <v>7.8890935677086715E-3</v>
      </c>
      <c r="AF56" s="95">
        <f t="shared" ref="AF56:AX56" si="57">_xlfn.VAR.P(AF45:AF54)</f>
        <v>7.5089196292944527E-3</v>
      </c>
      <c r="AG56" s="95">
        <f t="shared" si="57"/>
        <v>3.9514552908368694E-2</v>
      </c>
      <c r="AH56" s="95">
        <f t="shared" si="57"/>
        <v>5.3570944378041663E-2</v>
      </c>
      <c r="AI56" s="95">
        <f t="shared" si="57"/>
        <v>3.1295551208045225E-2</v>
      </c>
      <c r="AJ56" s="95">
        <f t="shared" si="57"/>
        <v>0.10663127698659036</v>
      </c>
      <c r="AK56" s="95">
        <f t="shared" si="57"/>
        <v>6.2047925049086461E-2</v>
      </c>
      <c r="AL56" s="95">
        <f t="shared" si="57"/>
        <v>2.788140531610378E-2</v>
      </c>
      <c r="AM56" s="95" t="e">
        <f t="shared" si="57"/>
        <v>#DIV/0!</v>
      </c>
      <c r="AN56" s="95" t="e">
        <f t="shared" si="57"/>
        <v>#DIV/0!</v>
      </c>
      <c r="AO56" s="95" t="e">
        <f t="shared" si="57"/>
        <v>#DIV/0!</v>
      </c>
      <c r="AP56" s="95" t="e">
        <f t="shared" si="57"/>
        <v>#DIV/0!</v>
      </c>
      <c r="AQ56" s="95" t="e">
        <f t="shared" si="57"/>
        <v>#DIV/0!</v>
      </c>
      <c r="AR56" s="95" t="e">
        <f t="shared" si="57"/>
        <v>#DIV/0!</v>
      </c>
      <c r="AS56" s="95" t="e">
        <f t="shared" si="57"/>
        <v>#DIV/0!</v>
      </c>
      <c r="AT56" s="95" t="e">
        <f t="shared" si="57"/>
        <v>#DIV/0!</v>
      </c>
      <c r="AU56" s="95" t="e">
        <f t="shared" si="57"/>
        <v>#DIV/0!</v>
      </c>
      <c r="AV56" s="95" t="e">
        <f t="shared" si="57"/>
        <v>#DIV/0!</v>
      </c>
      <c r="AW56" s="95" t="e">
        <f t="shared" si="57"/>
        <v>#DIV/0!</v>
      </c>
      <c r="AX56" s="95" t="e">
        <f t="shared" si="57"/>
        <v>#DIV/0!</v>
      </c>
      <c r="AY56" s="193"/>
    </row>
    <row r="57" spans="1:51" x14ac:dyDescent="0.25">
      <c r="Y57" s="52"/>
      <c r="Z57" s="193"/>
      <c r="AA57" s="193"/>
      <c r="AB57" s="228"/>
      <c r="AC57" s="229" t="s">
        <v>5</v>
      </c>
      <c r="AD57" s="95">
        <f>_xlfn.STDEV.P(AD45:AD54)</f>
        <v>0.11846440698287894</v>
      </c>
      <c r="AE57" s="95">
        <f>_xlfn.STDEV.P(AE45:AE54)</f>
        <v>8.8820569507905497E-2</v>
      </c>
      <c r="AF57" s="95">
        <f t="shared" ref="AF57:AX57" si="58">_xlfn.STDEV.P(AF45:AF54)</f>
        <v>8.6654022579995979E-2</v>
      </c>
      <c r="AG57" s="95">
        <f t="shared" si="58"/>
        <v>0.19878267758627433</v>
      </c>
      <c r="AH57" s="95">
        <f t="shared" si="58"/>
        <v>0.23145397896351158</v>
      </c>
      <c r="AI57" s="95">
        <f t="shared" si="58"/>
        <v>0.17690548665331221</v>
      </c>
      <c r="AJ57" s="95">
        <f t="shared" si="58"/>
        <v>0.32654444871501087</v>
      </c>
      <c r="AK57" s="95">
        <f t="shared" si="58"/>
        <v>0.24909420918416883</v>
      </c>
      <c r="AL57" s="95">
        <f t="shared" si="58"/>
        <v>0.16697725987721734</v>
      </c>
      <c r="AM57" s="95" t="e">
        <f t="shared" si="58"/>
        <v>#DIV/0!</v>
      </c>
      <c r="AN57" s="95" t="e">
        <f t="shared" si="58"/>
        <v>#DIV/0!</v>
      </c>
      <c r="AO57" s="95" t="e">
        <f t="shared" si="58"/>
        <v>#DIV/0!</v>
      </c>
      <c r="AP57" s="95" t="e">
        <f t="shared" si="58"/>
        <v>#DIV/0!</v>
      </c>
      <c r="AQ57" s="95" t="e">
        <f t="shared" si="58"/>
        <v>#DIV/0!</v>
      </c>
      <c r="AR57" s="95" t="e">
        <f t="shared" si="58"/>
        <v>#DIV/0!</v>
      </c>
      <c r="AS57" s="95" t="e">
        <f t="shared" si="58"/>
        <v>#DIV/0!</v>
      </c>
      <c r="AT57" s="95" t="e">
        <f t="shared" si="58"/>
        <v>#DIV/0!</v>
      </c>
      <c r="AU57" s="95" t="e">
        <f t="shared" si="58"/>
        <v>#DIV/0!</v>
      </c>
      <c r="AV57" s="95" t="e">
        <f t="shared" si="58"/>
        <v>#DIV/0!</v>
      </c>
      <c r="AW57" s="95" t="e">
        <f t="shared" si="58"/>
        <v>#DIV/0!</v>
      </c>
      <c r="AX57" s="95" t="e">
        <f t="shared" si="58"/>
        <v>#DIV/0!</v>
      </c>
      <c r="AY57" s="193"/>
    </row>
    <row r="58" spans="1:51" ht="15.75" x14ac:dyDescent="0.25">
      <c r="Y58" s="52"/>
      <c r="Z58" s="193"/>
      <c r="AA58" s="193"/>
      <c r="AB58" s="92"/>
      <c r="AC58" s="230" t="s">
        <v>23</v>
      </c>
      <c r="AD58" s="96">
        <f t="shared" ref="AD58:AX58" si="59">SUMPRODUCT(AD45:AD54,AD45:AD54)/COUNTA(D45:D54)</f>
        <v>0.75943182072406468</v>
      </c>
      <c r="AE58" s="96">
        <f t="shared" si="59"/>
        <v>0.42367881533203638</v>
      </c>
      <c r="AF58" s="96">
        <f t="shared" si="59"/>
        <v>0.55405388191092242</v>
      </c>
      <c r="AG58" s="96">
        <f t="shared" si="59"/>
        <v>0.34984518210036142</v>
      </c>
      <c r="AH58" s="96">
        <f t="shared" si="59"/>
        <v>0.37489396559693111</v>
      </c>
      <c r="AI58" s="96">
        <f t="shared" si="59"/>
        <v>0.34814604577342367</v>
      </c>
      <c r="AJ58" s="96">
        <f t="shared" si="59"/>
        <v>0.61809895512192736</v>
      </c>
      <c r="AK58" s="96">
        <f t="shared" si="59"/>
        <v>0.51829147813336596</v>
      </c>
      <c r="AL58" s="96">
        <f t="shared" si="59"/>
        <v>0.46115578546916347</v>
      </c>
      <c r="AM58" s="96" t="e">
        <f t="shared" si="59"/>
        <v>#DIV/0!</v>
      </c>
      <c r="AN58" s="96" t="e">
        <f t="shared" si="59"/>
        <v>#DIV/0!</v>
      </c>
      <c r="AO58" s="96" t="e">
        <f t="shared" si="59"/>
        <v>#DIV/0!</v>
      </c>
      <c r="AP58" s="96" t="e">
        <f t="shared" si="59"/>
        <v>#DIV/0!</v>
      </c>
      <c r="AQ58" s="96" t="e">
        <f t="shared" si="59"/>
        <v>#DIV/0!</v>
      </c>
      <c r="AR58" s="96" t="e">
        <f t="shared" si="59"/>
        <v>#DIV/0!</v>
      </c>
      <c r="AS58" s="96" t="e">
        <f t="shared" si="59"/>
        <v>#DIV/0!</v>
      </c>
      <c r="AT58" s="96" t="e">
        <f t="shared" si="59"/>
        <v>#DIV/0!</v>
      </c>
      <c r="AU58" s="96" t="e">
        <f t="shared" si="59"/>
        <v>#DIV/0!</v>
      </c>
      <c r="AV58" s="96" t="e">
        <f t="shared" si="59"/>
        <v>#DIV/0!</v>
      </c>
      <c r="AW58" s="96" t="e">
        <f t="shared" si="59"/>
        <v>#DIV/0!</v>
      </c>
      <c r="AX58" s="96" t="e">
        <f t="shared" si="59"/>
        <v>#DIV/0!</v>
      </c>
      <c r="AY58" s="193"/>
    </row>
    <row r="59" spans="1:51" ht="18.75" x14ac:dyDescent="0.3">
      <c r="A59" s="213" t="s">
        <v>50</v>
      </c>
      <c r="Y59" s="52"/>
      <c r="Z59" s="193"/>
      <c r="AA59" s="193"/>
      <c r="AB59" s="193"/>
      <c r="AC59" s="193"/>
      <c r="AD59" s="193"/>
      <c r="AE59" s="193"/>
      <c r="AF59" s="193"/>
      <c r="AG59" s="193"/>
      <c r="AH59" s="193"/>
      <c r="AI59" s="193"/>
      <c r="AJ59" s="193"/>
      <c r="AK59" s="193"/>
      <c r="AL59" s="193"/>
      <c r="AM59" s="193"/>
      <c r="AN59" s="193"/>
      <c r="AO59" s="193"/>
      <c r="AP59" s="193"/>
      <c r="AQ59" s="193"/>
      <c r="AR59" s="193"/>
      <c r="AS59" s="193"/>
      <c r="AT59" s="193"/>
      <c r="AU59" s="193"/>
      <c r="AV59" s="193"/>
      <c r="AW59" s="193"/>
      <c r="AX59" s="193"/>
      <c r="AY59" s="193"/>
    </row>
    <row r="60" spans="1:51" s="7" customFormat="1" ht="18.75" x14ac:dyDescent="0.3">
      <c r="B60" s="219"/>
      <c r="C60" s="231" t="s">
        <v>18</v>
      </c>
      <c r="Y60" s="53"/>
    </row>
    <row r="61" spans="1:51" x14ac:dyDescent="0.25">
      <c r="B61" s="157"/>
      <c r="C61" s="65" t="s">
        <v>12</v>
      </c>
      <c r="D61" s="64">
        <f t="shared" ref="D61:X61" si="60">D7</f>
        <v>0</v>
      </c>
      <c r="E61" s="64">
        <f t="shared" si="60"/>
        <v>1</v>
      </c>
      <c r="F61" s="64">
        <f t="shared" si="60"/>
        <v>2</v>
      </c>
      <c r="G61" s="64">
        <f t="shared" si="60"/>
        <v>3</v>
      </c>
      <c r="H61" s="64">
        <f t="shared" si="60"/>
        <v>5</v>
      </c>
      <c r="I61" s="64">
        <f t="shared" si="60"/>
        <v>8</v>
      </c>
      <c r="J61" s="64">
        <f t="shared" si="60"/>
        <v>10</v>
      </c>
      <c r="K61" s="64">
        <f t="shared" si="60"/>
        <v>15</v>
      </c>
      <c r="L61" s="64">
        <f t="shared" si="60"/>
        <v>19</v>
      </c>
      <c r="M61" s="64">
        <f t="shared" si="60"/>
        <v>0</v>
      </c>
      <c r="N61" s="64">
        <f t="shared" si="60"/>
        <v>0</v>
      </c>
      <c r="O61" s="64">
        <f t="shared" si="60"/>
        <v>0</v>
      </c>
      <c r="P61" s="64">
        <f t="shared" si="60"/>
        <v>0</v>
      </c>
      <c r="Q61" s="64">
        <f t="shared" si="60"/>
        <v>0</v>
      </c>
      <c r="R61" s="64">
        <f t="shared" si="60"/>
        <v>0</v>
      </c>
      <c r="S61" s="64">
        <f t="shared" si="60"/>
        <v>0</v>
      </c>
      <c r="T61" s="64">
        <f t="shared" si="60"/>
        <v>0</v>
      </c>
      <c r="U61" s="64">
        <f t="shared" si="60"/>
        <v>0</v>
      </c>
      <c r="V61" s="64">
        <f t="shared" si="60"/>
        <v>0</v>
      </c>
      <c r="W61" s="64">
        <f t="shared" si="60"/>
        <v>0</v>
      </c>
      <c r="X61" s="64">
        <f t="shared" si="60"/>
        <v>0</v>
      </c>
      <c r="Y61" s="50"/>
      <c r="Z61" s="159"/>
      <c r="AA61" s="159"/>
      <c r="AB61" s="159"/>
      <c r="AC61" s="159"/>
      <c r="AD61" s="159"/>
      <c r="AE61" s="159"/>
      <c r="AF61" s="159"/>
      <c r="AG61" s="159"/>
      <c r="AH61" s="159"/>
      <c r="AI61" s="159"/>
      <c r="AJ61" s="159"/>
      <c r="AK61" s="159"/>
      <c r="AL61" s="159"/>
      <c r="AM61" s="159"/>
      <c r="AN61" s="159"/>
      <c r="AO61" s="159"/>
      <c r="AP61" s="159"/>
      <c r="AQ61" s="159"/>
      <c r="AR61" s="159"/>
      <c r="AS61" s="159"/>
      <c r="AT61" s="159"/>
      <c r="AU61" s="159"/>
      <c r="AV61" s="159"/>
      <c r="AW61" s="159"/>
      <c r="AX61" s="159"/>
      <c r="AY61" s="159"/>
    </row>
    <row r="62" spans="1:51" x14ac:dyDescent="0.25">
      <c r="C62" s="111">
        <v>23</v>
      </c>
      <c r="D62" s="163">
        <v>125.02152000000002</v>
      </c>
      <c r="E62" s="163">
        <v>205.48476000000005</v>
      </c>
      <c r="F62" s="163">
        <v>239.19168000000002</v>
      </c>
      <c r="G62" s="163">
        <v>289.80952000000008</v>
      </c>
      <c r="H62" s="163">
        <v>434.90304000000015</v>
      </c>
      <c r="I62" s="163">
        <v>594.29552000000012</v>
      </c>
      <c r="J62" s="163">
        <v>811.66800000000012</v>
      </c>
      <c r="K62" s="163">
        <v>1223.3145600000003</v>
      </c>
      <c r="L62" s="163">
        <v>2356.2240000000002</v>
      </c>
      <c r="M62" s="163"/>
      <c r="N62" s="163"/>
      <c r="O62" s="163"/>
      <c r="P62" s="163"/>
      <c r="Q62" s="163"/>
      <c r="R62" s="163"/>
      <c r="S62" s="163"/>
      <c r="T62" s="163"/>
      <c r="U62" s="163"/>
      <c r="V62" s="163"/>
      <c r="W62" s="163"/>
      <c r="X62" s="163"/>
      <c r="Y62" s="51"/>
      <c r="Z62" s="164"/>
      <c r="AA62" s="164"/>
      <c r="AB62" s="164"/>
      <c r="AC62" s="164"/>
      <c r="AD62" s="164"/>
      <c r="AE62" s="164"/>
      <c r="AF62" s="164"/>
      <c r="AG62" s="164"/>
      <c r="AH62" s="164"/>
      <c r="AI62" s="164"/>
      <c r="AJ62" s="164"/>
      <c r="AK62" s="164"/>
      <c r="AL62" s="164"/>
      <c r="AM62" s="164"/>
      <c r="AN62" s="164"/>
      <c r="AO62" s="164"/>
      <c r="AP62" s="164"/>
      <c r="AQ62" s="164"/>
      <c r="AR62" s="164"/>
      <c r="AS62" s="164"/>
      <c r="AT62" s="164"/>
      <c r="AU62" s="164"/>
      <c r="AV62" s="164"/>
      <c r="AW62" s="164"/>
      <c r="AX62" s="164"/>
      <c r="AY62" s="164"/>
    </row>
    <row r="63" spans="1:51" x14ac:dyDescent="0.25">
      <c r="C63" s="112">
        <v>45</v>
      </c>
      <c r="D63" s="241">
        <v>142.27199999999999</v>
      </c>
      <c r="E63" s="163">
        <v>252.81255999999999</v>
      </c>
      <c r="F63" s="163">
        <v>212.41948000000002</v>
      </c>
      <c r="G63" s="163">
        <v>315.24064000000004</v>
      </c>
      <c r="H63" s="163">
        <v>489.41984000000014</v>
      </c>
      <c r="I63" s="163">
        <v>853.64863999999989</v>
      </c>
      <c r="J63" s="163">
        <v>1177.9310399999999</v>
      </c>
      <c r="K63" s="163">
        <v>1649.7561600000001</v>
      </c>
      <c r="L63" s="163">
        <v>3292.1574399999995</v>
      </c>
      <c r="M63" s="163"/>
      <c r="N63" s="163"/>
      <c r="O63" s="163"/>
      <c r="P63" s="163"/>
      <c r="Q63" s="163"/>
      <c r="R63" s="163"/>
      <c r="S63" s="163"/>
      <c r="T63" s="163"/>
      <c r="U63" s="163"/>
      <c r="V63" s="163"/>
      <c r="W63" s="163"/>
      <c r="X63" s="163"/>
      <c r="Y63" s="51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  <c r="AP63" s="164"/>
      <c r="AQ63" s="164"/>
      <c r="AR63" s="164"/>
      <c r="AS63" s="164"/>
      <c r="AT63" s="164"/>
      <c r="AU63" s="164"/>
      <c r="AV63" s="164"/>
      <c r="AW63" s="164"/>
      <c r="AX63" s="164"/>
      <c r="AY63" s="164"/>
    </row>
    <row r="64" spans="1:51" x14ac:dyDescent="0.25">
      <c r="C64" s="112">
        <v>82</v>
      </c>
      <c r="D64" s="241">
        <v>153.91376</v>
      </c>
      <c r="E64" s="163">
        <v>150.66324</v>
      </c>
      <c r="F64" s="163">
        <v>141.24915999999996</v>
      </c>
      <c r="G64" s="163">
        <v>177.95699999999999</v>
      </c>
      <c r="H64" s="163">
        <v>185.89584000000002</v>
      </c>
      <c r="I64" s="163">
        <v>347.24924000000004</v>
      </c>
      <c r="J64" s="163">
        <v>430.74303999999995</v>
      </c>
      <c r="K64" s="163">
        <v>1025.0323200000003</v>
      </c>
      <c r="L64" s="163">
        <v>2319.9638800000002</v>
      </c>
      <c r="M64" s="163"/>
      <c r="N64" s="163"/>
      <c r="O64" s="163"/>
      <c r="P64" s="163"/>
      <c r="Q64" s="163"/>
      <c r="R64" s="163"/>
      <c r="S64" s="163"/>
      <c r="T64" s="163"/>
      <c r="U64" s="163"/>
      <c r="V64" s="163"/>
      <c r="W64" s="163"/>
      <c r="X64" s="163"/>
      <c r="Y64" s="51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4"/>
      <c r="AS64" s="164"/>
      <c r="AT64" s="164"/>
      <c r="AU64" s="164"/>
      <c r="AV64" s="164"/>
      <c r="AW64" s="164"/>
      <c r="AX64" s="164"/>
      <c r="AY64" s="164"/>
    </row>
    <row r="65" spans="2:51" x14ac:dyDescent="0.25">
      <c r="C65" s="112">
        <v>84</v>
      </c>
      <c r="D65" s="241">
        <v>117.97500000000001</v>
      </c>
      <c r="E65" s="163">
        <v>164.00384000000003</v>
      </c>
      <c r="F65" s="163">
        <v>181.88247999999999</v>
      </c>
      <c r="G65" s="163">
        <v>264.99200000000002</v>
      </c>
      <c r="H65" s="163">
        <v>318.92224000000004</v>
      </c>
      <c r="I65" s="163">
        <v>515.44064000000014</v>
      </c>
      <c r="J65" s="163">
        <v>589.16988000000015</v>
      </c>
      <c r="K65" s="163">
        <v>799.05280000000016</v>
      </c>
      <c r="L65" s="163">
        <v>1385.6242399999999</v>
      </c>
      <c r="M65" s="163"/>
      <c r="N65" s="163"/>
      <c r="O65" s="163"/>
      <c r="P65" s="163"/>
      <c r="Q65" s="163"/>
      <c r="R65" s="163"/>
      <c r="S65" s="163"/>
      <c r="T65" s="163"/>
      <c r="U65" s="163"/>
      <c r="V65" s="163"/>
      <c r="W65" s="163"/>
      <c r="X65" s="163"/>
      <c r="Y65" s="51"/>
      <c r="Z65" s="164"/>
      <c r="AA65" s="164"/>
      <c r="AB65" s="164"/>
      <c r="AC65" s="164"/>
      <c r="AD65" s="164"/>
      <c r="AE65" s="164"/>
      <c r="AF65" s="164"/>
      <c r="AG65" s="164"/>
      <c r="AH65" s="164"/>
      <c r="AI65" s="164"/>
      <c r="AJ65" s="164"/>
      <c r="AK65" s="164"/>
      <c r="AL65" s="164"/>
      <c r="AM65" s="164"/>
      <c r="AN65" s="164"/>
      <c r="AO65" s="164"/>
      <c r="AP65" s="164"/>
      <c r="AQ65" s="164"/>
      <c r="AR65" s="164"/>
      <c r="AS65" s="164"/>
      <c r="AT65" s="164"/>
      <c r="AU65" s="164"/>
      <c r="AV65" s="164"/>
      <c r="AW65" s="164"/>
      <c r="AX65" s="164"/>
      <c r="AY65" s="164"/>
    </row>
    <row r="66" spans="2:51" x14ac:dyDescent="0.25">
      <c r="C66" s="112"/>
      <c r="D66" s="241"/>
      <c r="E66" s="163"/>
      <c r="F66" s="163"/>
      <c r="G66" s="163"/>
      <c r="H66" s="163"/>
      <c r="I66" s="163"/>
      <c r="J66" s="163"/>
      <c r="K66" s="163"/>
      <c r="L66" s="163"/>
      <c r="M66" s="163"/>
      <c r="N66" s="163"/>
      <c r="O66" s="163"/>
      <c r="P66" s="163"/>
      <c r="Q66" s="163"/>
      <c r="R66" s="163"/>
      <c r="S66" s="163"/>
      <c r="T66" s="163"/>
      <c r="U66" s="163"/>
      <c r="V66" s="163"/>
      <c r="W66" s="163"/>
      <c r="X66" s="163"/>
      <c r="Y66" s="51"/>
      <c r="Z66" s="164"/>
      <c r="AA66" s="164"/>
      <c r="AB66" s="164"/>
      <c r="AC66" s="164"/>
      <c r="AD66" s="164"/>
      <c r="AE66" s="164"/>
      <c r="AF66" s="164"/>
      <c r="AG66" s="164"/>
      <c r="AH66" s="164"/>
      <c r="AI66" s="164"/>
      <c r="AJ66" s="164"/>
      <c r="AK66" s="164"/>
      <c r="AL66" s="164"/>
      <c r="AM66" s="164"/>
      <c r="AN66" s="164"/>
      <c r="AO66" s="164"/>
      <c r="AP66" s="164"/>
      <c r="AQ66" s="164"/>
      <c r="AR66" s="164"/>
      <c r="AS66" s="164"/>
      <c r="AT66" s="164"/>
      <c r="AU66" s="164"/>
      <c r="AV66" s="164"/>
      <c r="AW66" s="164"/>
      <c r="AX66" s="164"/>
      <c r="AY66" s="164"/>
    </row>
    <row r="67" spans="2:51" x14ac:dyDescent="0.25">
      <c r="C67" s="112"/>
      <c r="D67" s="241"/>
      <c r="E67" s="163"/>
      <c r="F67" s="163"/>
      <c r="G67" s="163"/>
      <c r="H67" s="163"/>
      <c r="I67" s="163"/>
      <c r="J67" s="163"/>
      <c r="K67" s="163"/>
      <c r="L67" s="163"/>
      <c r="M67" s="163"/>
      <c r="N67" s="163"/>
      <c r="O67" s="163"/>
      <c r="P67" s="163"/>
      <c r="Q67" s="163"/>
      <c r="R67" s="163"/>
      <c r="S67" s="163"/>
      <c r="T67" s="163"/>
      <c r="U67" s="163"/>
      <c r="V67" s="163"/>
      <c r="W67" s="163"/>
      <c r="X67" s="163"/>
      <c r="Y67" s="51"/>
      <c r="Z67" s="164"/>
      <c r="AA67" s="164"/>
      <c r="AB67" s="164"/>
      <c r="AC67" s="164"/>
      <c r="AD67" s="164"/>
      <c r="AE67" s="164"/>
      <c r="AF67" s="164"/>
      <c r="AG67" s="164"/>
      <c r="AH67" s="164"/>
      <c r="AI67" s="164"/>
      <c r="AJ67" s="164"/>
      <c r="AK67" s="164"/>
      <c r="AL67" s="164"/>
      <c r="AM67" s="164"/>
      <c r="AN67" s="164"/>
      <c r="AO67" s="164"/>
      <c r="AP67" s="164"/>
      <c r="AQ67" s="164"/>
      <c r="AR67" s="164"/>
      <c r="AS67" s="164"/>
      <c r="AT67" s="164"/>
      <c r="AU67" s="164"/>
      <c r="AV67" s="164"/>
      <c r="AW67" s="164"/>
      <c r="AX67" s="164"/>
      <c r="AY67" s="164"/>
    </row>
    <row r="68" spans="2:51" x14ac:dyDescent="0.25">
      <c r="C68" s="112"/>
      <c r="D68" s="241"/>
      <c r="E68" s="163"/>
      <c r="F68" s="163"/>
      <c r="G68" s="163"/>
      <c r="H68" s="163"/>
      <c r="I68" s="163"/>
      <c r="J68" s="163"/>
      <c r="K68" s="163"/>
      <c r="L68" s="163"/>
      <c r="M68" s="163"/>
      <c r="N68" s="163"/>
      <c r="O68" s="163"/>
      <c r="P68" s="163"/>
      <c r="Q68" s="163"/>
      <c r="R68" s="163"/>
      <c r="S68" s="163"/>
      <c r="T68" s="163"/>
      <c r="U68" s="163"/>
      <c r="V68" s="163"/>
      <c r="W68" s="163"/>
      <c r="X68" s="163"/>
      <c r="Y68" s="51"/>
      <c r="Z68" s="164"/>
      <c r="AA68" s="164"/>
      <c r="AB68" s="164"/>
      <c r="AC68" s="164"/>
      <c r="AD68" s="164"/>
      <c r="AE68" s="164"/>
      <c r="AF68" s="164"/>
      <c r="AG68" s="164"/>
      <c r="AH68" s="164"/>
      <c r="AI68" s="164"/>
      <c r="AJ68" s="164"/>
      <c r="AK68" s="164"/>
      <c r="AL68" s="164"/>
      <c r="AM68" s="164"/>
      <c r="AN68" s="164"/>
      <c r="AO68" s="164"/>
      <c r="AP68" s="164"/>
      <c r="AQ68" s="164"/>
      <c r="AR68" s="164"/>
      <c r="AS68" s="164"/>
      <c r="AT68" s="164"/>
      <c r="AU68" s="164"/>
      <c r="AV68" s="164"/>
      <c r="AW68" s="164"/>
      <c r="AX68" s="164"/>
      <c r="AY68" s="164"/>
    </row>
    <row r="69" spans="2:51" x14ac:dyDescent="0.25">
      <c r="C69" s="112"/>
      <c r="D69" s="242"/>
      <c r="E69" s="175"/>
      <c r="F69" s="175"/>
      <c r="G69" s="175"/>
      <c r="H69" s="175"/>
      <c r="I69" s="175"/>
      <c r="J69" s="175"/>
      <c r="K69" s="175"/>
      <c r="L69" s="175"/>
      <c r="M69" s="175"/>
      <c r="N69" s="175"/>
      <c r="O69" s="175"/>
      <c r="P69" s="175"/>
      <c r="Q69" s="175"/>
      <c r="R69" s="175"/>
      <c r="S69" s="175"/>
      <c r="T69" s="175"/>
      <c r="U69" s="175"/>
      <c r="V69" s="175"/>
      <c r="W69" s="175"/>
      <c r="X69" s="175"/>
      <c r="Y69" s="51"/>
      <c r="Z69" s="164"/>
      <c r="AA69" s="164"/>
      <c r="AB69" s="164"/>
      <c r="AC69" s="164"/>
      <c r="AD69" s="164"/>
      <c r="AE69" s="164"/>
      <c r="AF69" s="164"/>
      <c r="AG69" s="164"/>
      <c r="AH69" s="164"/>
      <c r="AI69" s="164"/>
      <c r="AJ69" s="164"/>
      <c r="AK69" s="164"/>
      <c r="AL69" s="164"/>
      <c r="AM69" s="164"/>
      <c r="AN69" s="164"/>
      <c r="AO69" s="164"/>
      <c r="AP69" s="164"/>
      <c r="AQ69" s="164"/>
      <c r="AR69" s="164"/>
      <c r="AS69" s="164"/>
      <c r="AT69" s="164"/>
      <c r="AU69" s="164"/>
      <c r="AV69" s="164"/>
      <c r="AW69" s="164"/>
      <c r="AX69" s="164"/>
      <c r="AY69" s="164"/>
    </row>
    <row r="70" spans="2:51" x14ac:dyDescent="0.25">
      <c r="C70" s="112"/>
      <c r="D70" s="242"/>
      <c r="E70" s="175"/>
      <c r="F70" s="175"/>
      <c r="G70" s="175"/>
      <c r="H70" s="175"/>
      <c r="I70" s="175"/>
      <c r="J70" s="175"/>
      <c r="K70" s="175"/>
      <c r="L70" s="175"/>
      <c r="M70" s="175"/>
      <c r="N70" s="175"/>
      <c r="O70" s="175"/>
      <c r="P70" s="175"/>
      <c r="Q70" s="175"/>
      <c r="R70" s="175"/>
      <c r="S70" s="175"/>
      <c r="T70" s="175"/>
      <c r="U70" s="175"/>
      <c r="V70" s="175"/>
      <c r="W70" s="175"/>
      <c r="X70" s="175"/>
      <c r="Y70" s="51"/>
      <c r="Z70" s="164"/>
      <c r="AA70" s="164"/>
      <c r="AB70" s="164"/>
      <c r="AC70" s="164"/>
      <c r="AD70" s="164"/>
      <c r="AE70" s="164"/>
      <c r="AF70" s="164"/>
      <c r="AG70" s="164"/>
      <c r="AH70" s="164"/>
      <c r="AI70" s="164"/>
      <c r="AJ70" s="164"/>
      <c r="AK70" s="164"/>
      <c r="AL70" s="164"/>
      <c r="AM70" s="164"/>
      <c r="AN70" s="164"/>
      <c r="AO70" s="164"/>
      <c r="AP70" s="164"/>
      <c r="AQ70" s="164"/>
      <c r="AR70" s="164"/>
      <c r="AS70" s="164"/>
      <c r="AT70" s="164"/>
      <c r="AU70" s="164"/>
      <c r="AV70" s="164"/>
      <c r="AW70" s="164"/>
      <c r="AX70" s="164"/>
      <c r="AY70" s="164"/>
    </row>
    <row r="71" spans="2:51" x14ac:dyDescent="0.25">
      <c r="C71" s="113"/>
      <c r="D71" s="243"/>
      <c r="E71" s="179"/>
      <c r="F71" s="179"/>
      <c r="G71" s="179"/>
      <c r="H71" s="179"/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79"/>
      <c r="T71" s="179"/>
      <c r="U71" s="179"/>
      <c r="V71" s="179"/>
      <c r="W71" s="179"/>
      <c r="X71" s="179"/>
      <c r="Y71" s="51"/>
      <c r="Z71" s="164"/>
      <c r="AA71" s="164"/>
      <c r="AB71" s="164"/>
      <c r="AC71" s="164"/>
      <c r="AD71" s="164"/>
      <c r="AE71" s="164"/>
      <c r="AF71" s="164"/>
      <c r="AG71" s="164"/>
      <c r="AH71" s="164"/>
      <c r="AI71" s="164"/>
      <c r="AJ71" s="164"/>
      <c r="AK71" s="164"/>
      <c r="AL71" s="164"/>
      <c r="AM71" s="164"/>
      <c r="AN71" s="164"/>
      <c r="AO71" s="164"/>
      <c r="AP71" s="164"/>
      <c r="AQ71" s="164"/>
      <c r="AR71" s="164"/>
      <c r="AS71" s="164"/>
      <c r="AT71" s="164"/>
      <c r="AU71" s="164"/>
      <c r="AV71" s="164"/>
      <c r="AW71" s="164"/>
      <c r="AX71" s="164"/>
      <c r="AY71" s="164"/>
    </row>
    <row r="72" spans="2:51" x14ac:dyDescent="0.25">
      <c r="B72" s="182"/>
      <c r="C72" s="165" t="s">
        <v>3</v>
      </c>
      <c r="D72" s="221">
        <f>AVERAGE(D62:D71)</f>
        <v>134.79557</v>
      </c>
      <c r="E72" s="221">
        <f>AVERAGE(E62:E71)</f>
        <v>193.24110000000002</v>
      </c>
      <c r="F72" s="221">
        <f t="shared" ref="F72:X72" si="61">AVERAGE(F62:F71)</f>
        <v>193.6857</v>
      </c>
      <c r="G72" s="221">
        <f t="shared" si="61"/>
        <v>261.99979000000002</v>
      </c>
      <c r="H72" s="221">
        <f t="shared" si="61"/>
        <v>357.2852400000001</v>
      </c>
      <c r="I72" s="221">
        <f t="shared" si="61"/>
        <v>577.65851000000009</v>
      </c>
      <c r="J72" s="221">
        <f t="shared" si="61"/>
        <v>752.37798999999995</v>
      </c>
      <c r="K72" s="221">
        <f t="shared" si="61"/>
        <v>1174.2889600000003</v>
      </c>
      <c r="L72" s="221">
        <f t="shared" si="61"/>
        <v>2338.4923899999999</v>
      </c>
      <c r="M72" s="221" t="e">
        <f t="shared" si="61"/>
        <v>#DIV/0!</v>
      </c>
      <c r="N72" s="221" t="e">
        <f t="shared" si="61"/>
        <v>#DIV/0!</v>
      </c>
      <c r="O72" s="221" t="e">
        <f t="shared" si="61"/>
        <v>#DIV/0!</v>
      </c>
      <c r="P72" s="221" t="e">
        <f t="shared" si="61"/>
        <v>#DIV/0!</v>
      </c>
      <c r="Q72" s="221" t="e">
        <f t="shared" si="61"/>
        <v>#DIV/0!</v>
      </c>
      <c r="R72" s="221" t="e">
        <f t="shared" si="61"/>
        <v>#DIV/0!</v>
      </c>
      <c r="S72" s="221" t="e">
        <f t="shared" si="61"/>
        <v>#DIV/0!</v>
      </c>
      <c r="T72" s="221" t="e">
        <f t="shared" si="61"/>
        <v>#DIV/0!</v>
      </c>
      <c r="U72" s="221" t="e">
        <f t="shared" si="61"/>
        <v>#DIV/0!</v>
      </c>
      <c r="V72" s="221" t="e">
        <f t="shared" si="61"/>
        <v>#DIV/0!</v>
      </c>
      <c r="W72" s="221" t="e">
        <f t="shared" si="61"/>
        <v>#DIV/0!</v>
      </c>
      <c r="X72" s="221" t="e">
        <f t="shared" si="61"/>
        <v>#DIV/0!</v>
      </c>
      <c r="Y72" s="54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</row>
    <row r="73" spans="2:51" x14ac:dyDescent="0.25">
      <c r="B73" s="232"/>
      <c r="C73" s="169" t="s">
        <v>4</v>
      </c>
      <c r="D73" s="233">
        <f>_xlfn.VAR.P(D62:D71)</f>
        <v>199.96645573710339</v>
      </c>
      <c r="E73" s="233">
        <f>_xlfn.VAR.P(E62:E71)</f>
        <v>1591.5893978035965</v>
      </c>
      <c r="F73" s="233">
        <f t="shared" ref="F73:X73" si="62">_xlfn.VAR.P(F62:F71)</f>
        <v>1327.663864597198</v>
      </c>
      <c r="G73" s="233">
        <f t="shared" si="62"/>
        <v>2670.0282657659118</v>
      </c>
      <c r="H73" s="233">
        <f t="shared" si="62"/>
        <v>13582.530398839997</v>
      </c>
      <c r="I73" s="233">
        <f t="shared" si="62"/>
        <v>33351.709252106666</v>
      </c>
      <c r="J73" s="233">
        <f t="shared" si="62"/>
        <v>78674.157970344415</v>
      </c>
      <c r="K73" s="233">
        <f t="shared" si="62"/>
        <v>97888.072021708358</v>
      </c>
      <c r="L73" s="233">
        <f t="shared" si="62"/>
        <v>454523.1136379838</v>
      </c>
      <c r="M73" s="233" t="e">
        <f t="shared" si="62"/>
        <v>#DIV/0!</v>
      </c>
      <c r="N73" s="233" t="e">
        <f t="shared" si="62"/>
        <v>#DIV/0!</v>
      </c>
      <c r="O73" s="233" t="e">
        <f t="shared" si="62"/>
        <v>#DIV/0!</v>
      </c>
      <c r="P73" s="233" t="e">
        <f t="shared" si="62"/>
        <v>#DIV/0!</v>
      </c>
      <c r="Q73" s="233" t="e">
        <f t="shared" si="62"/>
        <v>#DIV/0!</v>
      </c>
      <c r="R73" s="233" t="e">
        <f t="shared" si="62"/>
        <v>#DIV/0!</v>
      </c>
      <c r="S73" s="233" t="e">
        <f t="shared" si="62"/>
        <v>#DIV/0!</v>
      </c>
      <c r="T73" s="233" t="e">
        <f t="shared" si="62"/>
        <v>#DIV/0!</v>
      </c>
      <c r="U73" s="233" t="e">
        <f t="shared" si="62"/>
        <v>#DIV/0!</v>
      </c>
      <c r="V73" s="233" t="e">
        <f t="shared" si="62"/>
        <v>#DIV/0!</v>
      </c>
      <c r="W73" s="233" t="e">
        <f t="shared" si="62"/>
        <v>#DIV/0!</v>
      </c>
      <c r="X73" s="233" t="e">
        <f t="shared" si="62"/>
        <v>#DIV/0!</v>
      </c>
      <c r="Y73" s="54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</row>
    <row r="74" spans="2:51" x14ac:dyDescent="0.25">
      <c r="B74" s="234"/>
      <c r="C74" s="188" t="s">
        <v>5</v>
      </c>
      <c r="D74" s="225">
        <f>_xlfn.STDEV.P(D62:D71)</f>
        <v>14.140949605210514</v>
      </c>
      <c r="E74" s="225">
        <f>_xlfn.STDEV.P(E62:E71)</f>
        <v>39.894728947614077</v>
      </c>
      <c r="F74" s="225">
        <f t="shared" ref="F74:X74" si="63">_xlfn.STDEV.P(F62:F71)</f>
        <v>36.437122067984433</v>
      </c>
      <c r="G74" s="225">
        <f t="shared" si="63"/>
        <v>51.672316241541871</v>
      </c>
      <c r="H74" s="225">
        <f t="shared" si="63"/>
        <v>116.54411353148643</v>
      </c>
      <c r="I74" s="225">
        <f t="shared" si="63"/>
        <v>182.6245034274061</v>
      </c>
      <c r="J74" s="225">
        <f t="shared" si="63"/>
        <v>280.48914055689289</v>
      </c>
      <c r="K74" s="225">
        <f t="shared" si="63"/>
        <v>312.87069537064087</v>
      </c>
      <c r="L74" s="225">
        <f t="shared" si="63"/>
        <v>674.18329379923364</v>
      </c>
      <c r="M74" s="225" t="e">
        <f t="shared" si="63"/>
        <v>#DIV/0!</v>
      </c>
      <c r="N74" s="225" t="e">
        <f t="shared" si="63"/>
        <v>#DIV/0!</v>
      </c>
      <c r="O74" s="225" t="e">
        <f t="shared" si="63"/>
        <v>#DIV/0!</v>
      </c>
      <c r="P74" s="225" t="e">
        <f t="shared" si="63"/>
        <v>#DIV/0!</v>
      </c>
      <c r="Q74" s="225" t="e">
        <f t="shared" si="63"/>
        <v>#DIV/0!</v>
      </c>
      <c r="R74" s="225" t="e">
        <f t="shared" si="63"/>
        <v>#DIV/0!</v>
      </c>
      <c r="S74" s="225" t="e">
        <f t="shared" si="63"/>
        <v>#DIV/0!</v>
      </c>
      <c r="T74" s="225" t="e">
        <f t="shared" si="63"/>
        <v>#DIV/0!</v>
      </c>
      <c r="U74" s="225" t="e">
        <f t="shared" si="63"/>
        <v>#DIV/0!</v>
      </c>
      <c r="V74" s="225" t="e">
        <f t="shared" si="63"/>
        <v>#DIV/0!</v>
      </c>
      <c r="W74" s="225" t="e">
        <f t="shared" si="63"/>
        <v>#DIV/0!</v>
      </c>
      <c r="X74" s="225" t="e">
        <f t="shared" si="63"/>
        <v>#DIV/0!</v>
      </c>
      <c r="Y74" s="54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</row>
    <row r="75" spans="2:51" x14ac:dyDescent="0.25">
      <c r="Y75" s="153"/>
    </row>
    <row r="76" spans="2:51" x14ac:dyDescent="0.25">
      <c r="Y76" s="153"/>
    </row>
    <row r="77" spans="2:51" x14ac:dyDescent="0.25">
      <c r="Y77" s="153"/>
    </row>
    <row r="78" spans="2:51" x14ac:dyDescent="0.25">
      <c r="Y78" s="153"/>
    </row>
    <row r="79" spans="2:51" x14ac:dyDescent="0.25">
      <c r="Y79" s="153"/>
    </row>
  </sheetData>
  <mergeCells count="11">
    <mergeCell ref="D25:X25"/>
    <mergeCell ref="AB25:AC25"/>
    <mergeCell ref="D43:X43"/>
    <mergeCell ref="AB43:AC43"/>
    <mergeCell ref="A1:V1"/>
    <mergeCell ref="B2:P2"/>
    <mergeCell ref="D3:X3"/>
    <mergeCell ref="AB3:AX3"/>
    <mergeCell ref="D6:X6"/>
    <mergeCell ref="AB6:AC6"/>
    <mergeCell ref="AD6:AX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26C34-7A71-4FC9-969A-8F28C3F46FA3}">
  <dimension ref="A1:AH122"/>
  <sheetViews>
    <sheetView workbookViewId="0">
      <selection activeCell="K8" sqref="K8"/>
    </sheetView>
  </sheetViews>
  <sheetFormatPr defaultRowHeight="15" x14ac:dyDescent="0.25"/>
  <cols>
    <col min="1" max="1" width="6.85546875" customWidth="1"/>
    <col min="2" max="3" width="9.42578125" customWidth="1"/>
    <col min="4" max="10" width="9.42578125" bestFit="1" customWidth="1"/>
    <col min="11" max="15" width="10.42578125" bestFit="1" customWidth="1"/>
    <col min="16" max="16" width="5.42578125" customWidth="1"/>
    <col min="17" max="17" width="1.42578125" style="251" customWidth="1"/>
    <col min="18" max="18" width="5.42578125" customWidth="1"/>
    <col min="19" max="19" width="8.85546875" customWidth="1"/>
  </cols>
  <sheetData>
    <row r="1" spans="1:34" ht="26.25" x14ac:dyDescent="0.4">
      <c r="A1" s="341" t="s">
        <v>56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Q1"/>
    </row>
    <row r="2" spans="1:34" ht="18.75" x14ac:dyDescent="0.3"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</row>
    <row r="3" spans="1:34" ht="18.75" x14ac:dyDescent="0.3">
      <c r="A3" s="18" t="s">
        <v>57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T3" s="252"/>
      <c r="U3" s="252"/>
      <c r="V3" s="252"/>
      <c r="W3" s="252"/>
      <c r="X3" s="252"/>
      <c r="Y3" s="252"/>
      <c r="Z3" s="252"/>
      <c r="AA3" s="252"/>
      <c r="AB3" s="252"/>
      <c r="AC3" s="252"/>
      <c r="AD3" s="252"/>
      <c r="AE3" s="252"/>
      <c r="AF3" s="252"/>
    </row>
    <row r="4" spans="1:34" ht="18.75" x14ac:dyDescent="0.3">
      <c r="C4" s="253" t="s">
        <v>58</v>
      </c>
      <c r="D4" s="342" t="s">
        <v>59</v>
      </c>
      <c r="E4" s="342"/>
      <c r="F4" s="342"/>
      <c r="G4" s="342"/>
      <c r="H4" s="342"/>
      <c r="I4" s="342"/>
      <c r="J4" s="342"/>
      <c r="K4" s="342"/>
      <c r="L4" s="342"/>
      <c r="M4" s="342"/>
      <c r="N4" s="342"/>
      <c r="O4" s="342"/>
      <c r="U4" s="253" t="s">
        <v>60</v>
      </c>
      <c r="V4" s="342" t="s">
        <v>61</v>
      </c>
      <c r="W4" s="342"/>
      <c r="X4" s="342"/>
      <c r="Y4" s="342"/>
      <c r="Z4" s="342"/>
      <c r="AA4" s="342"/>
      <c r="AB4" s="342"/>
      <c r="AC4" s="342"/>
      <c r="AD4" s="342"/>
      <c r="AE4" s="342"/>
      <c r="AF4" s="342"/>
    </row>
    <row r="5" spans="1:34" ht="15" customHeight="1" x14ac:dyDescent="0.25">
      <c r="B5" s="254"/>
      <c r="C5" s="255" t="s">
        <v>0</v>
      </c>
      <c r="D5" s="1">
        <v>0</v>
      </c>
      <c r="E5" s="1">
        <v>1</v>
      </c>
      <c r="F5" s="1">
        <v>2</v>
      </c>
      <c r="G5" s="1">
        <v>4</v>
      </c>
      <c r="H5" s="1">
        <v>6</v>
      </c>
      <c r="I5" s="1">
        <v>8</v>
      </c>
      <c r="J5" s="1">
        <v>10</v>
      </c>
      <c r="K5" s="1">
        <v>12</v>
      </c>
      <c r="L5" s="1">
        <v>14</v>
      </c>
      <c r="M5" s="1">
        <v>17</v>
      </c>
      <c r="N5" s="1">
        <v>19</v>
      </c>
      <c r="O5" s="1">
        <v>21</v>
      </c>
      <c r="S5" s="254"/>
      <c r="T5" s="255" t="s">
        <v>0</v>
      </c>
      <c r="U5" s="1">
        <v>0</v>
      </c>
      <c r="V5" s="1">
        <v>1</v>
      </c>
      <c r="W5" s="1">
        <v>2</v>
      </c>
      <c r="X5" s="1">
        <v>4</v>
      </c>
      <c r="Y5" s="1">
        <v>6</v>
      </c>
      <c r="Z5" s="1">
        <v>8</v>
      </c>
      <c r="AA5" s="1">
        <v>10</v>
      </c>
      <c r="AB5" s="1">
        <v>12</v>
      </c>
      <c r="AC5" s="1">
        <v>14</v>
      </c>
      <c r="AD5" s="1">
        <v>17</v>
      </c>
      <c r="AE5" s="1">
        <v>19</v>
      </c>
      <c r="AF5" s="1">
        <v>21</v>
      </c>
    </row>
    <row r="6" spans="1:34" ht="18" x14ac:dyDescent="0.35">
      <c r="B6" s="254"/>
      <c r="C6" s="19" t="s">
        <v>62</v>
      </c>
      <c r="D6" s="20">
        <f>D43</f>
        <v>0.95163114111845659</v>
      </c>
      <c r="E6" s="20">
        <f t="shared" ref="E6:O10" si="0">E43</f>
        <v>1.0907795915982532</v>
      </c>
      <c r="F6" s="20">
        <f t="shared" si="0"/>
        <v>1.1453155200611711</v>
      </c>
      <c r="G6" s="20">
        <f t="shared" si="0"/>
        <v>0.89671300696085599</v>
      </c>
      <c r="H6" s="20">
        <f t="shared" si="0"/>
        <v>0.58714458838278305</v>
      </c>
      <c r="I6" s="20">
        <f t="shared" si="0"/>
        <v>0.4324395099317907</v>
      </c>
      <c r="J6" s="20">
        <f t="shared" si="0"/>
        <v>0.35924929976546977</v>
      </c>
      <c r="K6" s="20">
        <f t="shared" si="0"/>
        <v>0.29936466556561631</v>
      </c>
      <c r="L6" s="20">
        <f t="shared" si="0"/>
        <v>0.24675593226116152</v>
      </c>
      <c r="M6" s="20">
        <f t="shared" si="0"/>
        <v>0.23135886823161461</v>
      </c>
      <c r="N6" s="20">
        <f t="shared" si="0"/>
        <v>0.27743177282567488</v>
      </c>
      <c r="O6" s="20">
        <f>O43</f>
        <v>0.24439874925771457</v>
      </c>
      <c r="S6" s="254"/>
      <c r="T6" s="19" t="s">
        <v>62</v>
      </c>
      <c r="U6" s="20">
        <f>U43</f>
        <v>1</v>
      </c>
      <c r="V6" s="20">
        <f t="shared" ref="V6:AF10" si="1">V43</f>
        <v>1.1318649383072767</v>
      </c>
      <c r="W6" s="20">
        <f t="shared" si="1"/>
        <v>1.1998761213235236</v>
      </c>
      <c r="X6" s="20">
        <f t="shared" si="1"/>
        <v>0.90770282384051826</v>
      </c>
      <c r="Y6" s="20">
        <f t="shared" si="1"/>
        <v>0.61111370294967782</v>
      </c>
      <c r="Z6" s="20">
        <f t="shared" si="1"/>
        <v>0.462870009215266</v>
      </c>
      <c r="AA6" s="20">
        <f t="shared" si="1"/>
        <v>0.36848472378408087</v>
      </c>
      <c r="AB6" s="20">
        <f t="shared" si="1"/>
        <v>0.32284504089359489</v>
      </c>
      <c r="AC6" s="20">
        <f t="shared" si="1"/>
        <v>0.26743836470594057</v>
      </c>
      <c r="AD6" s="20">
        <f t="shared" si="1"/>
        <v>0.26753171693767325</v>
      </c>
      <c r="AE6" s="20">
        <f t="shared" si="1"/>
        <v>0.27930463151787305</v>
      </c>
      <c r="AF6" s="20">
        <f>AF43</f>
        <v>0.24661628448696096</v>
      </c>
    </row>
    <row r="7" spans="1:34" ht="18" x14ac:dyDescent="0.35">
      <c r="B7" s="254"/>
      <c r="C7" s="12" t="s">
        <v>63</v>
      </c>
      <c r="D7" s="256">
        <f>D44</f>
        <v>0.2998802032743248</v>
      </c>
      <c r="E7" s="256">
        <f t="shared" si="0"/>
        <v>0.39062375142345351</v>
      </c>
      <c r="F7" s="256">
        <f t="shared" si="0"/>
        <v>0.31782974861561875</v>
      </c>
      <c r="G7" s="256">
        <f t="shared" si="0"/>
        <v>0.34536941437280988</v>
      </c>
      <c r="H7" s="256">
        <f t="shared" si="0"/>
        <v>0.28780697686987744</v>
      </c>
      <c r="I7" s="256">
        <f t="shared" si="0"/>
        <v>0.24788726830786906</v>
      </c>
      <c r="J7" s="256">
        <f t="shared" si="0"/>
        <v>0.26637086452211278</v>
      </c>
      <c r="K7" s="256">
        <f t="shared" si="0"/>
        <v>0.2193456525929908</v>
      </c>
      <c r="L7" s="256">
        <f t="shared" si="0"/>
        <v>0.18134231257692626</v>
      </c>
      <c r="M7" s="256">
        <f t="shared" si="0"/>
        <v>0.19001464447770816</v>
      </c>
      <c r="N7" s="256">
        <f t="shared" si="0"/>
        <v>0.2285595777652967</v>
      </c>
      <c r="O7" s="256">
        <f t="shared" si="0"/>
        <v>0.20564264358576975</v>
      </c>
      <c r="S7" s="254"/>
      <c r="T7" s="12" t="s">
        <v>63</v>
      </c>
      <c r="U7" s="256">
        <f>U44</f>
        <v>0</v>
      </c>
      <c r="V7" s="256">
        <f t="shared" si="1"/>
        <v>0.45259647314549967</v>
      </c>
      <c r="W7" s="256">
        <f t="shared" si="1"/>
        <v>0.3810593769424423</v>
      </c>
      <c r="X7" s="256">
        <f t="shared" si="1"/>
        <v>0.29392790569788324</v>
      </c>
      <c r="Y7" s="256">
        <f t="shared" si="1"/>
        <v>0.30517841178571548</v>
      </c>
      <c r="Z7" s="256">
        <f t="shared" si="1"/>
        <v>0.2769268860117276</v>
      </c>
      <c r="AA7" s="256">
        <f t="shared" si="1"/>
        <v>0.24049347613426217</v>
      </c>
      <c r="AB7" s="256">
        <f t="shared" si="1"/>
        <v>0.23143824760955914</v>
      </c>
      <c r="AC7" s="256">
        <f t="shared" si="1"/>
        <v>0.2154332838650703</v>
      </c>
      <c r="AD7" s="256">
        <f t="shared" si="1"/>
        <v>0.26577772558914936</v>
      </c>
      <c r="AE7" s="256">
        <f t="shared" si="1"/>
        <v>0.26402085453982821</v>
      </c>
      <c r="AF7" s="256">
        <f t="shared" si="1"/>
        <v>0.22534927484940426</v>
      </c>
    </row>
    <row r="8" spans="1:34" ht="18" x14ac:dyDescent="0.35">
      <c r="C8" s="10" t="s">
        <v>64</v>
      </c>
      <c r="D8" s="257">
        <f>D45</f>
        <v>0.78791504936226109</v>
      </c>
      <c r="E8" s="257">
        <f t="shared" si="0"/>
        <v>1.0984013310671823</v>
      </c>
      <c r="F8" s="257">
        <f t="shared" si="0"/>
        <v>1.3500302906742052</v>
      </c>
      <c r="G8" s="257">
        <f t="shared" si="0"/>
        <v>1.2692402447750453</v>
      </c>
      <c r="H8" s="257">
        <f t="shared" si="0"/>
        <v>0.84369790252104748</v>
      </c>
      <c r="I8" s="257">
        <f t="shared" si="0"/>
        <v>0.60220452005326786</v>
      </c>
      <c r="J8" s="257">
        <f t="shared" si="0"/>
        <v>0.55716050517193672</v>
      </c>
      <c r="K8" s="257">
        <f t="shared" si="0"/>
        <v>0.50456783835345842</v>
      </c>
      <c r="L8" s="257">
        <f t="shared" si="0"/>
        <v>0.41816955886307239</v>
      </c>
      <c r="M8" s="257">
        <f t="shared" si="0"/>
        <v>0.40184843080153271</v>
      </c>
      <c r="N8" s="257">
        <f t="shared" si="0"/>
        <v>0.40620898009113121</v>
      </c>
      <c r="O8" s="257">
        <f t="shared" si="0"/>
        <v>0.33725763297961375</v>
      </c>
      <c r="T8" s="10" t="s">
        <v>64</v>
      </c>
      <c r="U8" s="257">
        <f>U45</f>
        <v>1</v>
      </c>
      <c r="V8" s="257">
        <f t="shared" si="1"/>
        <v>1.2951111221301261</v>
      </c>
      <c r="W8" s="257">
        <f t="shared" si="1"/>
        <v>1.6021498646696044</v>
      </c>
      <c r="X8" s="257">
        <f t="shared" si="1"/>
        <v>1.6339454808165395</v>
      </c>
      <c r="Y8" s="257">
        <f t="shared" si="1"/>
        <v>1.0484666356517391</v>
      </c>
      <c r="Z8" s="257">
        <f t="shared" si="1"/>
        <v>0.79793420903339629</v>
      </c>
      <c r="AA8" s="257">
        <f t="shared" si="1"/>
        <v>0.7121248650362394</v>
      </c>
      <c r="AB8" s="257">
        <f t="shared" si="1"/>
        <v>0.65804479874943922</v>
      </c>
      <c r="AC8" s="257">
        <f t="shared" si="1"/>
        <v>0.52000915363713252</v>
      </c>
      <c r="AD8" s="257">
        <f t="shared" si="1"/>
        <v>0.49375414878098012</v>
      </c>
      <c r="AE8" s="257">
        <f t="shared" si="1"/>
        <v>0.43960425659661329</v>
      </c>
      <c r="AF8" s="257">
        <f t="shared" si="1"/>
        <v>0.38468937073262</v>
      </c>
    </row>
    <row r="9" spans="1:34" ht="18" x14ac:dyDescent="0.35">
      <c r="C9" s="12" t="s">
        <v>65</v>
      </c>
      <c r="D9" s="256" t="e">
        <f>D46</f>
        <v>#NUM!</v>
      </c>
      <c r="E9" s="256">
        <f t="shared" si="0"/>
        <v>0.41304562530262623</v>
      </c>
      <c r="F9" s="256">
        <f t="shared" si="0"/>
        <v>0.5666163133782286</v>
      </c>
      <c r="G9" s="256">
        <f t="shared" si="0"/>
        <v>0.73407488307227331</v>
      </c>
      <c r="H9" s="256">
        <f t="shared" si="0"/>
        <v>0.55532312296450559</v>
      </c>
      <c r="I9" s="256">
        <f t="shared" si="0"/>
        <v>0.36579977362003974</v>
      </c>
      <c r="J9" s="256">
        <f t="shared" si="0"/>
        <v>0.36355098759276616</v>
      </c>
      <c r="K9" s="256">
        <f t="shared" si="0"/>
        <v>0.36043925590723619</v>
      </c>
      <c r="L9" s="256">
        <f t="shared" si="0"/>
        <v>0.27145399663077835</v>
      </c>
      <c r="M9" s="256">
        <f t="shared" si="0"/>
        <v>0.24072070196334705</v>
      </c>
      <c r="N9" s="256">
        <f t="shared" si="0"/>
        <v>0.16952615371417398</v>
      </c>
      <c r="O9" s="256">
        <f t="shared" si="0"/>
        <v>0.13738249944152209</v>
      </c>
      <c r="T9" s="12" t="s">
        <v>65</v>
      </c>
      <c r="U9" s="256" t="e">
        <f>U46</f>
        <v>#NUM!</v>
      </c>
      <c r="V9" s="256">
        <f t="shared" si="1"/>
        <v>0.35688015971260068</v>
      </c>
      <c r="W9" s="256">
        <f t="shared" si="1"/>
        <v>0.6679218376305972</v>
      </c>
      <c r="X9" s="256">
        <f t="shared" si="1"/>
        <v>1.1309593966853255</v>
      </c>
      <c r="Y9" s="256">
        <f t="shared" si="1"/>
        <v>0.72227384750564549</v>
      </c>
      <c r="Z9" s="256">
        <f t="shared" si="1"/>
        <v>0.5227402912719229</v>
      </c>
      <c r="AA9" s="256">
        <f t="shared" si="1"/>
        <v>0.49996758109238731</v>
      </c>
      <c r="AB9" s="256">
        <f t="shared" si="1"/>
        <v>0.49794778523360728</v>
      </c>
      <c r="AC9" s="256">
        <f t="shared" si="1"/>
        <v>0.35269030360027454</v>
      </c>
      <c r="AD9" s="256">
        <f t="shared" si="1"/>
        <v>0.29357232867429994</v>
      </c>
      <c r="AE9" s="256">
        <f t="shared" si="1"/>
        <v>0.22716020496176781</v>
      </c>
      <c r="AF9" s="256">
        <f t="shared" si="1"/>
        <v>0.19996534182989154</v>
      </c>
    </row>
    <row r="10" spans="1:34" x14ac:dyDescent="0.25">
      <c r="C10" s="10" t="s">
        <v>66</v>
      </c>
      <c r="D10" s="258" t="e">
        <f>D47</f>
        <v>#NUM!</v>
      </c>
      <c r="E10" s="258">
        <f t="shared" si="0"/>
        <v>0.49263892075619053</v>
      </c>
      <c r="F10" s="258">
        <f t="shared" si="0"/>
        <v>0.35894003959897464</v>
      </c>
      <c r="G10" s="258">
        <f t="shared" si="0"/>
        <v>0.30590955084816496</v>
      </c>
      <c r="H10" s="258">
        <f t="shared" si="0"/>
        <v>0.32204451406959778</v>
      </c>
      <c r="I10" s="258">
        <f t="shared" si="0"/>
        <v>0.32129066041629811</v>
      </c>
      <c r="J10" s="258">
        <f t="shared" si="0"/>
        <v>0.29308875500802029</v>
      </c>
      <c r="K10" s="258">
        <f t="shared" si="0"/>
        <v>0.28457147896916501</v>
      </c>
      <c r="L10" s="258">
        <f t="shared" si="0"/>
        <v>0.26386834951168225</v>
      </c>
      <c r="M10" s="258">
        <f t="shared" si="0"/>
        <v>0.23939613846768892</v>
      </c>
      <c r="N10" s="258">
        <f t="shared" si="0"/>
        <v>0.22373779357223486</v>
      </c>
      <c r="O10" s="258">
        <f t="shared" si="0"/>
        <v>0.24954732616467307</v>
      </c>
      <c r="T10" s="10" t="s">
        <v>66</v>
      </c>
      <c r="U10" s="258" t="e">
        <f>U47</f>
        <v>#NUM!</v>
      </c>
      <c r="V10" s="258">
        <f t="shared" si="1"/>
        <v>0.32368252061303893</v>
      </c>
      <c r="W10" s="258">
        <f t="shared" si="1"/>
        <v>0.2734949922926232</v>
      </c>
      <c r="X10" s="258">
        <f t="shared" si="1"/>
        <v>0.26038873497740578</v>
      </c>
      <c r="Y10" s="258">
        <f t="shared" si="1"/>
        <v>0.27241600086583495</v>
      </c>
      <c r="Z10" s="258">
        <f t="shared" si="1"/>
        <v>0.26076900201596243</v>
      </c>
      <c r="AA10" s="258">
        <f t="shared" si="1"/>
        <v>0.24593902221548353</v>
      </c>
      <c r="AB10" s="258">
        <f t="shared" si="1"/>
        <v>0.25042196931313676</v>
      </c>
      <c r="AC10" s="258">
        <f t="shared" si="1"/>
        <v>0.23695669435940961</v>
      </c>
      <c r="AD10" s="258">
        <f t="shared" si="1"/>
        <v>0.22047647855182115</v>
      </c>
      <c r="AE10" s="258">
        <f t="shared" si="1"/>
        <v>0.24019739826056791</v>
      </c>
      <c r="AF10" s="258">
        <f t="shared" si="1"/>
        <v>0.24494459281616832</v>
      </c>
    </row>
    <row r="11" spans="1:34" ht="21" customHeight="1" x14ac:dyDescent="0.25">
      <c r="C11" s="259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</row>
    <row r="12" spans="1:34" ht="7.5" customHeight="1" x14ac:dyDescent="0.25">
      <c r="A12" s="160"/>
      <c r="B12" s="160"/>
      <c r="C12" s="261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232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</row>
    <row r="13" spans="1:34" ht="18.75" x14ac:dyDescent="0.3">
      <c r="A13" s="18" t="s">
        <v>67</v>
      </c>
    </row>
    <row r="14" spans="1:34" ht="15.75" x14ac:dyDescent="0.25">
      <c r="B14" s="254" t="s">
        <v>68</v>
      </c>
      <c r="D14" s="262"/>
      <c r="E14" s="262"/>
      <c r="S14" s="219" t="str">
        <f>CONCATENATE(B14,", Normalized")</f>
        <v>50mg/kg CP-PTX + 3.3uCi Radiotherapy, Normalized</v>
      </c>
      <c r="T14" s="254"/>
      <c r="U14" s="262"/>
      <c r="V14" s="262"/>
      <c r="W14" s="262"/>
    </row>
    <row r="15" spans="1:34" x14ac:dyDescent="0.25">
      <c r="C15" s="255" t="s">
        <v>0</v>
      </c>
      <c r="D15" s="1">
        <v>0</v>
      </c>
      <c r="E15" s="1">
        <v>1</v>
      </c>
      <c r="F15" s="1">
        <v>2</v>
      </c>
      <c r="G15" s="1">
        <v>4</v>
      </c>
      <c r="H15" s="1">
        <v>6</v>
      </c>
      <c r="I15" s="1">
        <v>8</v>
      </c>
      <c r="J15" s="1">
        <v>10</v>
      </c>
      <c r="K15" s="1">
        <v>12</v>
      </c>
      <c r="L15" s="1">
        <v>14</v>
      </c>
      <c r="M15" s="1">
        <v>17</v>
      </c>
      <c r="N15" s="1">
        <v>19</v>
      </c>
      <c r="O15" s="1">
        <v>21</v>
      </c>
      <c r="P15" s="159"/>
      <c r="R15" s="159"/>
      <c r="T15" s="255" t="s">
        <v>0</v>
      </c>
      <c r="U15" s="1">
        <f>D15</f>
        <v>0</v>
      </c>
      <c r="V15" s="1">
        <f>E15</f>
        <v>1</v>
      </c>
      <c r="W15" s="1">
        <f t="shared" ref="W15:AF15" si="2">F15</f>
        <v>2</v>
      </c>
      <c r="X15" s="1">
        <f t="shared" si="2"/>
        <v>4</v>
      </c>
      <c r="Y15" s="1">
        <f t="shared" si="2"/>
        <v>6</v>
      </c>
      <c r="Z15" s="1">
        <f t="shared" si="2"/>
        <v>8</v>
      </c>
      <c r="AA15" s="1">
        <f t="shared" si="2"/>
        <v>10</v>
      </c>
      <c r="AB15" s="1">
        <f t="shared" si="2"/>
        <v>12</v>
      </c>
      <c r="AC15" s="1">
        <f t="shared" si="2"/>
        <v>14</v>
      </c>
      <c r="AD15" s="1">
        <f t="shared" si="2"/>
        <v>17</v>
      </c>
      <c r="AE15" s="1">
        <f t="shared" si="2"/>
        <v>19</v>
      </c>
      <c r="AF15" s="1">
        <f t="shared" si="2"/>
        <v>21</v>
      </c>
    </row>
    <row r="16" spans="1:34" x14ac:dyDescent="0.25">
      <c r="C16" s="3">
        <v>42</v>
      </c>
      <c r="D16" s="263">
        <v>72.366840000000025</v>
      </c>
      <c r="E16" s="263">
        <v>52.415999999999997</v>
      </c>
      <c r="F16" s="263">
        <v>106.62963999999999</v>
      </c>
      <c r="G16" s="263">
        <v>60.403200000000012</v>
      </c>
      <c r="H16" s="263">
        <v>39.865280000000006</v>
      </c>
      <c r="I16" s="263">
        <v>26.624000000000002</v>
      </c>
      <c r="J16" s="263">
        <v>37.583000000000006</v>
      </c>
      <c r="K16" s="263">
        <v>35.466080000000005</v>
      </c>
      <c r="L16" s="263">
        <v>31.145399999999995</v>
      </c>
      <c r="M16" s="263">
        <v>34.398000000000003</v>
      </c>
      <c r="N16" s="263">
        <v>16.300440000000002</v>
      </c>
      <c r="O16" s="263">
        <v>14.405040000000001</v>
      </c>
      <c r="P16" s="264"/>
      <c r="Q16" s="265"/>
      <c r="R16" s="264"/>
      <c r="T16" s="266">
        <f t="shared" ref="T16:T25" si="3">C16</f>
        <v>42</v>
      </c>
      <c r="U16" s="267">
        <f t="shared" ref="U16:U25" si="4">IF(ISNUMBER(D16)=TRUE,D16/D16,"")</f>
        <v>1</v>
      </c>
      <c r="V16" s="267">
        <f t="shared" ref="V16:V25" si="5">IF(ISNUMBER(E16)=TRUE,E16/D16,"")</f>
        <v>0.72430964237211382</v>
      </c>
      <c r="W16" s="267">
        <f t="shared" ref="W16:W25" si="6">IF(ISNUMBER(F16)=TRUE,F16/D16,"")</f>
        <v>1.4734599438085172</v>
      </c>
      <c r="X16" s="267">
        <f t="shared" ref="X16:X25" si="7">IF(ISNUMBER(G16)=TRUE,G16/D16,"")</f>
        <v>0.83468063549548377</v>
      </c>
      <c r="Y16" s="267">
        <f t="shared" ref="Y16:Y25" si="8">IF(ISNUMBER(H16)=TRUE,H16/D16,"")</f>
        <v>0.55087772244856892</v>
      </c>
      <c r="Z16" s="267">
        <f t="shared" ref="Z16:Z25" si="9">IF(ISNUMBER(I16)=TRUE,I16/D16,"")</f>
        <v>0.36790331041123248</v>
      </c>
      <c r="AA16" s="267">
        <f t="shared" ref="AA16:AA25" si="10">IF(ISNUMBER(J16)=TRUE,J16/D16,"")</f>
        <v>0.51934007343694977</v>
      </c>
      <c r="AB16" s="267">
        <f t="shared" ref="AB16:AB25" si="11">IF(ISNUMBER(K16)=TRUE,K16/D16,"")</f>
        <v>0.49008744889233791</v>
      </c>
      <c r="AC16" s="267">
        <f t="shared" ref="AC16:AC25" si="12">IF(ISNUMBER(L16)=TRUE,L16/D16,"")</f>
        <v>0.43038220267735866</v>
      </c>
      <c r="AD16" s="267">
        <f t="shared" ref="AD16:AD25" si="13">IF(ISNUMBER(M16)=TRUE,M16/D16,"")</f>
        <v>0.47532820280669974</v>
      </c>
      <c r="AE16" s="267">
        <f t="shared" ref="AE16:AE25" si="14">IF(ISNUMBER(N16)=TRUE,N16/D16,"")</f>
        <v>0.22524736467697079</v>
      </c>
      <c r="AF16" s="267">
        <f t="shared" ref="AF16:AF25" si="15">IF(ISNUMBER(O16)=TRUE,O16/D16,"")</f>
        <v>0.19905581064476488</v>
      </c>
    </row>
    <row r="17" spans="2:32" x14ac:dyDescent="0.25">
      <c r="C17" s="3">
        <v>43</v>
      </c>
      <c r="D17" s="268">
        <v>129.16800000000001</v>
      </c>
      <c r="E17" s="263">
        <v>210.43620000000004</v>
      </c>
      <c r="F17" s="263">
        <v>239.91551999999999</v>
      </c>
      <c r="G17" s="263">
        <v>260.32499999999999</v>
      </c>
      <c r="H17" s="263">
        <v>259.12432000000001</v>
      </c>
      <c r="I17" s="263">
        <v>313.20432000000005</v>
      </c>
      <c r="J17" s="263">
        <v>434.90304000000015</v>
      </c>
      <c r="K17" s="263">
        <v>449.74800000000005</v>
      </c>
      <c r="L17" s="263">
        <v>469.3</v>
      </c>
      <c r="M17" s="263">
        <v>589.69871999999998</v>
      </c>
      <c r="N17" s="263">
        <v>717.28800000000012</v>
      </c>
      <c r="O17" s="263">
        <v>897.81952000000013</v>
      </c>
      <c r="P17" s="264"/>
      <c r="Q17" s="265"/>
      <c r="R17" s="264"/>
      <c r="T17" s="3">
        <f t="shared" si="3"/>
        <v>43</v>
      </c>
      <c r="U17" s="269">
        <f t="shared" si="4"/>
        <v>1</v>
      </c>
      <c r="V17" s="269">
        <f t="shared" si="5"/>
        <v>1.6291666666666669</v>
      </c>
      <c r="W17" s="269">
        <f t="shared" si="6"/>
        <v>1.8573913043478258</v>
      </c>
      <c r="X17" s="269">
        <f t="shared" si="7"/>
        <v>2.0153985507246377</v>
      </c>
      <c r="Y17" s="269">
        <f t="shared" si="8"/>
        <v>2.0061030595813203</v>
      </c>
      <c r="Z17" s="269">
        <f t="shared" si="9"/>
        <v>2.4247826086956525</v>
      </c>
      <c r="AA17" s="269">
        <f t="shared" si="10"/>
        <v>3.3669565217391315</v>
      </c>
      <c r="AB17" s="269">
        <f t="shared" si="11"/>
        <v>3.4818840579710146</v>
      </c>
      <c r="AC17" s="269">
        <f t="shared" si="12"/>
        <v>3.6332528180354267</v>
      </c>
      <c r="AD17" s="269">
        <f t="shared" si="13"/>
        <v>4.5653623188405792</v>
      </c>
      <c r="AE17" s="269">
        <f t="shared" si="14"/>
        <v>5.5531400966183586</v>
      </c>
      <c r="AF17" s="269">
        <f t="shared" si="15"/>
        <v>6.9507890499194858</v>
      </c>
    </row>
    <row r="18" spans="2:32" x14ac:dyDescent="0.25">
      <c r="C18" s="3">
        <v>51</v>
      </c>
      <c r="D18" s="268">
        <v>99.326239999999999</v>
      </c>
      <c r="E18" s="263">
        <v>138.44480000000001</v>
      </c>
      <c r="F18" s="263">
        <v>129.16800000000003</v>
      </c>
      <c r="G18" s="263">
        <v>175.77612000000002</v>
      </c>
      <c r="H18" s="263">
        <v>117.20175999999999</v>
      </c>
      <c r="I18" s="263">
        <v>168.06816000000001</v>
      </c>
      <c r="J18" s="263">
        <v>138.27996000000002</v>
      </c>
      <c r="K18" s="263">
        <v>153.35424000000003</v>
      </c>
      <c r="L18" s="263">
        <v>153.35424000000003</v>
      </c>
      <c r="M18" s="263">
        <v>224.45747999999998</v>
      </c>
      <c r="N18" s="263">
        <v>313.87824000000001</v>
      </c>
      <c r="O18" s="263">
        <v>365.36240000000004</v>
      </c>
      <c r="P18" s="264"/>
      <c r="Q18" s="265"/>
      <c r="R18" s="264"/>
      <c r="T18" s="3">
        <f t="shared" si="3"/>
        <v>51</v>
      </c>
      <c r="U18" s="269">
        <f t="shared" si="4"/>
        <v>1</v>
      </c>
      <c r="V18" s="269">
        <f t="shared" si="5"/>
        <v>1.3938391305258311</v>
      </c>
      <c r="W18" s="269">
        <f t="shared" si="6"/>
        <v>1.3004418570561016</v>
      </c>
      <c r="X18" s="269">
        <f t="shared" si="7"/>
        <v>1.7696846271438447</v>
      </c>
      <c r="Y18" s="269">
        <f t="shared" si="8"/>
        <v>1.1799677507172324</v>
      </c>
      <c r="Z18" s="269">
        <f t="shared" si="9"/>
        <v>1.6920821728477793</v>
      </c>
      <c r="AA18" s="269">
        <f t="shared" si="10"/>
        <v>1.3921795489288633</v>
      </c>
      <c r="AB18" s="269">
        <f t="shared" si="11"/>
        <v>1.5439448830439977</v>
      </c>
      <c r="AC18" s="269">
        <f t="shared" si="12"/>
        <v>1.5439448830439977</v>
      </c>
      <c r="AD18" s="269">
        <f t="shared" si="13"/>
        <v>2.2598004313865094</v>
      </c>
      <c r="AE18" s="269">
        <f t="shared" si="14"/>
        <v>3.1600737126463261</v>
      </c>
      <c r="AF18" s="269">
        <f t="shared" si="15"/>
        <v>3.6784076393106195</v>
      </c>
    </row>
    <row r="19" spans="2:32" x14ac:dyDescent="0.25">
      <c r="C19" s="3">
        <v>64</v>
      </c>
      <c r="D19" s="268">
        <v>156.29327999999998</v>
      </c>
      <c r="E19" s="263">
        <v>167.61887999999996</v>
      </c>
      <c r="F19" s="263">
        <v>179.73956000000001</v>
      </c>
      <c r="G19" s="263">
        <v>181.20959999999999</v>
      </c>
      <c r="H19" s="263">
        <v>141.24915999999996</v>
      </c>
      <c r="I19" s="263">
        <v>115.45247999999999</v>
      </c>
      <c r="J19" s="263">
        <v>106.70607999999999</v>
      </c>
      <c r="K19" s="263">
        <v>92.801280000000006</v>
      </c>
      <c r="L19" s="263">
        <v>105.39100000000001</v>
      </c>
      <c r="M19" s="263">
        <v>90.97920000000002</v>
      </c>
      <c r="N19" s="263">
        <v>73.036079999999998</v>
      </c>
      <c r="O19" s="263">
        <v>74.100000000000009</v>
      </c>
      <c r="P19" s="264"/>
      <c r="Q19" s="265"/>
      <c r="R19" s="264"/>
      <c r="T19" s="3">
        <f t="shared" si="3"/>
        <v>64</v>
      </c>
      <c r="U19" s="269">
        <f t="shared" si="4"/>
        <v>1</v>
      </c>
      <c r="V19" s="269">
        <f t="shared" si="5"/>
        <v>1.0724637681159419</v>
      </c>
      <c r="W19" s="269">
        <f t="shared" si="6"/>
        <v>1.1500146391450741</v>
      </c>
      <c r="X19" s="269">
        <f t="shared" si="7"/>
        <v>1.1594202898550725</v>
      </c>
      <c r="Y19" s="269">
        <f t="shared" si="8"/>
        <v>0.9037442940604995</v>
      </c>
      <c r="Z19" s="269">
        <f t="shared" si="9"/>
        <v>0.73869126043039091</v>
      </c>
      <c r="AA19" s="269">
        <f t="shared" si="10"/>
        <v>0.68272980130687644</v>
      </c>
      <c r="AB19" s="269">
        <f t="shared" si="11"/>
        <v>0.59376372419850687</v>
      </c>
      <c r="AC19" s="269">
        <f t="shared" si="12"/>
        <v>0.67431561996779399</v>
      </c>
      <c r="AD19" s="269">
        <f t="shared" si="13"/>
        <v>0.58210564139417909</v>
      </c>
      <c r="AE19" s="269">
        <f t="shared" si="14"/>
        <v>0.467301473230327</v>
      </c>
      <c r="AF19" s="269">
        <f t="shared" si="15"/>
        <v>0.4741086756897035</v>
      </c>
    </row>
    <row r="20" spans="2:32" x14ac:dyDescent="0.25">
      <c r="C20" s="3">
        <v>101</v>
      </c>
      <c r="D20" s="268">
        <v>70.188039999999987</v>
      </c>
      <c r="E20" s="263">
        <v>171.30204000000001</v>
      </c>
      <c r="F20" s="263">
        <v>185.73983999999996</v>
      </c>
      <c r="G20" s="263">
        <v>153.93663999999998</v>
      </c>
      <c r="H20" s="263">
        <v>173.17872</v>
      </c>
      <c r="I20" s="263">
        <v>207.88352</v>
      </c>
      <c r="J20" s="263">
        <v>200.92332000000002</v>
      </c>
      <c r="K20" s="263">
        <v>274.80492000000004</v>
      </c>
      <c r="L20" s="263">
        <v>370.15055999999993</v>
      </c>
      <c r="M20" s="263">
        <v>708.66432000000009</v>
      </c>
      <c r="N20" s="263">
        <v>721.41471999999987</v>
      </c>
      <c r="O20" s="263">
        <v>764.90752000000009</v>
      </c>
      <c r="P20" s="264"/>
      <c r="Q20" s="265"/>
      <c r="R20" s="264"/>
      <c r="T20" s="3">
        <f t="shared" si="3"/>
        <v>101</v>
      </c>
      <c r="U20" s="269">
        <f t="shared" si="4"/>
        <v>1</v>
      </c>
      <c r="V20" s="269">
        <f t="shared" si="5"/>
        <v>2.4406158086192469</v>
      </c>
      <c r="W20" s="269">
        <f t="shared" si="6"/>
        <v>2.6463175207627967</v>
      </c>
      <c r="X20" s="269">
        <f t="shared" si="7"/>
        <v>2.1932032864858457</v>
      </c>
      <c r="Y20" s="269">
        <f t="shared" si="8"/>
        <v>2.4673536972965771</v>
      </c>
      <c r="Z20" s="269">
        <f t="shared" si="9"/>
        <v>2.9618083080821185</v>
      </c>
      <c r="AA20" s="269">
        <f t="shared" si="10"/>
        <v>2.8626432651488782</v>
      </c>
      <c r="AB20" s="269">
        <f t="shared" si="11"/>
        <v>3.9152670454966416</v>
      </c>
      <c r="AC20" s="269">
        <f t="shared" si="12"/>
        <v>5.2736984819635939</v>
      </c>
      <c r="AD20" s="269">
        <f t="shared" si="13"/>
        <v>10.096653503930302</v>
      </c>
      <c r="AE20" s="269">
        <f t="shared" si="14"/>
        <v>10.27831408314009</v>
      </c>
      <c r="AF20" s="269">
        <f t="shared" si="15"/>
        <v>10.897975210591438</v>
      </c>
    </row>
    <row r="21" spans="2:32" x14ac:dyDescent="0.25">
      <c r="C21" s="3"/>
      <c r="D21" s="268"/>
      <c r="E21" s="263"/>
      <c r="F21" s="263"/>
      <c r="G21" s="263"/>
      <c r="H21" s="263"/>
      <c r="I21" s="263"/>
      <c r="J21" s="263"/>
      <c r="K21" s="263"/>
      <c r="L21" s="263"/>
      <c r="M21" s="263"/>
      <c r="N21" s="263"/>
      <c r="O21" s="263"/>
      <c r="P21" s="264"/>
      <c r="Q21" s="265"/>
      <c r="R21" s="264"/>
      <c r="T21" s="3">
        <f t="shared" si="3"/>
        <v>0</v>
      </c>
      <c r="U21" s="269" t="str">
        <f t="shared" si="4"/>
        <v/>
      </c>
      <c r="V21" s="269" t="str">
        <f t="shared" si="5"/>
        <v/>
      </c>
      <c r="W21" s="269" t="str">
        <f t="shared" si="6"/>
        <v/>
      </c>
      <c r="X21" s="269" t="str">
        <f t="shared" si="7"/>
        <v/>
      </c>
      <c r="Y21" s="269" t="str">
        <f t="shared" si="8"/>
        <v/>
      </c>
      <c r="Z21" s="269" t="str">
        <f t="shared" si="9"/>
        <v/>
      </c>
      <c r="AA21" s="269" t="str">
        <f t="shared" si="10"/>
        <v/>
      </c>
      <c r="AB21" s="269" t="str">
        <f t="shared" si="11"/>
        <v/>
      </c>
      <c r="AC21" s="269" t="str">
        <f t="shared" si="12"/>
        <v/>
      </c>
      <c r="AD21" s="269" t="str">
        <f t="shared" si="13"/>
        <v/>
      </c>
      <c r="AE21" s="269" t="str">
        <f t="shared" si="14"/>
        <v/>
      </c>
      <c r="AF21" s="269" t="str">
        <f t="shared" si="15"/>
        <v/>
      </c>
    </row>
    <row r="22" spans="2:32" x14ac:dyDescent="0.25">
      <c r="C22" s="3"/>
      <c r="D22" s="268"/>
      <c r="E22" s="263"/>
      <c r="F22" s="263"/>
      <c r="G22" s="263"/>
      <c r="H22" s="263"/>
      <c r="I22" s="263"/>
      <c r="J22" s="263"/>
      <c r="K22" s="263"/>
      <c r="L22" s="263"/>
      <c r="M22" s="263"/>
      <c r="N22" s="263"/>
      <c r="O22" s="263"/>
      <c r="P22" s="264"/>
      <c r="Q22" s="265"/>
      <c r="R22" s="264"/>
      <c r="T22" s="3">
        <f t="shared" si="3"/>
        <v>0</v>
      </c>
      <c r="U22" s="269" t="str">
        <f t="shared" si="4"/>
        <v/>
      </c>
      <c r="V22" s="269" t="str">
        <f t="shared" si="5"/>
        <v/>
      </c>
      <c r="W22" s="269" t="str">
        <f t="shared" si="6"/>
        <v/>
      </c>
      <c r="X22" s="269" t="str">
        <f t="shared" si="7"/>
        <v/>
      </c>
      <c r="Y22" s="269" t="str">
        <f t="shared" si="8"/>
        <v/>
      </c>
      <c r="Z22" s="269" t="str">
        <f t="shared" si="9"/>
        <v/>
      </c>
      <c r="AA22" s="269" t="str">
        <f t="shared" si="10"/>
        <v/>
      </c>
      <c r="AB22" s="269" t="str">
        <f t="shared" si="11"/>
        <v/>
      </c>
      <c r="AC22" s="269" t="str">
        <f t="shared" si="12"/>
        <v/>
      </c>
      <c r="AD22" s="269" t="str">
        <f t="shared" si="13"/>
        <v/>
      </c>
      <c r="AE22" s="269" t="str">
        <f t="shared" si="14"/>
        <v/>
      </c>
      <c r="AF22" s="269" t="str">
        <f t="shared" si="15"/>
        <v/>
      </c>
    </row>
    <row r="23" spans="2:32" x14ac:dyDescent="0.25">
      <c r="C23" s="3"/>
      <c r="D23" s="270"/>
      <c r="E23" s="271"/>
      <c r="F23" s="271"/>
      <c r="G23" s="271"/>
      <c r="H23" s="271"/>
      <c r="I23" s="271"/>
      <c r="J23" s="271"/>
      <c r="K23" s="271"/>
      <c r="L23" s="271"/>
      <c r="M23" s="271"/>
      <c r="N23" s="271"/>
      <c r="O23" s="271"/>
      <c r="P23" s="264"/>
      <c r="Q23" s="265"/>
      <c r="R23" s="264"/>
      <c r="T23" s="3">
        <f t="shared" si="3"/>
        <v>0</v>
      </c>
      <c r="U23" s="269" t="str">
        <f t="shared" si="4"/>
        <v/>
      </c>
      <c r="V23" s="269" t="str">
        <f t="shared" si="5"/>
        <v/>
      </c>
      <c r="W23" s="269" t="str">
        <f t="shared" si="6"/>
        <v/>
      </c>
      <c r="X23" s="269" t="str">
        <f t="shared" si="7"/>
        <v/>
      </c>
      <c r="Y23" s="269" t="str">
        <f t="shared" si="8"/>
        <v/>
      </c>
      <c r="Z23" s="269" t="str">
        <f t="shared" si="9"/>
        <v/>
      </c>
      <c r="AA23" s="269" t="str">
        <f t="shared" si="10"/>
        <v/>
      </c>
      <c r="AB23" s="269" t="str">
        <f t="shared" si="11"/>
        <v/>
      </c>
      <c r="AC23" s="269" t="str">
        <f t="shared" si="12"/>
        <v/>
      </c>
      <c r="AD23" s="269" t="str">
        <f t="shared" si="13"/>
        <v/>
      </c>
      <c r="AE23" s="269" t="str">
        <f t="shared" si="14"/>
        <v/>
      </c>
      <c r="AF23" s="269" t="str">
        <f t="shared" si="15"/>
        <v/>
      </c>
    </row>
    <row r="24" spans="2:32" x14ac:dyDescent="0.25">
      <c r="C24" s="3"/>
      <c r="D24" s="270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64"/>
      <c r="Q24" s="265"/>
      <c r="R24" s="264"/>
      <c r="T24" s="3">
        <f t="shared" si="3"/>
        <v>0</v>
      </c>
      <c r="U24" s="269" t="str">
        <f t="shared" si="4"/>
        <v/>
      </c>
      <c r="V24" s="269" t="str">
        <f t="shared" si="5"/>
        <v/>
      </c>
      <c r="W24" s="269" t="str">
        <f t="shared" si="6"/>
        <v/>
      </c>
      <c r="X24" s="269" t="str">
        <f t="shared" si="7"/>
        <v/>
      </c>
      <c r="Y24" s="269" t="str">
        <f t="shared" si="8"/>
        <v/>
      </c>
      <c r="Z24" s="269" t="str">
        <f t="shared" si="9"/>
        <v/>
      </c>
      <c r="AA24" s="269" t="str">
        <f t="shared" si="10"/>
        <v/>
      </c>
      <c r="AB24" s="269" t="str">
        <f t="shared" si="11"/>
        <v/>
      </c>
      <c r="AC24" s="269" t="str">
        <f t="shared" si="12"/>
        <v/>
      </c>
      <c r="AD24" s="269" t="str">
        <f t="shared" si="13"/>
        <v/>
      </c>
      <c r="AE24" s="269" t="str">
        <f t="shared" si="14"/>
        <v/>
      </c>
      <c r="AF24" s="269" t="str">
        <f t="shared" si="15"/>
        <v/>
      </c>
    </row>
    <row r="25" spans="2:32" x14ac:dyDescent="0.25">
      <c r="C25" s="255"/>
      <c r="D25" s="272"/>
      <c r="E25" s="273"/>
      <c r="F25" s="273"/>
      <c r="G25" s="273"/>
      <c r="H25" s="273"/>
      <c r="I25" s="273"/>
      <c r="J25" s="273"/>
      <c r="K25" s="273"/>
      <c r="L25" s="273"/>
      <c r="M25" s="273"/>
      <c r="N25" s="273"/>
      <c r="O25" s="273"/>
      <c r="P25" s="264"/>
      <c r="Q25" s="265"/>
      <c r="R25" s="264"/>
      <c r="T25" s="255">
        <f t="shared" si="3"/>
        <v>0</v>
      </c>
      <c r="U25" s="274" t="str">
        <f t="shared" si="4"/>
        <v/>
      </c>
      <c r="V25" s="274" t="str">
        <f t="shared" si="5"/>
        <v/>
      </c>
      <c r="W25" s="274" t="str">
        <f t="shared" si="6"/>
        <v/>
      </c>
      <c r="X25" s="274" t="str">
        <f t="shared" si="7"/>
        <v/>
      </c>
      <c r="Y25" s="274" t="str">
        <f t="shared" si="8"/>
        <v/>
      </c>
      <c r="Z25" s="274" t="str">
        <f t="shared" si="9"/>
        <v/>
      </c>
      <c r="AA25" s="274" t="str">
        <f t="shared" si="10"/>
        <v/>
      </c>
      <c r="AB25" s="274" t="str">
        <f t="shared" si="11"/>
        <v/>
      </c>
      <c r="AC25" s="274" t="str">
        <f t="shared" si="12"/>
        <v/>
      </c>
      <c r="AD25" s="274" t="str">
        <f t="shared" si="13"/>
        <v/>
      </c>
      <c r="AE25" s="274" t="str">
        <f t="shared" si="14"/>
        <v/>
      </c>
      <c r="AF25" s="274" t="str">
        <f t="shared" si="15"/>
        <v/>
      </c>
    </row>
    <row r="26" spans="2:32" s="4" customFormat="1" x14ac:dyDescent="0.25">
      <c r="B26" s="182"/>
      <c r="C26" s="275" t="s">
        <v>1</v>
      </c>
      <c r="D26" s="276">
        <f>AVERAGE(D16:D25)</f>
        <v>105.46848</v>
      </c>
      <c r="E26" s="276">
        <f>AVERAGE(E16:E25)</f>
        <v>148.04358400000001</v>
      </c>
      <c r="F26" s="276">
        <f t="shared" ref="F26:O26" si="16">AVERAGE(F16:F25)</f>
        <v>168.23851199999999</v>
      </c>
      <c r="G26" s="276">
        <f t="shared" si="16"/>
        <v>166.33011200000001</v>
      </c>
      <c r="H26" s="276">
        <f t="shared" si="16"/>
        <v>146.12384799999998</v>
      </c>
      <c r="I26" s="276">
        <f t="shared" si="16"/>
        <v>166.24649600000004</v>
      </c>
      <c r="J26" s="276">
        <f t="shared" si="16"/>
        <v>183.67908000000006</v>
      </c>
      <c r="K26" s="276">
        <f t="shared" si="16"/>
        <v>201.23490400000003</v>
      </c>
      <c r="L26" s="276">
        <f t="shared" si="16"/>
        <v>225.86823999999996</v>
      </c>
      <c r="M26" s="276">
        <f t="shared" si="16"/>
        <v>329.639544</v>
      </c>
      <c r="N26" s="276">
        <f t="shared" si="16"/>
        <v>368.38349600000004</v>
      </c>
      <c r="O26" s="276">
        <f t="shared" si="16"/>
        <v>423.31889600000005</v>
      </c>
      <c r="P26" s="277"/>
      <c r="Q26" s="278"/>
      <c r="R26" s="277"/>
      <c r="S26" s="182"/>
      <c r="T26" s="275" t="s">
        <v>1</v>
      </c>
      <c r="U26" s="279">
        <f>AVERAGE(U16:U25)</f>
        <v>1</v>
      </c>
      <c r="V26" s="279">
        <f>AVERAGE(V16:V25)</f>
        <v>1.4520790032599602</v>
      </c>
      <c r="W26" s="279">
        <f t="shared" ref="W26:AF26" si="17">AVERAGE(W16:W25)</f>
        <v>1.6855250530240631</v>
      </c>
      <c r="X26" s="279">
        <f t="shared" si="17"/>
        <v>1.5944774779409769</v>
      </c>
      <c r="Y26" s="279">
        <f t="shared" si="17"/>
        <v>1.4216093048208396</v>
      </c>
      <c r="Z26" s="279">
        <f t="shared" si="17"/>
        <v>1.6370535320934347</v>
      </c>
      <c r="AA26" s="279">
        <f t="shared" si="17"/>
        <v>1.7647698421121398</v>
      </c>
      <c r="AB26" s="279">
        <f t="shared" si="17"/>
        <v>2.0049894319204995</v>
      </c>
      <c r="AC26" s="279">
        <f t="shared" si="17"/>
        <v>2.311118801137634</v>
      </c>
      <c r="AD26" s="279">
        <f t="shared" si="17"/>
        <v>3.5958500196716541</v>
      </c>
      <c r="AE26" s="279">
        <f t="shared" si="17"/>
        <v>3.9368153460624145</v>
      </c>
      <c r="AF26" s="279">
        <f t="shared" si="17"/>
        <v>4.4400672772312024</v>
      </c>
    </row>
    <row r="27" spans="2:32" s="4" customFormat="1" x14ac:dyDescent="0.25">
      <c r="B27" s="280"/>
      <c r="C27" s="281" t="s">
        <v>2</v>
      </c>
      <c r="D27" s="282">
        <f t="shared" ref="D27:O27" si="18">_xlfn.STDEV.P(D16:D25)</f>
        <v>33.235471029522643</v>
      </c>
      <c r="E27" s="282">
        <f t="shared" si="18"/>
        <v>53.016521946032512</v>
      </c>
      <c r="F27" s="282">
        <f t="shared" si="18"/>
        <v>46.686876271064648</v>
      </c>
      <c r="G27" s="282">
        <f t="shared" si="18"/>
        <v>64.062116784385552</v>
      </c>
      <c r="H27" s="282">
        <f t="shared" si="18"/>
        <v>71.627097947560188</v>
      </c>
      <c r="I27" s="282">
        <f t="shared" si="18"/>
        <v>95.297466611446424</v>
      </c>
      <c r="J27" s="282">
        <f t="shared" si="18"/>
        <v>136.19165121871458</v>
      </c>
      <c r="K27" s="282">
        <f t="shared" si="18"/>
        <v>147.44559535431549</v>
      </c>
      <c r="L27" s="282">
        <f t="shared" si="18"/>
        <v>165.99183089113947</v>
      </c>
      <c r="M27" s="282">
        <f t="shared" si="18"/>
        <v>270.73239611566675</v>
      </c>
      <c r="N27" s="282">
        <f t="shared" si="18"/>
        <v>303.48930637576865</v>
      </c>
      <c r="O27" s="282">
        <f t="shared" si="18"/>
        <v>356.19010783665755</v>
      </c>
      <c r="P27" s="277"/>
      <c r="Q27" s="278"/>
      <c r="R27" s="277"/>
      <c r="S27" s="280"/>
      <c r="T27" s="281" t="s">
        <v>2</v>
      </c>
      <c r="U27" s="283">
        <f t="shared" ref="U27:AF27" si="19">_xlfn.STDEV.P(U16:U25)</f>
        <v>0</v>
      </c>
      <c r="V27" s="283">
        <f t="shared" si="19"/>
        <v>0.58063980370922397</v>
      </c>
      <c r="W27" s="283">
        <f t="shared" si="19"/>
        <v>0.53529286491488226</v>
      </c>
      <c r="X27" s="283">
        <f t="shared" si="19"/>
        <v>0.51631592792750558</v>
      </c>
      <c r="Y27" s="283">
        <f t="shared" si="19"/>
        <v>0.70992430333499457</v>
      </c>
      <c r="Z27" s="283">
        <f t="shared" si="19"/>
        <v>0.979419983692006</v>
      </c>
      <c r="AA27" s="283">
        <f t="shared" si="19"/>
        <v>1.1517862383764761</v>
      </c>
      <c r="AB27" s="283">
        <f t="shared" si="19"/>
        <v>1.4373187809079717</v>
      </c>
      <c r="AC27" s="283">
        <f t="shared" si="19"/>
        <v>1.8617071386853472</v>
      </c>
      <c r="AD27" s="283">
        <f t="shared" si="19"/>
        <v>3.5722749090369659</v>
      </c>
      <c r="AE27" s="283">
        <f t="shared" si="19"/>
        <v>3.7213896031165383</v>
      </c>
      <c r="AF27" s="283">
        <f t="shared" si="19"/>
        <v>4.0571770971576786</v>
      </c>
    </row>
    <row r="28" spans="2:32" x14ac:dyDescent="0.25">
      <c r="B28" s="157"/>
      <c r="C28" s="195" t="s">
        <v>69</v>
      </c>
      <c r="D28" s="284">
        <f t="shared" ref="D28:O28" si="20">COUNT(D16:D25)</f>
        <v>5</v>
      </c>
      <c r="E28" s="285">
        <f t="shared" si="20"/>
        <v>5</v>
      </c>
      <c r="F28" s="285">
        <f t="shared" si="20"/>
        <v>5</v>
      </c>
      <c r="G28" s="285">
        <f t="shared" si="20"/>
        <v>5</v>
      </c>
      <c r="H28" s="285">
        <f t="shared" si="20"/>
        <v>5</v>
      </c>
      <c r="I28" s="285">
        <f t="shared" si="20"/>
        <v>5</v>
      </c>
      <c r="J28" s="285">
        <f t="shared" si="20"/>
        <v>5</v>
      </c>
      <c r="K28" s="285">
        <f t="shared" si="20"/>
        <v>5</v>
      </c>
      <c r="L28" s="285">
        <f t="shared" si="20"/>
        <v>5</v>
      </c>
      <c r="M28" s="285">
        <f t="shared" si="20"/>
        <v>5</v>
      </c>
      <c r="N28" s="285">
        <f t="shared" si="20"/>
        <v>5</v>
      </c>
      <c r="O28" s="285">
        <f t="shared" si="20"/>
        <v>5</v>
      </c>
      <c r="P28" s="286"/>
      <c r="Q28" s="287"/>
      <c r="R28" s="286"/>
      <c r="S28" s="157"/>
      <c r="T28" s="195" t="s">
        <v>69</v>
      </c>
      <c r="U28" s="288">
        <f>COUNT(U16:U25)</f>
        <v>5</v>
      </c>
      <c r="V28" s="289">
        <f t="shared" ref="V28:AF28" si="21">COUNT(V16:V25)</f>
        <v>5</v>
      </c>
      <c r="W28" s="289">
        <f t="shared" si="21"/>
        <v>5</v>
      </c>
      <c r="X28" s="289">
        <f t="shared" si="21"/>
        <v>5</v>
      </c>
      <c r="Y28" s="289">
        <f t="shared" si="21"/>
        <v>5</v>
      </c>
      <c r="Z28" s="289">
        <f t="shared" si="21"/>
        <v>5</v>
      </c>
      <c r="AA28" s="289">
        <f t="shared" si="21"/>
        <v>5</v>
      </c>
      <c r="AB28" s="289">
        <f t="shared" si="21"/>
        <v>5</v>
      </c>
      <c r="AC28" s="289">
        <f t="shared" si="21"/>
        <v>5</v>
      </c>
      <c r="AD28" s="289">
        <f t="shared" si="21"/>
        <v>5</v>
      </c>
      <c r="AE28" s="289">
        <f t="shared" si="21"/>
        <v>5</v>
      </c>
      <c r="AF28" s="289">
        <f t="shared" si="21"/>
        <v>5</v>
      </c>
    </row>
    <row r="29" spans="2:32" s="4" customFormat="1" ht="18" x14ac:dyDescent="0.35">
      <c r="B29" s="182"/>
      <c r="C29" s="275" t="s">
        <v>70</v>
      </c>
      <c r="D29" s="276">
        <f>D45*D120</f>
        <v>87.323963072177932</v>
      </c>
      <c r="E29" s="276">
        <f t="shared" ref="E29:N29" si="22">E45*E120</f>
        <v>149.07802728807181</v>
      </c>
      <c r="F29" s="276">
        <f t="shared" si="22"/>
        <v>198.30962147952468</v>
      </c>
      <c r="G29" s="276">
        <f t="shared" si="22"/>
        <v>235.42969760620005</v>
      </c>
      <c r="H29" s="276">
        <f t="shared" si="22"/>
        <v>209.97278439621812</v>
      </c>
      <c r="I29" s="276">
        <f t="shared" si="22"/>
        <v>231.51074088953783</v>
      </c>
      <c r="J29" s="276">
        <f t="shared" si="22"/>
        <v>284.86827690165802</v>
      </c>
      <c r="K29" s="276">
        <f t="shared" si="22"/>
        <v>339.1738310889279</v>
      </c>
      <c r="L29" s="276">
        <f t="shared" si="22"/>
        <v>382.77184024096039</v>
      </c>
      <c r="M29" s="276">
        <f t="shared" si="22"/>
        <v>572.55265164039986</v>
      </c>
      <c r="N29" s="276">
        <f t="shared" si="22"/>
        <v>539.37832234735606</v>
      </c>
      <c r="O29" s="276">
        <f>O45*O120</f>
        <v>584.15818122684925</v>
      </c>
      <c r="P29" s="277"/>
      <c r="Q29" s="278"/>
      <c r="R29" s="277"/>
      <c r="S29" s="182"/>
      <c r="T29" s="275" t="s">
        <v>70</v>
      </c>
      <c r="U29" s="276">
        <f>U45*U120</f>
        <v>1</v>
      </c>
      <c r="V29" s="276">
        <f t="shared" ref="V29:AE29" si="23">V45*V120</f>
        <v>1.6615088988851239</v>
      </c>
      <c r="W29" s="276">
        <f t="shared" si="23"/>
        <v>2.2506187827298234</v>
      </c>
      <c r="X29" s="276">
        <f t="shared" si="23"/>
        <v>2.8702006878444584</v>
      </c>
      <c r="Y29" s="276">
        <f t="shared" si="23"/>
        <v>2.4390058966808175</v>
      </c>
      <c r="Z29" s="276">
        <f t="shared" si="23"/>
        <v>2.8220904125780213</v>
      </c>
      <c r="AA29" s="276">
        <f t="shared" si="23"/>
        <v>3.4105524721033929</v>
      </c>
      <c r="AB29" s="276">
        <f t="shared" si="23"/>
        <v>4.0867063144938456</v>
      </c>
      <c r="AC29" s="276">
        <f t="shared" si="23"/>
        <v>4.4937566569997429</v>
      </c>
      <c r="AD29" s="276">
        <f t="shared" si="23"/>
        <v>6.6364686995997477</v>
      </c>
      <c r="AE29" s="276">
        <f t="shared" si="23"/>
        <v>6.1962480684934897</v>
      </c>
      <c r="AF29" s="276">
        <f>AF45*AF120</f>
        <v>6.9259282307404817</v>
      </c>
    </row>
    <row r="30" spans="2:32" s="4" customFormat="1" ht="18" x14ac:dyDescent="0.35">
      <c r="B30" s="280"/>
      <c r="C30" s="281" t="s">
        <v>71</v>
      </c>
      <c r="D30" s="282" t="e">
        <f>D46*D120</f>
        <v>#NUM!</v>
      </c>
      <c r="E30" s="282">
        <f t="shared" ref="E30:O30" si="24">E46*E120</f>
        <v>56.05967988062951</v>
      </c>
      <c r="F30" s="282">
        <f t="shared" si="24"/>
        <v>83.231811468500396</v>
      </c>
      <c r="G30" s="282">
        <f t="shared" si="24"/>
        <v>136.16258108223033</v>
      </c>
      <c r="H30" s="282">
        <f t="shared" si="24"/>
        <v>138.20437625842243</v>
      </c>
      <c r="I30" s="282">
        <f t="shared" si="24"/>
        <v>140.62760040477559</v>
      </c>
      <c r="J30" s="282">
        <f t="shared" si="24"/>
        <v>185.87847207419705</v>
      </c>
      <c r="K30" s="282">
        <f t="shared" si="24"/>
        <v>242.28964671993316</v>
      </c>
      <c r="L30" s="282">
        <f t="shared" si="24"/>
        <v>248.47563297918026</v>
      </c>
      <c r="M30" s="282">
        <f t="shared" si="24"/>
        <v>342.97826157724307</v>
      </c>
      <c r="N30" s="282">
        <f t="shared" si="24"/>
        <v>225.10268572555262</v>
      </c>
      <c r="O30" s="282">
        <f t="shared" si="24"/>
        <v>237.95787895780327</v>
      </c>
      <c r="P30" s="277"/>
      <c r="Q30" s="278"/>
      <c r="R30" s="277"/>
      <c r="S30" s="280"/>
      <c r="T30" s="281" t="s">
        <v>71</v>
      </c>
      <c r="U30" s="282" t="e">
        <f>U46*U120</f>
        <v>#NUM!</v>
      </c>
      <c r="V30" s="282">
        <f t="shared" ref="V30:AF30" si="25">V46*V120</f>
        <v>0.45784454404403824</v>
      </c>
      <c r="W30" s="282">
        <f t="shared" si="25"/>
        <v>0.93826268460649853</v>
      </c>
      <c r="X30" s="282">
        <f t="shared" si="25"/>
        <v>1.9866516211227534</v>
      </c>
      <c r="Y30" s="282">
        <f t="shared" si="25"/>
        <v>1.6801966921813978</v>
      </c>
      <c r="Z30" s="282">
        <f t="shared" si="25"/>
        <v>1.8487994969582671</v>
      </c>
      <c r="AA30" s="282">
        <f t="shared" si="25"/>
        <v>2.394475678895752</v>
      </c>
      <c r="AB30" s="282">
        <f t="shared" si="25"/>
        <v>3.0924434963541945</v>
      </c>
      <c r="AC30" s="282">
        <f t="shared" si="25"/>
        <v>3.0478394247055043</v>
      </c>
      <c r="AD30" s="282">
        <f t="shared" si="25"/>
        <v>3.9458576198816355</v>
      </c>
      <c r="AE30" s="282">
        <f t="shared" si="25"/>
        <v>3.20183656120627</v>
      </c>
      <c r="AF30" s="282">
        <f t="shared" si="25"/>
        <v>3.6001660339919521</v>
      </c>
    </row>
    <row r="31" spans="2:32" ht="18" x14ac:dyDescent="0.35">
      <c r="B31" s="157"/>
      <c r="C31" s="195" t="s">
        <v>72</v>
      </c>
      <c r="D31" s="284">
        <f>COUNT(D110:D119)</f>
        <v>4</v>
      </c>
      <c r="E31" s="285">
        <f t="shared" ref="E31:O31" si="26">COUNT(E110:E119)</f>
        <v>4</v>
      </c>
      <c r="F31" s="285">
        <f t="shared" si="26"/>
        <v>4</v>
      </c>
      <c r="G31" s="285">
        <f t="shared" si="26"/>
        <v>4</v>
      </c>
      <c r="H31" s="285">
        <f t="shared" si="26"/>
        <v>4</v>
      </c>
      <c r="I31" s="285">
        <f t="shared" si="26"/>
        <v>4</v>
      </c>
      <c r="J31" s="285">
        <f t="shared" si="26"/>
        <v>4</v>
      </c>
      <c r="K31" s="285">
        <f t="shared" si="26"/>
        <v>4</v>
      </c>
      <c r="L31" s="285">
        <f t="shared" si="26"/>
        <v>4</v>
      </c>
      <c r="M31" s="285">
        <f t="shared" si="26"/>
        <v>4</v>
      </c>
      <c r="N31" s="285">
        <f t="shared" si="26"/>
        <v>3</v>
      </c>
      <c r="O31" s="285">
        <f t="shared" si="26"/>
        <v>3</v>
      </c>
      <c r="P31" s="286"/>
      <c r="Q31" s="287"/>
      <c r="R31" s="286"/>
      <c r="S31" s="157"/>
      <c r="T31" s="195" t="s">
        <v>72</v>
      </c>
      <c r="U31" s="284">
        <f>COUNT(U110:U119)</f>
        <v>4</v>
      </c>
      <c r="V31" s="285">
        <f t="shared" ref="V31:AF31" si="27">COUNT(V110:V119)</f>
        <v>4</v>
      </c>
      <c r="W31" s="285">
        <f t="shared" si="27"/>
        <v>4</v>
      </c>
      <c r="X31" s="285">
        <f t="shared" si="27"/>
        <v>4</v>
      </c>
      <c r="Y31" s="285">
        <f t="shared" si="27"/>
        <v>4</v>
      </c>
      <c r="Z31" s="285">
        <f t="shared" si="27"/>
        <v>4</v>
      </c>
      <c r="AA31" s="285">
        <f t="shared" si="27"/>
        <v>4</v>
      </c>
      <c r="AB31" s="285">
        <f t="shared" si="27"/>
        <v>4</v>
      </c>
      <c r="AC31" s="285">
        <f t="shared" si="27"/>
        <v>4</v>
      </c>
      <c r="AD31" s="285">
        <f t="shared" si="27"/>
        <v>4</v>
      </c>
      <c r="AE31" s="285">
        <f t="shared" si="27"/>
        <v>3</v>
      </c>
      <c r="AF31" s="285">
        <f t="shared" si="27"/>
        <v>3</v>
      </c>
    </row>
    <row r="32" spans="2:32" ht="18.75" x14ac:dyDescent="0.35">
      <c r="B32" s="290" t="s">
        <v>73</v>
      </c>
      <c r="C32" s="290"/>
      <c r="E32" s="291"/>
      <c r="F32" s="291"/>
      <c r="G32" s="291"/>
      <c r="H32" s="291"/>
      <c r="I32" s="291"/>
      <c r="J32" s="291"/>
      <c r="K32" s="291"/>
      <c r="L32" s="291"/>
      <c r="M32" s="291"/>
      <c r="N32" s="291"/>
      <c r="O32" s="291"/>
      <c r="P32" s="264"/>
      <c r="Q32" s="265"/>
      <c r="R32" s="264"/>
      <c r="T32" s="339" t="s">
        <v>10</v>
      </c>
      <c r="U32" s="339"/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</row>
    <row r="33" spans="2:32" x14ac:dyDescent="0.25">
      <c r="C33" s="281">
        <f t="shared" ref="C33:C42" si="28">C16</f>
        <v>42</v>
      </c>
      <c r="D33" s="292">
        <f t="shared" ref="D33:D42" si="29">IF(ISBLANK(D16)=TRUE,"",D16/$D$120)</f>
        <v>0.65295848132386836</v>
      </c>
      <c r="E33" s="293">
        <f t="shared" ref="E33:E42" si="30">IF(ISBLANK(E16)=TRUE,"",E16/$E$120)</f>
        <v>0.38619912817845614</v>
      </c>
      <c r="F33" s="293">
        <f t="shared" ref="F33:F42" si="31">IF(ISBLANK(F16)=TRUE,"",F16/$F$120)</f>
        <v>0.72590146060335714</v>
      </c>
      <c r="G33" s="293">
        <f t="shared" ref="G33:G42" si="32">IF(ISBLANK(G16)=TRUE,"",G16/$G$120)</f>
        <v>0.32564359183536162</v>
      </c>
      <c r="H33" s="293">
        <f t="shared" ref="H33:H42" si="33">IF(ISBLANK(H16)=TRUE,"",H16/$H$120)</f>
        <v>0.16018386961972422</v>
      </c>
      <c r="I33" s="293">
        <f t="shared" ref="I33:I42" si="34">IF(ISBLANK(I16)=TRUE,"",I16/$I$120)</f>
        <v>6.9254208596516806E-2</v>
      </c>
      <c r="J33" s="293">
        <f t="shared" ref="J33:J42" si="35">IF(ISBLANK(J16)=TRUE,"",J16/$J$120)</f>
        <v>7.3506827413800463E-2</v>
      </c>
      <c r="K33" s="293">
        <f t="shared" ref="K33:K42" si="36">IF(ISBLANK(K16)=TRUE,"",K16/$K$120)</f>
        <v>5.2760683992094104E-2</v>
      </c>
      <c r="L33" s="293">
        <f t="shared" ref="L33:L42" si="37">IF(ISBLANK(L16)=TRUE,"",L16/$L$120)</f>
        <v>3.4025643501922977E-2</v>
      </c>
      <c r="M33" s="293">
        <f t="shared" ref="M33:M42" si="38">IF(ISBLANK(M16)=TRUE,"",M16/$M$120)</f>
        <v>2.4142377619085286E-2</v>
      </c>
      <c r="N33" s="293">
        <f t="shared" ref="N33:N42" si="39">IF(ISBLANK(N16)=TRUE,"",N16/$N$120)</f>
        <v>1.2275957028863594E-2</v>
      </c>
      <c r="O33" s="293">
        <f t="shared" ref="O33:O42" si="40">IF(ISBLANK(O16)=TRUE,"",O16/$O$120)</f>
        <v>8.3165995949477968E-3</v>
      </c>
      <c r="P33" s="294"/>
      <c r="Q33" s="295"/>
      <c r="R33" s="294"/>
      <c r="T33" s="281">
        <f>C33</f>
        <v>42</v>
      </c>
      <c r="U33" s="292">
        <f t="shared" ref="U33:AF42" si="41">IF(ISNUMBER(U16)=TRUE,U16/U$120,"")</f>
        <v>1</v>
      </c>
      <c r="V33" s="293">
        <f t="shared" si="41"/>
        <v>0.5645840803691512</v>
      </c>
      <c r="W33" s="293">
        <f t="shared" si="41"/>
        <v>1.0489131556547089</v>
      </c>
      <c r="X33" s="293">
        <f t="shared" si="41"/>
        <v>0.47516630389952408</v>
      </c>
      <c r="Y33" s="293">
        <f t="shared" si="41"/>
        <v>0.23680832961377982</v>
      </c>
      <c r="Z33" s="293">
        <f t="shared" si="41"/>
        <v>0.10402311551938588</v>
      </c>
      <c r="AA33" s="293">
        <f t="shared" si="41"/>
        <v>0.10843843709465342</v>
      </c>
      <c r="AB33" s="293">
        <f t="shared" si="41"/>
        <v>7.8914282519449264E-2</v>
      </c>
      <c r="AC33" s="293">
        <f t="shared" si="41"/>
        <v>4.9803027185757756E-2</v>
      </c>
      <c r="AD33" s="293">
        <f t="shared" si="41"/>
        <v>3.536448114078649E-2</v>
      </c>
      <c r="AE33" s="293">
        <f t="shared" si="41"/>
        <v>1.5980590061049786E-2</v>
      </c>
      <c r="AF33" s="293">
        <f t="shared" si="41"/>
        <v>1.1056229863562883E-2</v>
      </c>
    </row>
    <row r="34" spans="2:32" x14ac:dyDescent="0.25">
      <c r="C34" s="281">
        <f t="shared" si="28"/>
        <v>43</v>
      </c>
      <c r="D34" s="296">
        <f t="shared" si="29"/>
        <v>1.1654694486541268</v>
      </c>
      <c r="E34" s="294">
        <f t="shared" si="30"/>
        <v>1.550486053441454</v>
      </c>
      <c r="F34" s="294">
        <f t="shared" si="31"/>
        <v>1.6332703213610582</v>
      </c>
      <c r="G34" s="294">
        <f t="shared" si="32"/>
        <v>1.4034549170332118</v>
      </c>
      <c r="H34" s="294">
        <f t="shared" si="33"/>
        <v>1.0411951525282073</v>
      </c>
      <c r="I34" s="294">
        <f t="shared" si="34"/>
        <v>0.8147054278324144</v>
      </c>
      <c r="J34" s="294">
        <f t="shared" si="35"/>
        <v>0.85060646310877708</v>
      </c>
      <c r="K34" s="294">
        <f t="shared" si="36"/>
        <v>0.66906216035367705</v>
      </c>
      <c r="L34" s="294">
        <f t="shared" si="37"/>
        <v>0.51269961199575076</v>
      </c>
      <c r="M34" s="294">
        <f t="shared" si="38"/>
        <v>0.4138824693217989</v>
      </c>
      <c r="N34" s="294">
        <f t="shared" si="39"/>
        <v>0.54019380245683624</v>
      </c>
      <c r="O34" s="294">
        <f t="shared" si="40"/>
        <v>0.51834673533487063</v>
      </c>
      <c r="P34" s="294"/>
      <c r="Q34" s="295"/>
      <c r="R34" s="294"/>
      <c r="T34" s="281">
        <f t="shared" ref="T34:T42" si="42">C34</f>
        <v>43</v>
      </c>
      <c r="U34" s="296">
        <f t="shared" si="41"/>
        <v>1</v>
      </c>
      <c r="V34" s="294">
        <f t="shared" si="41"/>
        <v>1.2699010346676123</v>
      </c>
      <c r="W34" s="294">
        <f t="shared" si="41"/>
        <v>1.3222226925920946</v>
      </c>
      <c r="X34" s="294">
        <f t="shared" si="41"/>
        <v>1.1473244250644474</v>
      </c>
      <c r="Y34" s="294">
        <f t="shared" si="41"/>
        <v>0.86237271033754359</v>
      </c>
      <c r="Z34" s="294">
        <f t="shared" si="41"/>
        <v>0.68559709650833511</v>
      </c>
      <c r="AA34" s="294">
        <f t="shared" si="41"/>
        <v>0.70302201131291597</v>
      </c>
      <c r="AB34" s="294">
        <f t="shared" si="41"/>
        <v>0.56065582351008647</v>
      </c>
      <c r="AC34" s="294">
        <f t="shared" si="41"/>
        <v>0.42043325152317806</v>
      </c>
      <c r="AD34" s="294">
        <f t="shared" si="41"/>
        <v>0.33966356019306515</v>
      </c>
      <c r="AE34" s="294">
        <f t="shared" si="41"/>
        <v>0.39397777444767318</v>
      </c>
      <c r="AF34" s="294">
        <f t="shared" si="41"/>
        <v>0.38607022432613841</v>
      </c>
    </row>
    <row r="35" spans="2:32" x14ac:dyDescent="0.25">
      <c r="C35" s="281">
        <f t="shared" si="28"/>
        <v>51</v>
      </c>
      <c r="D35" s="296">
        <f t="shared" si="29"/>
        <v>0.89621034752947693</v>
      </c>
      <c r="E35" s="294">
        <f t="shared" si="30"/>
        <v>1.0200561099824621</v>
      </c>
      <c r="F35" s="294">
        <f t="shared" si="31"/>
        <v>0.87933561309233033</v>
      </c>
      <c r="G35" s="294">
        <f t="shared" si="32"/>
        <v>0.94763799063101861</v>
      </c>
      <c r="H35" s="294">
        <f t="shared" si="33"/>
        <v>0.4709318846636022</v>
      </c>
      <c r="I35" s="294">
        <f t="shared" si="34"/>
        <v>0.43717801273560547</v>
      </c>
      <c r="J35" s="294">
        <f t="shared" si="35"/>
        <v>0.27045528974555605</v>
      </c>
      <c r="K35" s="294">
        <f t="shared" si="36"/>
        <v>0.22813557617553895</v>
      </c>
      <c r="L35" s="294">
        <f t="shared" si="37"/>
        <v>0.16753603099489295</v>
      </c>
      <c r="M35" s="294">
        <f t="shared" si="38"/>
        <v>0.1575364044882924</v>
      </c>
      <c r="N35" s="294">
        <f t="shared" si="39"/>
        <v>0.23638354464881525</v>
      </c>
      <c r="O35" s="294">
        <f t="shared" si="40"/>
        <v>0.21093817079641258</v>
      </c>
      <c r="P35" s="294"/>
      <c r="Q35" s="295"/>
      <c r="R35" s="294"/>
      <c r="T35" s="281">
        <f t="shared" si="42"/>
        <v>51</v>
      </c>
      <c r="U35" s="296">
        <f t="shared" si="41"/>
        <v>1</v>
      </c>
      <c r="V35" s="294">
        <f t="shared" si="41"/>
        <v>1.0864681866076467</v>
      </c>
      <c r="W35" s="294">
        <f t="shared" si="41"/>
        <v>0.92574662634157767</v>
      </c>
      <c r="X35" s="294">
        <f t="shared" si="41"/>
        <v>1.0074446052633959</v>
      </c>
      <c r="Y35" s="294">
        <f t="shared" si="41"/>
        <v>0.50723814134917122</v>
      </c>
      <c r="Z35" s="294">
        <f t="shared" si="41"/>
        <v>0.47842912622257305</v>
      </c>
      <c r="AA35" s="294">
        <f t="shared" si="41"/>
        <v>0.2906877057299016</v>
      </c>
      <c r="AB35" s="294">
        <f t="shared" si="41"/>
        <v>0.24860726992777502</v>
      </c>
      <c r="AC35" s="294">
        <f t="shared" si="41"/>
        <v>0.17866242726861936</v>
      </c>
      <c r="AD35" s="294">
        <f t="shared" si="41"/>
        <v>0.16812945090533341</v>
      </c>
      <c r="AE35" s="294">
        <f t="shared" si="41"/>
        <v>0.22419726258250719</v>
      </c>
      <c r="AF35" s="294">
        <f t="shared" si="41"/>
        <v>0.20431114399710951</v>
      </c>
    </row>
    <row r="36" spans="2:32" x14ac:dyDescent="0.25">
      <c r="C36" s="281">
        <f t="shared" si="28"/>
        <v>64</v>
      </c>
      <c r="D36" s="296">
        <f t="shared" si="29"/>
        <v>1.4102180328714933</v>
      </c>
      <c r="E36" s="294">
        <f t="shared" si="30"/>
        <v>1.235009640610677</v>
      </c>
      <c r="F36" s="294">
        <f t="shared" si="31"/>
        <v>1.2236110816111239</v>
      </c>
      <c r="G36" s="294">
        <f t="shared" si="32"/>
        <v>0.97693077550608465</v>
      </c>
      <c r="H36" s="294">
        <f t="shared" si="33"/>
        <v>0.56755745925616363</v>
      </c>
      <c r="I36" s="294">
        <f t="shared" si="34"/>
        <v>0.30031438299673913</v>
      </c>
      <c r="J36" s="294">
        <f t="shared" si="35"/>
        <v>0.20870141836902811</v>
      </c>
      <c r="K36" s="294">
        <f t="shared" si="36"/>
        <v>0.13805469925466368</v>
      </c>
      <c r="L36" s="294">
        <f t="shared" si="37"/>
        <v>0.11513727851660807</v>
      </c>
      <c r="M36" s="294">
        <f t="shared" si="38"/>
        <v>6.3854125294560277E-2</v>
      </c>
      <c r="N36" s="294">
        <f t="shared" si="39"/>
        <v>5.5003900485915948E-2</v>
      </c>
      <c r="O36" s="294">
        <f t="shared" si="40"/>
        <v>4.2780862113928994E-2</v>
      </c>
      <c r="P36" s="294"/>
      <c r="Q36" s="295"/>
      <c r="R36" s="294"/>
      <c r="T36" s="281">
        <f t="shared" si="42"/>
        <v>64</v>
      </c>
      <c r="U36" s="296">
        <f t="shared" si="41"/>
        <v>1</v>
      </c>
      <c r="V36" s="294">
        <f t="shared" si="41"/>
        <v>0.83596287392775082</v>
      </c>
      <c r="W36" s="294">
        <f t="shared" si="41"/>
        <v>0.81866187761907061</v>
      </c>
      <c r="X36" s="294">
        <f t="shared" si="41"/>
        <v>0.66003382655392939</v>
      </c>
      <c r="Y36" s="294">
        <f t="shared" si="41"/>
        <v>0.38849669891022381</v>
      </c>
      <c r="Z36" s="294">
        <f t="shared" si="41"/>
        <v>0.20886185077003122</v>
      </c>
      <c r="AA36" s="294">
        <f t="shared" si="41"/>
        <v>0.14255428455907329</v>
      </c>
      <c r="AB36" s="294">
        <f t="shared" si="41"/>
        <v>9.5608321304908012E-2</v>
      </c>
      <c r="AC36" s="294">
        <f t="shared" si="41"/>
        <v>7.8030548066628624E-2</v>
      </c>
      <c r="AD36" s="294">
        <f t="shared" si="41"/>
        <v>4.3308736690722854E-2</v>
      </c>
      <c r="AE36" s="294">
        <f t="shared" si="41"/>
        <v>3.315356558922701E-2</v>
      </c>
      <c r="AF36" s="294">
        <f t="shared" si="41"/>
        <v>2.633359197983608E-2</v>
      </c>
    </row>
    <row r="37" spans="2:32" x14ac:dyDescent="0.25">
      <c r="C37" s="281">
        <f t="shared" si="28"/>
        <v>101</v>
      </c>
      <c r="D37" s="296">
        <f t="shared" si="29"/>
        <v>0.63329939521331735</v>
      </c>
      <c r="E37" s="294">
        <f t="shared" si="30"/>
        <v>1.262147025778217</v>
      </c>
      <c r="F37" s="294">
        <f t="shared" si="31"/>
        <v>1.2644591236379852</v>
      </c>
      <c r="G37" s="294">
        <f t="shared" si="32"/>
        <v>0.82989775979860314</v>
      </c>
      <c r="H37" s="294">
        <f t="shared" si="33"/>
        <v>0.69585457584621813</v>
      </c>
      <c r="I37" s="294">
        <f t="shared" si="34"/>
        <v>0.54074551749767774</v>
      </c>
      <c r="J37" s="294">
        <f t="shared" si="35"/>
        <v>0.39297650019018715</v>
      </c>
      <c r="K37" s="294">
        <f t="shared" si="36"/>
        <v>0.40881020805210788</v>
      </c>
      <c r="L37" s="294">
        <f t="shared" si="37"/>
        <v>0.40438109629663288</v>
      </c>
      <c r="M37" s="294">
        <f t="shared" si="38"/>
        <v>0.4973789644343361</v>
      </c>
      <c r="N37" s="294">
        <f t="shared" si="39"/>
        <v>0.54330165950794329</v>
      </c>
      <c r="O37" s="294">
        <f t="shared" si="40"/>
        <v>0.44161137844841275</v>
      </c>
      <c r="P37" s="294"/>
      <c r="Q37" s="295"/>
      <c r="R37" s="294"/>
      <c r="T37" s="281">
        <f t="shared" si="42"/>
        <v>101</v>
      </c>
      <c r="U37" s="296">
        <f t="shared" si="41"/>
        <v>1</v>
      </c>
      <c r="V37" s="294">
        <f t="shared" si="41"/>
        <v>1.9024085159642226</v>
      </c>
      <c r="W37" s="294">
        <f t="shared" si="41"/>
        <v>1.8838362544101661</v>
      </c>
      <c r="X37" s="294">
        <f t="shared" si="41"/>
        <v>1.2485449584212944</v>
      </c>
      <c r="Y37" s="294">
        <f t="shared" si="41"/>
        <v>1.0606526345376703</v>
      </c>
      <c r="Z37" s="294">
        <f t="shared" si="41"/>
        <v>0.83743885705600474</v>
      </c>
      <c r="AA37" s="294">
        <f t="shared" si="41"/>
        <v>0.59772118022386034</v>
      </c>
      <c r="AB37" s="294">
        <f t="shared" si="41"/>
        <v>0.63043950720575548</v>
      </c>
      <c r="AC37" s="294">
        <f t="shared" si="41"/>
        <v>0.61026256948551894</v>
      </c>
      <c r="AD37" s="294">
        <f t="shared" si="41"/>
        <v>0.75119235575845822</v>
      </c>
      <c r="AE37" s="294">
        <f t="shared" si="41"/>
        <v>0.729213964908908</v>
      </c>
      <c r="AF37" s="294">
        <f t="shared" si="41"/>
        <v>0.60531023226815783</v>
      </c>
    </row>
    <row r="38" spans="2:32" x14ac:dyDescent="0.25">
      <c r="C38" s="281">
        <f t="shared" si="28"/>
        <v>0</v>
      </c>
      <c r="D38" s="296" t="str">
        <f t="shared" si="29"/>
        <v/>
      </c>
      <c r="E38" s="294" t="str">
        <f t="shared" si="30"/>
        <v/>
      </c>
      <c r="F38" s="294" t="str">
        <f t="shared" si="31"/>
        <v/>
      </c>
      <c r="G38" s="294" t="str">
        <f t="shared" si="32"/>
        <v/>
      </c>
      <c r="H38" s="294" t="str">
        <f t="shared" si="33"/>
        <v/>
      </c>
      <c r="I38" s="294" t="str">
        <f t="shared" si="34"/>
        <v/>
      </c>
      <c r="J38" s="294" t="str">
        <f t="shared" si="35"/>
        <v/>
      </c>
      <c r="K38" s="294" t="str">
        <f t="shared" si="36"/>
        <v/>
      </c>
      <c r="L38" s="294" t="str">
        <f t="shared" si="37"/>
        <v/>
      </c>
      <c r="M38" s="294" t="str">
        <f t="shared" si="38"/>
        <v/>
      </c>
      <c r="N38" s="294" t="str">
        <f t="shared" si="39"/>
        <v/>
      </c>
      <c r="O38" s="294" t="str">
        <f t="shared" si="40"/>
        <v/>
      </c>
      <c r="P38" s="294"/>
      <c r="Q38" s="295"/>
      <c r="R38" s="294"/>
      <c r="T38" s="281">
        <f t="shared" si="42"/>
        <v>0</v>
      </c>
      <c r="U38" s="296" t="str">
        <f t="shared" si="41"/>
        <v/>
      </c>
      <c r="V38" s="294" t="str">
        <f t="shared" si="41"/>
        <v/>
      </c>
      <c r="W38" s="294" t="str">
        <f t="shared" si="41"/>
        <v/>
      </c>
      <c r="X38" s="294" t="str">
        <f t="shared" si="41"/>
        <v/>
      </c>
      <c r="Y38" s="294" t="str">
        <f t="shared" si="41"/>
        <v/>
      </c>
      <c r="Z38" s="294" t="str">
        <f t="shared" si="41"/>
        <v/>
      </c>
      <c r="AA38" s="294" t="str">
        <f t="shared" si="41"/>
        <v/>
      </c>
      <c r="AB38" s="294" t="str">
        <f t="shared" si="41"/>
        <v/>
      </c>
      <c r="AC38" s="294" t="str">
        <f t="shared" si="41"/>
        <v/>
      </c>
      <c r="AD38" s="294" t="str">
        <f t="shared" si="41"/>
        <v/>
      </c>
      <c r="AE38" s="294" t="str">
        <f t="shared" si="41"/>
        <v/>
      </c>
      <c r="AF38" s="294" t="str">
        <f t="shared" si="41"/>
        <v/>
      </c>
    </row>
    <row r="39" spans="2:32" x14ac:dyDescent="0.25">
      <c r="C39" s="281">
        <f t="shared" si="28"/>
        <v>0</v>
      </c>
      <c r="D39" s="296" t="str">
        <f t="shared" si="29"/>
        <v/>
      </c>
      <c r="E39" s="294" t="str">
        <f t="shared" si="30"/>
        <v/>
      </c>
      <c r="F39" s="294" t="str">
        <f t="shared" si="31"/>
        <v/>
      </c>
      <c r="G39" s="294" t="str">
        <f t="shared" si="32"/>
        <v/>
      </c>
      <c r="H39" s="294" t="str">
        <f t="shared" si="33"/>
        <v/>
      </c>
      <c r="I39" s="294" t="str">
        <f t="shared" si="34"/>
        <v/>
      </c>
      <c r="J39" s="294" t="str">
        <f t="shared" si="35"/>
        <v/>
      </c>
      <c r="K39" s="294" t="str">
        <f t="shared" si="36"/>
        <v/>
      </c>
      <c r="L39" s="294" t="str">
        <f t="shared" si="37"/>
        <v/>
      </c>
      <c r="M39" s="294" t="str">
        <f t="shared" si="38"/>
        <v/>
      </c>
      <c r="N39" s="294" t="str">
        <f t="shared" si="39"/>
        <v/>
      </c>
      <c r="O39" s="294" t="str">
        <f t="shared" si="40"/>
        <v/>
      </c>
      <c r="P39" s="294"/>
      <c r="Q39" s="295"/>
      <c r="R39" s="294"/>
      <c r="T39" s="281">
        <f t="shared" si="42"/>
        <v>0</v>
      </c>
      <c r="U39" s="296" t="str">
        <f t="shared" si="41"/>
        <v/>
      </c>
      <c r="V39" s="294" t="str">
        <f t="shared" si="41"/>
        <v/>
      </c>
      <c r="W39" s="294" t="str">
        <f t="shared" si="41"/>
        <v/>
      </c>
      <c r="X39" s="294" t="str">
        <f t="shared" si="41"/>
        <v/>
      </c>
      <c r="Y39" s="294" t="str">
        <f t="shared" si="41"/>
        <v/>
      </c>
      <c r="Z39" s="294" t="str">
        <f t="shared" si="41"/>
        <v/>
      </c>
      <c r="AA39" s="294" t="str">
        <f t="shared" si="41"/>
        <v/>
      </c>
      <c r="AB39" s="294" t="str">
        <f t="shared" si="41"/>
        <v/>
      </c>
      <c r="AC39" s="294" t="str">
        <f t="shared" si="41"/>
        <v/>
      </c>
      <c r="AD39" s="294" t="str">
        <f t="shared" si="41"/>
        <v/>
      </c>
      <c r="AE39" s="294" t="str">
        <f t="shared" si="41"/>
        <v/>
      </c>
      <c r="AF39" s="294" t="str">
        <f t="shared" si="41"/>
        <v/>
      </c>
    </row>
    <row r="40" spans="2:32" x14ac:dyDescent="0.25">
      <c r="C40" s="281">
        <f t="shared" si="28"/>
        <v>0</v>
      </c>
      <c r="D40" s="296" t="str">
        <f t="shared" si="29"/>
        <v/>
      </c>
      <c r="E40" s="294" t="str">
        <f t="shared" si="30"/>
        <v/>
      </c>
      <c r="F40" s="294" t="str">
        <f t="shared" si="31"/>
        <v/>
      </c>
      <c r="G40" s="294" t="str">
        <f t="shared" si="32"/>
        <v/>
      </c>
      <c r="H40" s="294" t="str">
        <f t="shared" si="33"/>
        <v/>
      </c>
      <c r="I40" s="294" t="str">
        <f t="shared" si="34"/>
        <v/>
      </c>
      <c r="J40" s="294" t="str">
        <f t="shared" si="35"/>
        <v/>
      </c>
      <c r="K40" s="294" t="str">
        <f t="shared" si="36"/>
        <v/>
      </c>
      <c r="L40" s="294" t="str">
        <f t="shared" si="37"/>
        <v/>
      </c>
      <c r="M40" s="294" t="str">
        <f t="shared" si="38"/>
        <v/>
      </c>
      <c r="N40" s="294" t="str">
        <f t="shared" si="39"/>
        <v/>
      </c>
      <c r="O40" s="294" t="str">
        <f t="shared" si="40"/>
        <v/>
      </c>
      <c r="P40" s="294"/>
      <c r="Q40" s="295"/>
      <c r="R40" s="294"/>
      <c r="T40" s="281">
        <f t="shared" si="42"/>
        <v>0</v>
      </c>
      <c r="U40" s="296" t="str">
        <f t="shared" si="41"/>
        <v/>
      </c>
      <c r="V40" s="294" t="str">
        <f t="shared" si="41"/>
        <v/>
      </c>
      <c r="W40" s="294" t="str">
        <f t="shared" si="41"/>
        <v/>
      </c>
      <c r="X40" s="294" t="str">
        <f t="shared" si="41"/>
        <v/>
      </c>
      <c r="Y40" s="294" t="str">
        <f t="shared" si="41"/>
        <v/>
      </c>
      <c r="Z40" s="294" t="str">
        <f t="shared" si="41"/>
        <v/>
      </c>
      <c r="AA40" s="294" t="str">
        <f t="shared" si="41"/>
        <v/>
      </c>
      <c r="AB40" s="294" t="str">
        <f t="shared" si="41"/>
        <v/>
      </c>
      <c r="AC40" s="294" t="str">
        <f t="shared" si="41"/>
        <v/>
      </c>
      <c r="AD40" s="294" t="str">
        <f t="shared" si="41"/>
        <v/>
      </c>
      <c r="AE40" s="294" t="str">
        <f t="shared" si="41"/>
        <v/>
      </c>
      <c r="AF40" s="294" t="str">
        <f t="shared" si="41"/>
        <v/>
      </c>
    </row>
    <row r="41" spans="2:32" x14ac:dyDescent="0.25">
      <c r="C41" s="281">
        <f t="shared" si="28"/>
        <v>0</v>
      </c>
      <c r="D41" s="296" t="str">
        <f t="shared" si="29"/>
        <v/>
      </c>
      <c r="E41" s="294" t="str">
        <f t="shared" si="30"/>
        <v/>
      </c>
      <c r="F41" s="294" t="str">
        <f t="shared" si="31"/>
        <v/>
      </c>
      <c r="G41" s="294" t="str">
        <f t="shared" si="32"/>
        <v/>
      </c>
      <c r="H41" s="294" t="str">
        <f t="shared" si="33"/>
        <v/>
      </c>
      <c r="I41" s="294" t="str">
        <f t="shared" si="34"/>
        <v/>
      </c>
      <c r="J41" s="294" t="str">
        <f t="shared" si="35"/>
        <v/>
      </c>
      <c r="K41" s="294" t="str">
        <f t="shared" si="36"/>
        <v/>
      </c>
      <c r="L41" s="294" t="str">
        <f t="shared" si="37"/>
        <v/>
      </c>
      <c r="M41" s="294" t="str">
        <f t="shared" si="38"/>
        <v/>
      </c>
      <c r="N41" s="294" t="str">
        <f t="shared" si="39"/>
        <v/>
      </c>
      <c r="O41" s="294" t="str">
        <f t="shared" si="40"/>
        <v/>
      </c>
      <c r="P41" s="294"/>
      <c r="Q41" s="295"/>
      <c r="R41" s="294"/>
      <c r="T41" s="281">
        <f t="shared" si="42"/>
        <v>0</v>
      </c>
      <c r="U41" s="296" t="str">
        <f t="shared" si="41"/>
        <v/>
      </c>
      <c r="V41" s="294" t="str">
        <f t="shared" si="41"/>
        <v/>
      </c>
      <c r="W41" s="294" t="str">
        <f t="shared" si="41"/>
        <v/>
      </c>
      <c r="X41" s="294" t="str">
        <f t="shared" si="41"/>
        <v/>
      </c>
      <c r="Y41" s="294" t="str">
        <f t="shared" si="41"/>
        <v/>
      </c>
      <c r="Z41" s="294" t="str">
        <f t="shared" si="41"/>
        <v/>
      </c>
      <c r="AA41" s="294" t="str">
        <f t="shared" si="41"/>
        <v/>
      </c>
      <c r="AB41" s="294" t="str">
        <f t="shared" si="41"/>
        <v/>
      </c>
      <c r="AC41" s="294" t="str">
        <f t="shared" si="41"/>
        <v/>
      </c>
      <c r="AD41" s="294" t="str">
        <f t="shared" si="41"/>
        <v/>
      </c>
      <c r="AE41" s="294" t="str">
        <f t="shared" si="41"/>
        <v/>
      </c>
      <c r="AF41" s="294" t="str">
        <f t="shared" si="41"/>
        <v/>
      </c>
    </row>
    <row r="42" spans="2:32" x14ac:dyDescent="0.25">
      <c r="C42" s="281">
        <f t="shared" si="28"/>
        <v>0</v>
      </c>
      <c r="D42" s="296" t="str">
        <f t="shared" si="29"/>
        <v/>
      </c>
      <c r="E42" s="294" t="str">
        <f t="shared" si="30"/>
        <v/>
      </c>
      <c r="F42" s="294" t="str">
        <f t="shared" si="31"/>
        <v/>
      </c>
      <c r="G42" s="294" t="str">
        <f t="shared" si="32"/>
        <v/>
      </c>
      <c r="H42" s="294" t="str">
        <f t="shared" si="33"/>
        <v/>
      </c>
      <c r="I42" s="294" t="str">
        <f t="shared" si="34"/>
        <v/>
      </c>
      <c r="J42" s="294" t="str">
        <f t="shared" si="35"/>
        <v/>
      </c>
      <c r="K42" s="294" t="str">
        <f t="shared" si="36"/>
        <v/>
      </c>
      <c r="L42" s="294" t="str">
        <f t="shared" si="37"/>
        <v/>
      </c>
      <c r="M42" s="294" t="str">
        <f t="shared" si="38"/>
        <v/>
      </c>
      <c r="N42" s="294" t="str">
        <f t="shared" si="39"/>
        <v/>
      </c>
      <c r="O42" s="294" t="str">
        <f t="shared" si="40"/>
        <v/>
      </c>
      <c r="P42" s="294"/>
      <c r="Q42" s="295"/>
      <c r="R42" s="294"/>
      <c r="T42" s="281">
        <f t="shared" si="42"/>
        <v>0</v>
      </c>
      <c r="U42" s="297" t="str">
        <f>IF(ISNUMBER(U25)=TRUE,U25/U$120,"")</f>
        <v/>
      </c>
      <c r="V42" s="298" t="str">
        <f>IF(ISNUMBER(V25)=TRUE,V25/V$120,"")</f>
        <v/>
      </c>
      <c r="W42" s="298" t="str">
        <f t="shared" si="41"/>
        <v/>
      </c>
      <c r="X42" s="298" t="str">
        <f t="shared" si="41"/>
        <v/>
      </c>
      <c r="Y42" s="298" t="str">
        <f t="shared" si="41"/>
        <v/>
      </c>
      <c r="Z42" s="298" t="str">
        <f t="shared" si="41"/>
        <v/>
      </c>
      <c r="AA42" s="298" t="str">
        <f t="shared" si="41"/>
        <v/>
      </c>
      <c r="AB42" s="298" t="str">
        <f t="shared" si="41"/>
        <v/>
      </c>
      <c r="AC42" s="298" t="str">
        <f t="shared" si="41"/>
        <v/>
      </c>
      <c r="AD42" s="298" t="str">
        <f t="shared" si="41"/>
        <v/>
      </c>
      <c r="AE42" s="298" t="str">
        <f t="shared" si="41"/>
        <v/>
      </c>
      <c r="AF42" s="298" t="str">
        <f t="shared" si="41"/>
        <v/>
      </c>
    </row>
    <row r="43" spans="2:32" s="4" customFormat="1" ht="18.75" x14ac:dyDescent="0.35">
      <c r="B43" s="182"/>
      <c r="C43" s="275" t="s">
        <v>74</v>
      </c>
      <c r="D43" s="299">
        <f>AVERAGE(D33:D42)</f>
        <v>0.95163114111845659</v>
      </c>
      <c r="E43" s="299">
        <f>AVERAGE(E33:E42)</f>
        <v>1.0907795915982532</v>
      </c>
      <c r="F43" s="299">
        <f t="shared" ref="F43:O43" si="43">AVERAGE(F33:F42)</f>
        <v>1.1453155200611711</v>
      </c>
      <c r="G43" s="299">
        <f t="shared" si="43"/>
        <v>0.89671300696085599</v>
      </c>
      <c r="H43" s="299">
        <f t="shared" si="43"/>
        <v>0.58714458838278305</v>
      </c>
      <c r="I43" s="299">
        <f t="shared" si="43"/>
        <v>0.4324395099317907</v>
      </c>
      <c r="J43" s="299">
        <f t="shared" si="43"/>
        <v>0.35924929976546977</v>
      </c>
      <c r="K43" s="299">
        <f t="shared" si="43"/>
        <v>0.29936466556561631</v>
      </c>
      <c r="L43" s="299">
        <f t="shared" si="43"/>
        <v>0.24675593226116152</v>
      </c>
      <c r="M43" s="299">
        <f t="shared" si="43"/>
        <v>0.23135886823161461</v>
      </c>
      <c r="N43" s="299">
        <f t="shared" si="43"/>
        <v>0.27743177282567488</v>
      </c>
      <c r="O43" s="299">
        <f t="shared" si="43"/>
        <v>0.24439874925771457</v>
      </c>
      <c r="P43" s="277"/>
      <c r="Q43" s="278"/>
      <c r="R43" s="277"/>
      <c r="S43" s="182"/>
      <c r="T43" s="275" t="s">
        <v>1</v>
      </c>
      <c r="U43" s="299">
        <f>AVERAGE(U33:U42)</f>
        <v>1</v>
      </c>
      <c r="V43" s="299">
        <f>AVERAGE(V33:V42)</f>
        <v>1.1318649383072767</v>
      </c>
      <c r="W43" s="299">
        <f t="shared" ref="W43:AE43" si="44">AVERAGE(W33:W42)</f>
        <v>1.1998761213235236</v>
      </c>
      <c r="X43" s="299">
        <f>AVERAGE(X33:X42)</f>
        <v>0.90770282384051826</v>
      </c>
      <c r="Y43" s="299">
        <f t="shared" si="44"/>
        <v>0.61111370294967782</v>
      </c>
      <c r="Z43" s="299">
        <f t="shared" si="44"/>
        <v>0.462870009215266</v>
      </c>
      <c r="AA43" s="299">
        <f t="shared" si="44"/>
        <v>0.36848472378408087</v>
      </c>
      <c r="AB43" s="299">
        <f t="shared" si="44"/>
        <v>0.32284504089359489</v>
      </c>
      <c r="AC43" s="299">
        <f t="shared" si="44"/>
        <v>0.26743836470594057</v>
      </c>
      <c r="AD43" s="299">
        <f t="shared" si="44"/>
        <v>0.26753171693767325</v>
      </c>
      <c r="AE43" s="299">
        <f t="shared" si="44"/>
        <v>0.27930463151787305</v>
      </c>
      <c r="AF43" s="299">
        <f>AVERAGE(AF33:AF42)</f>
        <v>0.24661628448696096</v>
      </c>
    </row>
    <row r="44" spans="2:32" ht="18" x14ac:dyDescent="0.35">
      <c r="B44" s="157"/>
      <c r="C44" s="281" t="s">
        <v>63</v>
      </c>
      <c r="D44" s="300">
        <f>_xlfn.STDEV.P(D33:D42)</f>
        <v>0.2998802032743248</v>
      </c>
      <c r="E44" s="300">
        <f>_xlfn.STDEV.P(E33:E42)</f>
        <v>0.39062375142345351</v>
      </c>
      <c r="F44" s="300">
        <f t="shared" ref="F44:O44" si="45">_xlfn.STDEV.P(F33:F42)</f>
        <v>0.31782974861561875</v>
      </c>
      <c r="G44" s="300">
        <f t="shared" si="45"/>
        <v>0.34536941437280988</v>
      </c>
      <c r="H44" s="300">
        <f t="shared" si="45"/>
        <v>0.28780697686987744</v>
      </c>
      <c r="I44" s="300">
        <f t="shared" si="45"/>
        <v>0.24788726830786906</v>
      </c>
      <c r="J44" s="300">
        <f t="shared" si="45"/>
        <v>0.26637086452211278</v>
      </c>
      <c r="K44" s="300">
        <f t="shared" si="45"/>
        <v>0.2193456525929908</v>
      </c>
      <c r="L44" s="300">
        <f>_xlfn.STDEV.P(L33:L42)</f>
        <v>0.18134231257692626</v>
      </c>
      <c r="M44" s="300">
        <f t="shared" si="45"/>
        <v>0.19001464447770816</v>
      </c>
      <c r="N44" s="300">
        <f t="shared" si="45"/>
        <v>0.2285595777652967</v>
      </c>
      <c r="O44" s="300">
        <f t="shared" si="45"/>
        <v>0.20564264358576975</v>
      </c>
      <c r="P44" s="286"/>
      <c r="Q44" s="287"/>
      <c r="R44" s="286"/>
      <c r="S44" s="157"/>
      <c r="T44" s="195" t="s">
        <v>2</v>
      </c>
      <c r="U44" s="300">
        <f>_xlfn.STDEV.P(U33:U42)</f>
        <v>0</v>
      </c>
      <c r="V44" s="300">
        <f>_xlfn.STDEV.P(V33:V42)</f>
        <v>0.45259647314549967</v>
      </c>
      <c r="W44" s="300">
        <f t="shared" ref="W44:AF44" si="46">_xlfn.STDEV.P(W33:W42)</f>
        <v>0.3810593769424423</v>
      </c>
      <c r="X44" s="300">
        <f>_xlfn.STDEV.P(X33:X42)</f>
        <v>0.29392790569788324</v>
      </c>
      <c r="Y44" s="300">
        <f t="shared" si="46"/>
        <v>0.30517841178571548</v>
      </c>
      <c r="Z44" s="300">
        <f t="shared" si="46"/>
        <v>0.2769268860117276</v>
      </c>
      <c r="AA44" s="300">
        <f t="shared" si="46"/>
        <v>0.24049347613426217</v>
      </c>
      <c r="AB44" s="300">
        <f t="shared" si="46"/>
        <v>0.23143824760955914</v>
      </c>
      <c r="AC44" s="300">
        <f t="shared" si="46"/>
        <v>0.2154332838650703</v>
      </c>
      <c r="AD44" s="300">
        <f t="shared" si="46"/>
        <v>0.26577772558914936</v>
      </c>
      <c r="AE44" s="300">
        <f t="shared" si="46"/>
        <v>0.26402085453982821</v>
      </c>
      <c r="AF44" s="300">
        <f t="shared" si="46"/>
        <v>0.22534927484940426</v>
      </c>
    </row>
    <row r="45" spans="2:32" s="301" customFormat="1" ht="18.75" x14ac:dyDescent="0.35">
      <c r="B45" s="302"/>
      <c r="C45" s="303" t="s">
        <v>75</v>
      </c>
      <c r="D45" s="304">
        <f>D73*D102</f>
        <v>0.78791504936226109</v>
      </c>
      <c r="E45" s="305">
        <f>E73*E102</f>
        <v>1.0984013310671823</v>
      </c>
      <c r="F45" s="305">
        <f t="shared" ref="F45:O45" si="47">F73*F102</f>
        <v>1.3500302906742052</v>
      </c>
      <c r="G45" s="305">
        <f t="shared" si="47"/>
        <v>1.2692402447750453</v>
      </c>
      <c r="H45" s="305">
        <f t="shared" si="47"/>
        <v>0.84369790252104748</v>
      </c>
      <c r="I45" s="305">
        <f t="shared" si="47"/>
        <v>0.60220452005326786</v>
      </c>
      <c r="J45" s="305">
        <f t="shared" si="47"/>
        <v>0.55716050517193672</v>
      </c>
      <c r="K45" s="305">
        <f t="shared" si="47"/>
        <v>0.50456783835345842</v>
      </c>
      <c r="L45" s="305">
        <f t="shared" si="47"/>
        <v>0.41816955886307239</v>
      </c>
      <c r="M45" s="305">
        <f t="shared" si="47"/>
        <v>0.40184843080153271</v>
      </c>
      <c r="N45" s="305">
        <f t="shared" si="47"/>
        <v>0.40620898009113121</v>
      </c>
      <c r="O45" s="305">
        <f t="shared" si="47"/>
        <v>0.33725763297961375</v>
      </c>
      <c r="P45" s="306"/>
      <c r="Q45" s="307"/>
      <c r="R45" s="306"/>
      <c r="S45" s="302"/>
      <c r="T45" s="308" t="s">
        <v>76</v>
      </c>
      <c r="U45" s="305">
        <f t="shared" ref="U45:AF45" si="48">U73*U$102</f>
        <v>1</v>
      </c>
      <c r="V45" s="305">
        <f t="shared" si="48"/>
        <v>1.2951111221301261</v>
      </c>
      <c r="W45" s="305">
        <f t="shared" si="48"/>
        <v>1.6021498646696044</v>
      </c>
      <c r="X45" s="305">
        <f t="shared" si="48"/>
        <v>1.6339454808165395</v>
      </c>
      <c r="Y45" s="305">
        <f t="shared" si="48"/>
        <v>1.0484666356517391</v>
      </c>
      <c r="Z45" s="305">
        <f t="shared" si="48"/>
        <v>0.79793420903339629</v>
      </c>
      <c r="AA45" s="305">
        <f t="shared" si="48"/>
        <v>0.7121248650362394</v>
      </c>
      <c r="AB45" s="305">
        <f t="shared" si="48"/>
        <v>0.65804479874943922</v>
      </c>
      <c r="AC45" s="305">
        <f t="shared" si="48"/>
        <v>0.52000915363713252</v>
      </c>
      <c r="AD45" s="305">
        <f t="shared" si="48"/>
        <v>0.49375414878098012</v>
      </c>
      <c r="AE45" s="305">
        <f t="shared" si="48"/>
        <v>0.43960425659661329</v>
      </c>
      <c r="AF45" s="305">
        <f t="shared" si="48"/>
        <v>0.38468937073262</v>
      </c>
    </row>
    <row r="46" spans="2:32" ht="18.75" x14ac:dyDescent="0.35">
      <c r="B46" s="309"/>
      <c r="C46" s="310" t="s">
        <v>77</v>
      </c>
      <c r="D46" s="311" t="e">
        <f t="shared" ref="D46:O46" si="49">SQRT(D76*D$105-(D$102^2)*(D73^2))</f>
        <v>#NUM!</v>
      </c>
      <c r="E46" s="300">
        <f t="shared" si="49"/>
        <v>0.41304562530262623</v>
      </c>
      <c r="F46" s="300">
        <f t="shared" si="49"/>
        <v>0.5666163133782286</v>
      </c>
      <c r="G46" s="300">
        <f t="shared" si="49"/>
        <v>0.73407488307227331</v>
      </c>
      <c r="H46" s="300">
        <f t="shared" si="49"/>
        <v>0.55532312296450559</v>
      </c>
      <c r="I46" s="300">
        <f t="shared" si="49"/>
        <v>0.36579977362003974</v>
      </c>
      <c r="J46" s="300">
        <f t="shared" si="49"/>
        <v>0.36355098759276616</v>
      </c>
      <c r="K46" s="300">
        <f t="shared" si="49"/>
        <v>0.36043925590723619</v>
      </c>
      <c r="L46" s="300">
        <f t="shared" si="49"/>
        <v>0.27145399663077835</v>
      </c>
      <c r="M46" s="300">
        <f t="shared" si="49"/>
        <v>0.24072070196334705</v>
      </c>
      <c r="N46" s="300">
        <f t="shared" si="49"/>
        <v>0.16952615371417398</v>
      </c>
      <c r="O46" s="300">
        <f t="shared" si="49"/>
        <v>0.13738249944152209</v>
      </c>
      <c r="P46" s="286"/>
      <c r="Q46" s="287"/>
      <c r="R46" s="286"/>
      <c r="S46" s="309"/>
      <c r="T46" s="310" t="s">
        <v>78</v>
      </c>
      <c r="U46" s="300" t="e">
        <f t="shared" ref="U46:AF46" si="50">SQRT(U76*U$105-(U$102^2)*(U73^2))</f>
        <v>#NUM!</v>
      </c>
      <c r="V46" s="300">
        <f t="shared" si="50"/>
        <v>0.35688015971260068</v>
      </c>
      <c r="W46" s="300">
        <f t="shared" si="50"/>
        <v>0.6679218376305972</v>
      </c>
      <c r="X46" s="300">
        <f t="shared" si="50"/>
        <v>1.1309593966853255</v>
      </c>
      <c r="Y46" s="300">
        <f t="shared" si="50"/>
        <v>0.72227384750564549</v>
      </c>
      <c r="Z46" s="300">
        <f t="shared" si="50"/>
        <v>0.5227402912719229</v>
      </c>
      <c r="AA46" s="300">
        <f t="shared" si="50"/>
        <v>0.49996758109238731</v>
      </c>
      <c r="AB46" s="300">
        <f t="shared" si="50"/>
        <v>0.49794778523360728</v>
      </c>
      <c r="AC46" s="300">
        <f t="shared" si="50"/>
        <v>0.35269030360027454</v>
      </c>
      <c r="AD46" s="300">
        <f t="shared" si="50"/>
        <v>0.29357232867429994</v>
      </c>
      <c r="AE46" s="300">
        <f t="shared" si="50"/>
        <v>0.22716020496176781</v>
      </c>
      <c r="AF46" s="300">
        <f t="shared" si="50"/>
        <v>0.19996534182989154</v>
      </c>
    </row>
    <row r="47" spans="2:32" x14ac:dyDescent="0.25">
      <c r="B47" s="312"/>
      <c r="C47" s="313" t="s">
        <v>66</v>
      </c>
      <c r="D47" s="314" t="e">
        <f>_xlfn.NORM.DIST(D43,D45,D46,TRUE)</f>
        <v>#NUM!</v>
      </c>
      <c r="E47" s="314">
        <f t="shared" ref="E47:O47" si="51">_xlfn.NORM.DIST(E43,E45,E46,TRUE)</f>
        <v>0.49263892075619053</v>
      </c>
      <c r="F47" s="314">
        <f t="shared" si="51"/>
        <v>0.35894003959897464</v>
      </c>
      <c r="G47" s="314">
        <f t="shared" si="51"/>
        <v>0.30590955084816496</v>
      </c>
      <c r="H47" s="314">
        <f t="shared" si="51"/>
        <v>0.32204451406959778</v>
      </c>
      <c r="I47" s="314">
        <f t="shared" si="51"/>
        <v>0.32129066041629811</v>
      </c>
      <c r="J47" s="314">
        <f t="shared" si="51"/>
        <v>0.29308875500802029</v>
      </c>
      <c r="K47" s="314">
        <f t="shared" si="51"/>
        <v>0.28457147896916501</v>
      </c>
      <c r="L47" s="314">
        <f t="shared" si="51"/>
        <v>0.26386834951168225</v>
      </c>
      <c r="M47" s="314">
        <f t="shared" si="51"/>
        <v>0.23939613846768892</v>
      </c>
      <c r="N47" s="314">
        <f t="shared" si="51"/>
        <v>0.22373779357223486</v>
      </c>
      <c r="O47" s="314">
        <f t="shared" si="51"/>
        <v>0.24954732616467307</v>
      </c>
      <c r="S47" s="312"/>
      <c r="T47" s="313" t="s">
        <v>66</v>
      </c>
      <c r="U47" s="314" t="e">
        <f>_xlfn.NORM.DIST(U43,U45,U46,TRUE)</f>
        <v>#NUM!</v>
      </c>
      <c r="V47" s="314">
        <f t="shared" ref="V47:AF47" si="52">_xlfn.NORM.DIST(V43,V45,V46,TRUE)</f>
        <v>0.32368252061303893</v>
      </c>
      <c r="W47" s="314">
        <f t="shared" si="52"/>
        <v>0.2734949922926232</v>
      </c>
      <c r="X47" s="314">
        <f t="shared" si="52"/>
        <v>0.26038873497740578</v>
      </c>
      <c r="Y47" s="314">
        <f t="shared" si="52"/>
        <v>0.27241600086583495</v>
      </c>
      <c r="Z47" s="314">
        <f t="shared" si="52"/>
        <v>0.26076900201596243</v>
      </c>
      <c r="AA47" s="314">
        <f t="shared" si="52"/>
        <v>0.24593902221548353</v>
      </c>
      <c r="AB47" s="314">
        <f t="shared" si="52"/>
        <v>0.25042196931313676</v>
      </c>
      <c r="AC47" s="314">
        <f t="shared" si="52"/>
        <v>0.23695669435940961</v>
      </c>
      <c r="AD47" s="314">
        <f t="shared" si="52"/>
        <v>0.22047647855182115</v>
      </c>
      <c r="AE47" s="314">
        <f t="shared" si="52"/>
        <v>0.24019739826056791</v>
      </c>
      <c r="AF47" s="314">
        <f t="shared" si="52"/>
        <v>0.24494459281616832</v>
      </c>
    </row>
    <row r="50" spans="2:32" s="7" customFormat="1" ht="15.75" x14ac:dyDescent="0.25">
      <c r="B50" s="219" t="s">
        <v>79</v>
      </c>
      <c r="D50" s="212"/>
      <c r="E50" s="212"/>
      <c r="Q50" s="315"/>
      <c r="S50" s="219" t="str">
        <f>CONCATENATE(B50,", Normalized")</f>
        <v>50 mg/kg CP-PTX only, Normalized</v>
      </c>
      <c r="T50" s="254"/>
      <c r="U50" s="212"/>
      <c r="V50" s="212"/>
      <c r="W50" s="212"/>
    </row>
    <row r="51" spans="2:32" x14ac:dyDescent="0.25">
      <c r="C51" s="255" t="s">
        <v>0</v>
      </c>
      <c r="D51" s="1">
        <f t="shared" ref="D51:O51" si="53">D15</f>
        <v>0</v>
      </c>
      <c r="E51" s="1">
        <f t="shared" si="53"/>
        <v>1</v>
      </c>
      <c r="F51" s="1">
        <f t="shared" si="53"/>
        <v>2</v>
      </c>
      <c r="G51" s="1">
        <f t="shared" si="53"/>
        <v>4</v>
      </c>
      <c r="H51" s="1">
        <f t="shared" si="53"/>
        <v>6</v>
      </c>
      <c r="I51" s="1">
        <f t="shared" si="53"/>
        <v>8</v>
      </c>
      <c r="J51" s="1">
        <f t="shared" si="53"/>
        <v>10</v>
      </c>
      <c r="K51" s="1">
        <f t="shared" si="53"/>
        <v>12</v>
      </c>
      <c r="L51" s="1">
        <f t="shared" si="53"/>
        <v>14</v>
      </c>
      <c r="M51" s="1">
        <f t="shared" si="53"/>
        <v>17</v>
      </c>
      <c r="N51" s="1">
        <f t="shared" si="53"/>
        <v>19</v>
      </c>
      <c r="O51" s="1">
        <f t="shared" si="53"/>
        <v>21</v>
      </c>
      <c r="P51" s="159"/>
      <c r="Q51" s="316"/>
      <c r="R51" s="159"/>
      <c r="T51" s="255" t="s">
        <v>0</v>
      </c>
      <c r="U51" s="1">
        <f>D51</f>
        <v>0</v>
      </c>
      <c r="V51" s="1">
        <f>E51</f>
        <v>1</v>
      </c>
      <c r="W51" s="1">
        <f t="shared" ref="W51:AF51" si="54">F51</f>
        <v>2</v>
      </c>
      <c r="X51" s="1">
        <f t="shared" si="54"/>
        <v>4</v>
      </c>
      <c r="Y51" s="1">
        <f t="shared" si="54"/>
        <v>6</v>
      </c>
      <c r="Z51" s="1">
        <f t="shared" si="54"/>
        <v>8</v>
      </c>
      <c r="AA51" s="1">
        <f t="shared" si="54"/>
        <v>10</v>
      </c>
      <c r="AB51" s="1">
        <f t="shared" si="54"/>
        <v>12</v>
      </c>
      <c r="AC51" s="1">
        <f t="shared" si="54"/>
        <v>14</v>
      </c>
      <c r="AD51" s="1">
        <f t="shared" si="54"/>
        <v>17</v>
      </c>
      <c r="AE51" s="1">
        <f t="shared" si="54"/>
        <v>19</v>
      </c>
      <c r="AF51" s="1">
        <f t="shared" si="54"/>
        <v>21</v>
      </c>
    </row>
    <row r="52" spans="2:32" x14ac:dyDescent="0.25">
      <c r="C52" s="317">
        <v>22</v>
      </c>
      <c r="D52" s="263">
        <v>66.338999999999999</v>
      </c>
      <c r="E52" s="263">
        <v>100.78692000000001</v>
      </c>
      <c r="F52" s="263">
        <v>130.32864000000004</v>
      </c>
      <c r="G52" s="263">
        <v>173.90255999999999</v>
      </c>
      <c r="H52" s="263">
        <v>179.55755999999997</v>
      </c>
      <c r="I52" s="263">
        <v>316.36799999999999</v>
      </c>
      <c r="J52" s="263">
        <v>394.05080000000009</v>
      </c>
      <c r="K52" s="263">
        <v>485.72784000000013</v>
      </c>
      <c r="L52" s="263">
        <v>606.48587999999995</v>
      </c>
      <c r="M52" s="263">
        <v>1004.9582399999999</v>
      </c>
      <c r="N52" s="263">
        <v>1043.0248399999998</v>
      </c>
      <c r="O52" s="263">
        <v>1409.9051200000001</v>
      </c>
      <c r="P52" s="264"/>
      <c r="Q52" s="265"/>
      <c r="R52" s="264"/>
      <c r="T52" s="3">
        <f>C52</f>
        <v>22</v>
      </c>
      <c r="U52" s="318">
        <f>IF(ISNUMBER(D52)=TRUE,D52/$D52,"")</f>
        <v>1</v>
      </c>
      <c r="V52" s="318">
        <f>IF(ISNUMBER(E52)=TRUE,E52/$D52,"")</f>
        <v>1.5192710170487951</v>
      </c>
      <c r="W52" s="318">
        <f t="shared" ref="W52:AF61" si="55">IF(ISNUMBER(F52)=TRUE,F52/$D52,"")</f>
        <v>1.9645855379188719</v>
      </c>
      <c r="X52" s="318">
        <f t="shared" si="55"/>
        <v>2.6214226925338036</v>
      </c>
      <c r="Y52" s="318">
        <f t="shared" si="55"/>
        <v>2.7066666666666661</v>
      </c>
      <c r="Z52" s="318">
        <f t="shared" si="55"/>
        <v>4.768959435626102</v>
      </c>
      <c r="AA52" s="318">
        <f t="shared" si="55"/>
        <v>5.939956888105038</v>
      </c>
      <c r="AB52" s="318">
        <f t="shared" si="55"/>
        <v>7.3219047619047641</v>
      </c>
      <c r="AC52" s="318">
        <f t="shared" si="55"/>
        <v>9.1422222222222214</v>
      </c>
      <c r="AD52" s="318">
        <f t="shared" si="55"/>
        <v>15.148830099941211</v>
      </c>
      <c r="AE52" s="318">
        <f t="shared" si="55"/>
        <v>15.722649421908679</v>
      </c>
      <c r="AF52" s="318">
        <f t="shared" si="55"/>
        <v>21.253035469331767</v>
      </c>
    </row>
    <row r="53" spans="2:32" x14ac:dyDescent="0.25">
      <c r="C53" s="317">
        <v>35</v>
      </c>
      <c r="D53" s="263">
        <v>87.640799999999999</v>
      </c>
      <c r="E53" s="263">
        <v>132.91199999999998</v>
      </c>
      <c r="F53" s="263">
        <v>128.51852000000002</v>
      </c>
      <c r="G53" s="263">
        <v>126.70840000000003</v>
      </c>
      <c r="H53" s="263">
        <v>139.37924000000001</v>
      </c>
      <c r="I53" s="263">
        <v>153.91376</v>
      </c>
      <c r="J53" s="263">
        <v>191.41096000000002</v>
      </c>
      <c r="K53" s="263">
        <v>263.25259999999997</v>
      </c>
      <c r="L53" s="263">
        <v>376.13940000000008</v>
      </c>
      <c r="M53" s="263">
        <v>849.42000000000007</v>
      </c>
      <c r="N53" s="263">
        <v>914.36176000000023</v>
      </c>
      <c r="O53" s="263">
        <v>1134.0128800000002</v>
      </c>
      <c r="P53" s="264"/>
      <c r="Q53" s="265"/>
      <c r="R53" s="264"/>
      <c r="T53" s="3">
        <f>C53</f>
        <v>35</v>
      </c>
      <c r="U53" s="319">
        <f t="shared" ref="U53:V61" si="56">IF(ISNUMBER(D53)=TRUE,D53/$D53,"")</f>
        <v>1</v>
      </c>
      <c r="V53" s="319">
        <f t="shared" si="56"/>
        <v>1.5165539337842646</v>
      </c>
      <c r="W53" s="319">
        <f t="shared" si="55"/>
        <v>1.466423400973063</v>
      </c>
      <c r="X53" s="319">
        <f t="shared" si="55"/>
        <v>1.4457695502551327</v>
      </c>
      <c r="Y53" s="319">
        <f t="shared" si="55"/>
        <v>1.5903465052806456</v>
      </c>
      <c r="Z53" s="319">
        <f t="shared" si="55"/>
        <v>1.756188441912899</v>
      </c>
      <c r="AA53" s="319">
        <f t="shared" si="55"/>
        <v>2.184039397175745</v>
      </c>
      <c r="AB53" s="319">
        <f t="shared" si="55"/>
        <v>3.0037676515960601</v>
      </c>
      <c r="AC53" s="319">
        <f t="shared" si="55"/>
        <v>4.2918298326806701</v>
      </c>
      <c r="AD53" s="319">
        <f t="shared" si="55"/>
        <v>9.6920612317550745</v>
      </c>
      <c r="AE53" s="319">
        <f t="shared" si="55"/>
        <v>10.433060401091732</v>
      </c>
      <c r="AF53" s="319">
        <f t="shared" si="55"/>
        <v>12.939325976029432</v>
      </c>
    </row>
    <row r="54" spans="2:32" x14ac:dyDescent="0.25">
      <c r="C54" s="317">
        <v>54</v>
      </c>
      <c r="D54" s="263">
        <v>63.818559999999991</v>
      </c>
      <c r="E54" s="263">
        <v>123.08816000000003</v>
      </c>
      <c r="F54" s="263">
        <v>140.4</v>
      </c>
      <c r="G54" s="263">
        <v>334.26432000000005</v>
      </c>
      <c r="H54" s="263">
        <v>251.53959999999998</v>
      </c>
      <c r="I54" s="263">
        <v>323.596</v>
      </c>
      <c r="J54" s="263">
        <v>450.34703999999999</v>
      </c>
      <c r="K54" s="263">
        <v>634.14467999999999</v>
      </c>
      <c r="L54" s="263">
        <v>654.22448000000009</v>
      </c>
      <c r="M54" s="263">
        <v>976.14296000000024</v>
      </c>
      <c r="N54" s="263">
        <v>1148.8464000000001</v>
      </c>
      <c r="O54" s="263">
        <v>1347.55764</v>
      </c>
      <c r="P54" s="264"/>
      <c r="Q54" s="265"/>
      <c r="R54" s="264"/>
      <c r="T54" s="3">
        <f t="shared" ref="T54:T61" si="57">C54</f>
        <v>54</v>
      </c>
      <c r="U54" s="319">
        <f t="shared" si="56"/>
        <v>1</v>
      </c>
      <c r="V54" s="319">
        <f t="shared" si="56"/>
        <v>1.9287204223974976</v>
      </c>
      <c r="W54" s="319">
        <f t="shared" si="55"/>
        <v>2.1999869630402196</v>
      </c>
      <c r="X54" s="319">
        <f t="shared" si="55"/>
        <v>5.2377289616061553</v>
      </c>
      <c r="Y54" s="319">
        <f t="shared" si="55"/>
        <v>3.9414803467831305</v>
      </c>
      <c r="Z54" s="319">
        <f t="shared" si="55"/>
        <v>5.0705625448145497</v>
      </c>
      <c r="AA54" s="319">
        <f t="shared" si="55"/>
        <v>7.0566781826478078</v>
      </c>
      <c r="AB54" s="319">
        <f t="shared" si="55"/>
        <v>9.9366811159637578</v>
      </c>
      <c r="AC54" s="319">
        <f t="shared" si="55"/>
        <v>10.251319992177827</v>
      </c>
      <c r="AD54" s="319">
        <f t="shared" si="55"/>
        <v>15.295596766833981</v>
      </c>
      <c r="AE54" s="319">
        <f t="shared" si="55"/>
        <v>18.001759989570438</v>
      </c>
      <c r="AF54" s="319">
        <f t="shared" si="55"/>
        <v>21.115450426960436</v>
      </c>
    </row>
    <row r="55" spans="2:32" x14ac:dyDescent="0.25">
      <c r="C55" s="317">
        <v>55</v>
      </c>
      <c r="D55" s="320" t="s">
        <v>80</v>
      </c>
      <c r="E55" s="263"/>
      <c r="F55" s="263"/>
      <c r="G55" s="263"/>
      <c r="H55" s="263"/>
      <c r="I55" s="263"/>
      <c r="J55" s="263"/>
      <c r="K55" s="263"/>
      <c r="L55" s="263"/>
      <c r="M55" s="263"/>
      <c r="N55" s="263"/>
      <c r="O55" s="263"/>
      <c r="P55" s="264"/>
      <c r="Q55" s="265"/>
      <c r="R55" s="264"/>
      <c r="T55" s="3">
        <f t="shared" si="57"/>
        <v>55</v>
      </c>
      <c r="U55" s="319" t="str">
        <f t="shared" si="56"/>
        <v/>
      </c>
      <c r="V55" s="319" t="str">
        <f t="shared" si="56"/>
        <v/>
      </c>
      <c r="W55" s="319" t="str">
        <f t="shared" si="55"/>
        <v/>
      </c>
      <c r="X55" s="319" t="str">
        <f t="shared" si="55"/>
        <v/>
      </c>
      <c r="Y55" s="319" t="str">
        <f>IF(ISNUMBER(H55)=TRUE,H55/$D55,"")</f>
        <v/>
      </c>
      <c r="Z55" s="319" t="str">
        <f t="shared" si="55"/>
        <v/>
      </c>
      <c r="AA55" s="319" t="str">
        <f t="shared" si="55"/>
        <v/>
      </c>
      <c r="AB55" s="319" t="str">
        <f t="shared" si="55"/>
        <v/>
      </c>
      <c r="AC55" s="319" t="str">
        <f>IF(ISNUMBER(L55)=TRUE,L55/$D55,"")</f>
        <v/>
      </c>
      <c r="AD55" s="319" t="str">
        <f t="shared" si="55"/>
        <v/>
      </c>
      <c r="AE55" s="319" t="str">
        <f t="shared" si="55"/>
        <v/>
      </c>
      <c r="AF55" s="319" t="str">
        <f t="shared" si="55"/>
        <v/>
      </c>
    </row>
    <row r="56" spans="2:32" x14ac:dyDescent="0.25">
      <c r="C56" s="317">
        <v>93</v>
      </c>
      <c r="D56" s="263">
        <v>125.94816</v>
      </c>
      <c r="E56" s="263">
        <v>158.73104000000001</v>
      </c>
      <c r="F56" s="263">
        <v>153.79</v>
      </c>
      <c r="G56" s="263">
        <v>180.90799999999999</v>
      </c>
      <c r="H56" s="263">
        <v>210.26303999999999</v>
      </c>
      <c r="I56" s="263">
        <v>251.55</v>
      </c>
      <c r="J56" s="263">
        <v>300.91152000000011</v>
      </c>
      <c r="K56" s="263">
        <v>426.30588</v>
      </c>
      <c r="L56" s="263">
        <v>500.82448000000011</v>
      </c>
      <c r="M56" s="263">
        <v>865.01376000000016</v>
      </c>
      <c r="N56" s="263">
        <v>921.51799999999992</v>
      </c>
      <c r="O56" s="263">
        <v>982.32263999999998</v>
      </c>
      <c r="P56" s="264"/>
      <c r="Q56" s="265"/>
      <c r="R56" s="264"/>
      <c r="T56" s="3">
        <f t="shared" si="57"/>
        <v>93</v>
      </c>
      <c r="U56" s="319">
        <f t="shared" si="56"/>
        <v>1</v>
      </c>
      <c r="V56" s="319">
        <f t="shared" si="56"/>
        <v>1.2602886775003304</v>
      </c>
      <c r="W56" s="319">
        <f t="shared" si="55"/>
        <v>1.2210579336768397</v>
      </c>
      <c r="X56" s="319">
        <f t="shared" si="55"/>
        <v>1.4363687409168977</v>
      </c>
      <c r="Y56" s="319">
        <f t="shared" si="55"/>
        <v>1.6694411414982162</v>
      </c>
      <c r="Z56" s="319">
        <f t="shared" si="55"/>
        <v>1.9972502972651607</v>
      </c>
      <c r="AA56" s="319">
        <f t="shared" si="55"/>
        <v>2.3891696393182729</v>
      </c>
      <c r="AB56" s="319">
        <f t="shared" si="55"/>
        <v>3.3847725921521996</v>
      </c>
      <c r="AC56" s="319">
        <f t="shared" si="55"/>
        <v>3.976433478662968</v>
      </c>
      <c r="AD56" s="319">
        <f t="shared" si="55"/>
        <v>6.8680142687277064</v>
      </c>
      <c r="AE56" s="319">
        <f t="shared" si="55"/>
        <v>7.3166451975161833</v>
      </c>
      <c r="AF56" s="319">
        <f t="shared" si="55"/>
        <v>7.7994203329369798</v>
      </c>
    </row>
    <row r="57" spans="2:32" x14ac:dyDescent="0.25">
      <c r="C57" s="317"/>
      <c r="D57" s="263"/>
      <c r="E57" s="263"/>
      <c r="F57" s="263"/>
      <c r="G57" s="263"/>
      <c r="H57" s="263"/>
      <c r="I57" s="263"/>
      <c r="J57" s="263"/>
      <c r="K57" s="263"/>
      <c r="L57" s="263"/>
      <c r="M57" s="263"/>
      <c r="N57" s="263"/>
      <c r="O57" s="263"/>
      <c r="P57" s="264"/>
      <c r="Q57" s="265"/>
      <c r="R57" s="264"/>
      <c r="T57" s="3">
        <f t="shared" si="57"/>
        <v>0</v>
      </c>
      <c r="U57" s="319" t="str">
        <f t="shared" si="56"/>
        <v/>
      </c>
      <c r="V57" s="319" t="str">
        <f t="shared" si="56"/>
        <v/>
      </c>
      <c r="W57" s="319" t="str">
        <f t="shared" si="55"/>
        <v/>
      </c>
      <c r="X57" s="319" t="str">
        <f t="shared" si="55"/>
        <v/>
      </c>
      <c r="Y57" s="319" t="str">
        <f t="shared" si="55"/>
        <v/>
      </c>
      <c r="Z57" s="319" t="str">
        <f t="shared" si="55"/>
        <v/>
      </c>
      <c r="AA57" s="319" t="str">
        <f t="shared" si="55"/>
        <v/>
      </c>
      <c r="AB57" s="319" t="str">
        <f t="shared" si="55"/>
        <v/>
      </c>
      <c r="AC57" s="319" t="str">
        <f t="shared" si="55"/>
        <v/>
      </c>
      <c r="AD57" s="319" t="str">
        <f t="shared" si="55"/>
        <v/>
      </c>
      <c r="AE57" s="319" t="str">
        <f t="shared" si="55"/>
        <v/>
      </c>
      <c r="AF57" s="319" t="str">
        <f t="shared" si="55"/>
        <v/>
      </c>
    </row>
    <row r="58" spans="2:32" x14ac:dyDescent="0.25">
      <c r="C58" s="317"/>
      <c r="D58" s="268"/>
      <c r="E58" s="263"/>
      <c r="F58" s="263"/>
      <c r="G58" s="263"/>
      <c r="H58" s="263"/>
      <c r="I58" s="263"/>
      <c r="J58" s="263"/>
      <c r="K58" s="263"/>
      <c r="L58" s="263"/>
      <c r="M58" s="263"/>
      <c r="N58" s="263"/>
      <c r="O58" s="263"/>
      <c r="P58" s="264"/>
      <c r="Q58" s="265"/>
      <c r="R58" s="264"/>
      <c r="T58" s="3">
        <f t="shared" si="57"/>
        <v>0</v>
      </c>
      <c r="U58" s="319" t="str">
        <f t="shared" si="56"/>
        <v/>
      </c>
      <c r="V58" s="319" t="str">
        <f t="shared" si="56"/>
        <v/>
      </c>
      <c r="W58" s="319" t="str">
        <f t="shared" si="55"/>
        <v/>
      </c>
      <c r="X58" s="319" t="str">
        <f t="shared" si="55"/>
        <v/>
      </c>
      <c r="Y58" s="319" t="str">
        <f t="shared" si="55"/>
        <v/>
      </c>
      <c r="Z58" s="319" t="str">
        <f t="shared" si="55"/>
        <v/>
      </c>
      <c r="AA58" s="319" t="str">
        <f t="shared" si="55"/>
        <v/>
      </c>
      <c r="AB58" s="319" t="str">
        <f t="shared" si="55"/>
        <v/>
      </c>
      <c r="AC58" s="319" t="str">
        <f t="shared" si="55"/>
        <v/>
      </c>
      <c r="AD58" s="319" t="str">
        <f t="shared" si="55"/>
        <v/>
      </c>
      <c r="AE58" s="319" t="str">
        <f t="shared" si="55"/>
        <v/>
      </c>
      <c r="AF58" s="319" t="str">
        <f t="shared" si="55"/>
        <v/>
      </c>
    </row>
    <row r="59" spans="2:32" x14ac:dyDescent="0.25">
      <c r="C59" s="317"/>
      <c r="D59" s="268"/>
      <c r="E59" s="263"/>
      <c r="F59" s="263"/>
      <c r="G59" s="263"/>
      <c r="H59" s="263"/>
      <c r="I59" s="263"/>
      <c r="J59" s="263"/>
      <c r="K59" s="263"/>
      <c r="L59" s="263"/>
      <c r="M59" s="263"/>
      <c r="N59" s="263"/>
      <c r="O59" s="263"/>
      <c r="P59" s="264"/>
      <c r="Q59" s="265"/>
      <c r="R59" s="264"/>
      <c r="T59" s="3">
        <f t="shared" si="57"/>
        <v>0</v>
      </c>
      <c r="U59" s="319" t="str">
        <f t="shared" si="56"/>
        <v/>
      </c>
      <c r="V59" s="319" t="str">
        <f t="shared" si="56"/>
        <v/>
      </c>
      <c r="W59" s="319" t="str">
        <f t="shared" si="55"/>
        <v/>
      </c>
      <c r="X59" s="319" t="str">
        <f t="shared" si="55"/>
        <v/>
      </c>
      <c r="Y59" s="319" t="str">
        <f t="shared" si="55"/>
        <v/>
      </c>
      <c r="Z59" s="319" t="str">
        <f t="shared" si="55"/>
        <v/>
      </c>
      <c r="AA59" s="319" t="str">
        <f t="shared" si="55"/>
        <v/>
      </c>
      <c r="AB59" s="319" t="str">
        <f t="shared" si="55"/>
        <v/>
      </c>
      <c r="AC59" s="319" t="str">
        <f t="shared" si="55"/>
        <v/>
      </c>
      <c r="AD59" s="319" t="str">
        <f t="shared" si="55"/>
        <v/>
      </c>
      <c r="AE59" s="319" t="str">
        <f t="shared" si="55"/>
        <v/>
      </c>
      <c r="AF59" s="319" t="str">
        <f t="shared" si="55"/>
        <v/>
      </c>
    </row>
    <row r="60" spans="2:32" x14ac:dyDescent="0.25">
      <c r="C60" s="317"/>
      <c r="D60" s="268"/>
      <c r="E60" s="263"/>
      <c r="F60" s="263"/>
      <c r="G60" s="263"/>
      <c r="H60" s="263"/>
      <c r="I60" s="263"/>
      <c r="J60" s="263"/>
      <c r="K60" s="263"/>
      <c r="L60" s="263"/>
      <c r="M60" s="263"/>
      <c r="N60" s="263"/>
      <c r="O60" s="263"/>
      <c r="P60" s="264"/>
      <c r="Q60" s="265"/>
      <c r="R60" s="264"/>
      <c r="T60" s="3">
        <f t="shared" si="57"/>
        <v>0</v>
      </c>
      <c r="U60" s="319" t="str">
        <f t="shared" si="56"/>
        <v/>
      </c>
      <c r="V60" s="319" t="str">
        <f t="shared" si="56"/>
        <v/>
      </c>
      <c r="W60" s="319" t="str">
        <f t="shared" si="55"/>
        <v/>
      </c>
      <c r="X60" s="319" t="str">
        <f t="shared" si="55"/>
        <v/>
      </c>
      <c r="Y60" s="319" t="str">
        <f t="shared" si="55"/>
        <v/>
      </c>
      <c r="Z60" s="319" t="str">
        <f t="shared" si="55"/>
        <v/>
      </c>
      <c r="AA60" s="319" t="str">
        <f t="shared" si="55"/>
        <v/>
      </c>
      <c r="AB60" s="319" t="str">
        <f t="shared" si="55"/>
        <v/>
      </c>
      <c r="AC60" s="319" t="str">
        <f t="shared" si="55"/>
        <v/>
      </c>
      <c r="AD60" s="319" t="str">
        <f t="shared" si="55"/>
        <v/>
      </c>
      <c r="AE60" s="319" t="str">
        <f t="shared" si="55"/>
        <v/>
      </c>
      <c r="AF60" s="319" t="str">
        <f t="shared" si="55"/>
        <v/>
      </c>
    </row>
    <row r="61" spans="2:32" x14ac:dyDescent="0.25">
      <c r="C61" s="317"/>
      <c r="D61" s="268"/>
      <c r="E61" s="263"/>
      <c r="F61" s="263"/>
      <c r="G61" s="263"/>
      <c r="H61" s="263"/>
      <c r="I61" s="263"/>
      <c r="J61" s="263"/>
      <c r="K61" s="263"/>
      <c r="L61" s="263"/>
      <c r="M61" s="263"/>
      <c r="N61" s="263"/>
      <c r="O61" s="263"/>
      <c r="P61" s="264"/>
      <c r="Q61" s="265"/>
      <c r="R61" s="264"/>
      <c r="T61" s="3">
        <f t="shared" si="57"/>
        <v>0</v>
      </c>
      <c r="U61" s="319" t="str">
        <f t="shared" si="56"/>
        <v/>
      </c>
      <c r="V61" s="319" t="str">
        <f t="shared" si="56"/>
        <v/>
      </c>
      <c r="W61" s="319" t="str">
        <f t="shared" si="55"/>
        <v/>
      </c>
      <c r="X61" s="319" t="str">
        <f t="shared" si="55"/>
        <v/>
      </c>
      <c r="Y61" s="319" t="str">
        <f t="shared" si="55"/>
        <v/>
      </c>
      <c r="Z61" s="319" t="str">
        <f t="shared" si="55"/>
        <v/>
      </c>
      <c r="AA61" s="319" t="str">
        <f t="shared" si="55"/>
        <v/>
      </c>
      <c r="AB61" s="319" t="str">
        <f t="shared" si="55"/>
        <v/>
      </c>
      <c r="AC61" s="319" t="str">
        <f t="shared" si="55"/>
        <v/>
      </c>
      <c r="AD61" s="319" t="str">
        <f t="shared" si="55"/>
        <v/>
      </c>
      <c r="AE61" s="319" t="str">
        <f t="shared" si="55"/>
        <v/>
      </c>
      <c r="AF61" s="319" t="str">
        <f t="shared" si="55"/>
        <v/>
      </c>
    </row>
    <row r="62" spans="2:32" ht="18.75" x14ac:dyDescent="0.35">
      <c r="C62" s="337" t="s">
        <v>7</v>
      </c>
      <c r="D62" s="337"/>
      <c r="E62" s="291"/>
      <c r="F62" s="291"/>
      <c r="G62" s="291"/>
      <c r="H62" s="291"/>
      <c r="I62" s="291"/>
      <c r="J62" s="291"/>
      <c r="K62" s="291"/>
      <c r="L62" s="291"/>
      <c r="M62" s="291"/>
      <c r="N62" s="291"/>
      <c r="O62" s="291"/>
      <c r="P62" s="264"/>
      <c r="Q62" s="265"/>
      <c r="R62" s="264"/>
      <c r="T62" s="337" t="s">
        <v>7</v>
      </c>
      <c r="U62" s="337"/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</row>
    <row r="63" spans="2:32" x14ac:dyDescent="0.25">
      <c r="C63" s="321">
        <f>C52</f>
        <v>22</v>
      </c>
      <c r="D63" s="292">
        <f t="shared" ref="D63:O63" si="58">IF(ISNUMBER(D52)=TRUE,D52/D120,"")</f>
        <v>0.59856990705334223</v>
      </c>
      <c r="E63" s="293">
        <f t="shared" si="58"/>
        <v>0.74259425816147373</v>
      </c>
      <c r="F63" s="293">
        <f t="shared" si="58"/>
        <v>0.88723688961576863</v>
      </c>
      <c r="G63" s="293">
        <f t="shared" si="58"/>
        <v>0.93753732033674497</v>
      </c>
      <c r="H63" s="293">
        <f t="shared" si="58"/>
        <v>0.72148558295027154</v>
      </c>
      <c r="I63" s="293">
        <f t="shared" si="58"/>
        <v>0.8229347755882972</v>
      </c>
      <c r="J63" s="293">
        <f t="shared" si="58"/>
        <v>0.77070548247532156</v>
      </c>
      <c r="K63" s="293">
        <f t="shared" si="58"/>
        <v>0.72258713318197132</v>
      </c>
      <c r="L63" s="293">
        <f t="shared" si="58"/>
        <v>0.6625720761919911</v>
      </c>
      <c r="M63" s="293">
        <f t="shared" si="58"/>
        <v>0.70533406946599619</v>
      </c>
      <c r="N63" s="293">
        <f t="shared" si="58"/>
        <v>0.78550812836201489</v>
      </c>
      <c r="O63" s="293">
        <f t="shared" si="58"/>
        <v>0.81399401528262505</v>
      </c>
      <c r="P63" s="294"/>
      <c r="Q63" s="295"/>
      <c r="R63" s="294"/>
      <c r="T63" s="281">
        <f>C63</f>
        <v>22</v>
      </c>
      <c r="U63" s="292">
        <f>IF(ISNUMBER(U52)=FALSE,"",U52/$U$120)</f>
        <v>1</v>
      </c>
      <c r="V63" s="293">
        <f>IF(ISNUMBER(V52)=FALSE,"",V52/$V$120)</f>
        <v>1.1842396950327041</v>
      </c>
      <c r="W63" s="293">
        <f>IF(ISNUMBER(W52)=FALSE,"",W52/$W$120)</f>
        <v>1.3985311407962391</v>
      </c>
      <c r="X63" s="293">
        <f>IF(ISNUMBER(X52)=FALSE,"",X52/$X$120)</f>
        <v>1.4923213487877371</v>
      </c>
      <c r="Y63" s="293">
        <f>IF(ISNUMBER(Y52)=FALSE,"",Y52/$Y$120)</f>
        <v>1.1635271967536716</v>
      </c>
      <c r="Z63" s="293">
        <f>IF(ISNUMBER(Z52)=FALSE,"",Z52/$Z$120)</f>
        <v>1.348403246833773</v>
      </c>
      <c r="AA63" s="293">
        <f>IF(ISNUMBER(AA52)=FALSE,"",AA52/$AA$120)</f>
        <v>1.2402656261301017</v>
      </c>
      <c r="AB63" s="293">
        <f>IF(ISNUMBER(AB52)=FALSE,"",AB52/$AB$120)</f>
        <v>1.1789791031526393</v>
      </c>
      <c r="AC63" s="293">
        <f>IF(ISNUMBER(AC52)=FALSE,"",AC52/$AC$120)</f>
        <v>1.0579209340886733</v>
      </c>
      <c r="AD63" s="293">
        <f>IF(ISNUMBER(AD52)=FALSE,"",AD52/$AD$120)</f>
        <v>1.1270749625437513</v>
      </c>
      <c r="AE63" s="293">
        <f>IF(ISNUMBER(AE52)=FALSE,"",AE52/$AE$120)</f>
        <v>1.1154723849730903</v>
      </c>
      <c r="AF63" s="293">
        <f>IF(ISNUMBER(AF52)=FALSE,"",AF52/$AF$120)</f>
        <v>1.1804651403355904</v>
      </c>
    </row>
    <row r="64" spans="2:32" x14ac:dyDescent="0.25">
      <c r="C64" s="321">
        <f t="shared" ref="C64:C72" si="59">C53</f>
        <v>35</v>
      </c>
      <c r="D64" s="296">
        <f t="shared" ref="D64:O64" si="60">IF(ISNUMBER(D53)=TRUE,D53/D120,"")</f>
        <v>0.79077383605542073</v>
      </c>
      <c r="E64" s="294">
        <f t="shared" si="60"/>
        <v>0.97929064645251362</v>
      </c>
      <c r="F64" s="294">
        <f t="shared" si="60"/>
        <v>0.87491415503777181</v>
      </c>
      <c r="G64" s="294">
        <f t="shared" si="60"/>
        <v>0.68310583697075211</v>
      </c>
      <c r="H64" s="294">
        <f t="shared" si="60"/>
        <v>0.56004387797743427</v>
      </c>
      <c r="I64" s="294">
        <f t="shared" si="60"/>
        <v>0.40035966199347289</v>
      </c>
      <c r="J64" s="294">
        <f t="shared" si="60"/>
        <v>0.37437172130563989</v>
      </c>
      <c r="K64" s="294">
        <f t="shared" si="60"/>
        <v>0.3916245392413582</v>
      </c>
      <c r="L64" s="294">
        <f t="shared" si="60"/>
        <v>0.41092376824273286</v>
      </c>
      <c r="M64" s="294">
        <f t="shared" si="60"/>
        <v>0.59616891671618766</v>
      </c>
      <c r="N64" s="294">
        <f t="shared" si="60"/>
        <v>0.68861120770949058</v>
      </c>
      <c r="O64" s="294">
        <f t="shared" si="60"/>
        <v>0.65471050816058718</v>
      </c>
      <c r="P64" s="294"/>
      <c r="Q64" s="295"/>
      <c r="R64" s="294"/>
      <c r="T64" s="281">
        <f t="shared" ref="T64:T72" si="61">C64</f>
        <v>35</v>
      </c>
      <c r="U64" s="296">
        <f t="shared" ref="U64:U72" si="62">IF(ISNUMBER(U53)=FALSE,"",U53/$U$120)</f>
        <v>1</v>
      </c>
      <c r="V64" s="294">
        <f t="shared" ref="V64:V72" si="63">IF(ISNUMBER(V53)=FALSE,"",V53/$V$120)</f>
        <v>1.1821217859694373</v>
      </c>
      <c r="W64" s="294">
        <f t="shared" ref="W64:W72" si="64">IF(ISNUMBER(W53)=FALSE,"",W53/$W$120)</f>
        <v>1.0439040460542413</v>
      </c>
      <c r="X64" s="294">
        <f t="shared" ref="X64:X72" si="65">IF(ISNUMBER(X53)=FALSE,"",X53/$X$120)</f>
        <v>0.82304649739166702</v>
      </c>
      <c r="Y64" s="294">
        <f t="shared" ref="Y64:Y72" si="66">IF(ISNUMBER(Y53)=FALSE,"",Y53/$Y$120)</f>
        <v>0.68364953614144885</v>
      </c>
      <c r="Z64" s="294">
        <f t="shared" ref="Z64:Z72" si="67">IF(ISNUMBER(Z53)=FALSE,"",Z53/$Z$120)</f>
        <v>0.49655490450117529</v>
      </c>
      <c r="AA64" s="294">
        <f t="shared" ref="AA64:AA72" si="68">IF(ISNUMBER(AA53)=FALSE,"",AA53/$AA$120)</f>
        <v>0.45602839237022508</v>
      </c>
      <c r="AB64" s="294">
        <f t="shared" ref="AB64:AB72" si="69">IF(ISNUMBER(AB53)=FALSE,"",AB53/$AB$120)</f>
        <v>0.48366912806393247</v>
      </c>
      <c r="AC64" s="294">
        <f t="shared" ref="AC64:AC72" si="70">IF(ISNUMBER(AC53)=FALSE,"",AC53/$AC$120)</f>
        <v>0.49664255748483865</v>
      </c>
      <c r="AD64" s="294">
        <f t="shared" ref="AD64:AD72" si="71">IF(ISNUMBER(AD53)=FALSE,"",AD53/$AD$120)</f>
        <v>0.72109063720996414</v>
      </c>
      <c r="AE64" s="294">
        <f t="shared" ref="AE64:AE72" si="72">IF(ISNUMBER(AE53)=FALSE,"",AE53/$AE$120)</f>
        <v>0.74019272807529846</v>
      </c>
      <c r="AF64" s="294">
        <f t="shared" ref="AF64:AF72" si="73">IF(ISNUMBER(AF53)=FALSE,"",AF53/$AF$120)</f>
        <v>0.71869372618243643</v>
      </c>
    </row>
    <row r="65" spans="2:33" x14ac:dyDescent="0.25">
      <c r="C65" s="321">
        <f t="shared" si="59"/>
        <v>54</v>
      </c>
      <c r="D65" s="296">
        <f t="shared" ref="D65:O65" si="74">IF(ISNUMBER(D54)=TRUE,D54/D120,"")</f>
        <v>0.57582823870540922</v>
      </c>
      <c r="E65" s="294">
        <f t="shared" si="74"/>
        <v>0.90690896064351212</v>
      </c>
      <c r="F65" s="294">
        <f t="shared" si="74"/>
        <v>0.95579957944818494</v>
      </c>
      <c r="G65" s="294">
        <f t="shared" si="74"/>
        <v>1.802073959445935</v>
      </c>
      <c r="H65" s="294">
        <f t="shared" si="74"/>
        <v>1.0107187630589218</v>
      </c>
      <c r="I65" s="294">
        <f t="shared" si="74"/>
        <v>0.84173621112524222</v>
      </c>
      <c r="J65" s="294">
        <f t="shared" si="74"/>
        <v>0.88081265853167368</v>
      </c>
      <c r="K65" s="294">
        <f t="shared" si="74"/>
        <v>0.94337764609868457</v>
      </c>
      <c r="L65" s="294">
        <f t="shared" si="74"/>
        <v>0.71472541456237337</v>
      </c>
      <c r="M65" s="294">
        <f t="shared" si="74"/>
        <v>0.68510994681468884</v>
      </c>
      <c r="N65" s="294">
        <f t="shared" si="74"/>
        <v>0.86520296624904836</v>
      </c>
      <c r="O65" s="294">
        <f t="shared" si="74"/>
        <v>0.77799834800825318</v>
      </c>
      <c r="P65" s="294"/>
      <c r="Q65" s="295"/>
      <c r="R65" s="294"/>
      <c r="T65" s="281">
        <f t="shared" si="61"/>
        <v>54</v>
      </c>
      <c r="U65" s="296">
        <f t="shared" si="62"/>
        <v>1</v>
      </c>
      <c r="V65" s="294">
        <f t="shared" si="63"/>
        <v>1.5033968654652499</v>
      </c>
      <c r="W65" s="294">
        <f t="shared" si="64"/>
        <v>1.5661065490773998</v>
      </c>
      <c r="X65" s="294">
        <f t="shared" si="65"/>
        <v>2.9817300242463278</v>
      </c>
      <c r="Y65" s="294">
        <f t="shared" si="66"/>
        <v>1.6943422089725122</v>
      </c>
      <c r="Z65" s="294">
        <f t="shared" si="67"/>
        <v>1.4336802589733135</v>
      </c>
      <c r="AA65" s="294">
        <f t="shared" si="68"/>
        <v>1.4734375264788193</v>
      </c>
      <c r="AB65" s="294">
        <f t="shared" si="69"/>
        <v>1.6000125338102693</v>
      </c>
      <c r="AC65" s="294">
        <f t="shared" si="70"/>
        <v>1.1862636630517736</v>
      </c>
      <c r="AD65" s="294">
        <f t="shared" si="71"/>
        <v>1.1379944219673195</v>
      </c>
      <c r="AE65" s="294">
        <f t="shared" si="72"/>
        <v>1.2771680911041763</v>
      </c>
      <c r="AF65" s="294">
        <f t="shared" si="73"/>
        <v>1.1728232038891324</v>
      </c>
    </row>
    <row r="66" spans="2:33" x14ac:dyDescent="0.25">
      <c r="C66" s="321">
        <f t="shared" si="59"/>
        <v>55</v>
      </c>
      <c r="D66" s="296" t="str">
        <f t="shared" ref="D66:O66" si="75">IF(ISNUMBER(D55)=TRUE,D55/D120,"")</f>
        <v/>
      </c>
      <c r="E66" s="294" t="str">
        <f t="shared" si="75"/>
        <v/>
      </c>
      <c r="F66" s="294" t="str">
        <f t="shared" si="75"/>
        <v/>
      </c>
      <c r="G66" s="294" t="str">
        <f t="shared" si="75"/>
        <v/>
      </c>
      <c r="H66" s="294" t="str">
        <f t="shared" si="75"/>
        <v/>
      </c>
      <c r="I66" s="294" t="str">
        <f t="shared" si="75"/>
        <v/>
      </c>
      <c r="J66" s="294" t="str">
        <f t="shared" si="75"/>
        <v/>
      </c>
      <c r="K66" s="294" t="str">
        <f t="shared" si="75"/>
        <v/>
      </c>
      <c r="L66" s="294" t="str">
        <f t="shared" si="75"/>
        <v/>
      </c>
      <c r="M66" s="294" t="str">
        <f t="shared" si="75"/>
        <v/>
      </c>
      <c r="N66" s="294" t="str">
        <f t="shared" si="75"/>
        <v/>
      </c>
      <c r="O66" s="294" t="str">
        <f t="shared" si="75"/>
        <v/>
      </c>
      <c r="P66" s="294"/>
      <c r="Q66" s="295"/>
      <c r="R66" s="294"/>
      <c r="T66" s="281">
        <f t="shared" si="61"/>
        <v>55</v>
      </c>
      <c r="U66" s="296" t="str">
        <f t="shared" si="62"/>
        <v/>
      </c>
      <c r="V66" s="294" t="str">
        <f t="shared" si="63"/>
        <v/>
      </c>
      <c r="W66" s="294" t="str">
        <f t="shared" si="64"/>
        <v/>
      </c>
      <c r="X66" s="294" t="str">
        <f t="shared" si="65"/>
        <v/>
      </c>
      <c r="Y66" s="294" t="str">
        <f t="shared" si="66"/>
        <v/>
      </c>
      <c r="Z66" s="294" t="str">
        <f t="shared" si="67"/>
        <v/>
      </c>
      <c r="AA66" s="294" t="str">
        <f t="shared" si="68"/>
        <v/>
      </c>
      <c r="AB66" s="294" t="str">
        <f t="shared" si="69"/>
        <v/>
      </c>
      <c r="AC66" s="294" t="str">
        <f t="shared" si="70"/>
        <v/>
      </c>
      <c r="AD66" s="294" t="str">
        <f t="shared" si="71"/>
        <v/>
      </c>
      <c r="AE66" s="294" t="str">
        <f t="shared" si="72"/>
        <v/>
      </c>
      <c r="AF66" s="294" t="str">
        <f t="shared" si="73"/>
        <v/>
      </c>
    </row>
    <row r="67" spans="2:33" x14ac:dyDescent="0.25">
      <c r="C67" s="321">
        <f t="shared" si="59"/>
        <v>93</v>
      </c>
      <c r="D67" s="296">
        <f t="shared" ref="D67:O67" si="76">IF(ISNUMBER(D56)=TRUE,D56/D120,"")</f>
        <v>1.1364171667456471</v>
      </c>
      <c r="E67" s="294">
        <f t="shared" si="76"/>
        <v>1.1695243678048621</v>
      </c>
      <c r="F67" s="294">
        <f t="shared" si="76"/>
        <v>1.0469545393400024</v>
      </c>
      <c r="G67" s="294">
        <f t="shared" si="76"/>
        <v>0.97530480027136945</v>
      </c>
      <c r="H67" s="294">
        <f t="shared" si="76"/>
        <v>0.84486418721270373</v>
      </c>
      <c r="I67" s="294">
        <f t="shared" si="76"/>
        <v>0.65433053532353513</v>
      </c>
      <c r="J67" s="294">
        <f t="shared" si="76"/>
        <v>0.58853873207206375</v>
      </c>
      <c r="K67" s="294">
        <f t="shared" si="76"/>
        <v>0.63418877470111124</v>
      </c>
      <c r="L67" s="294">
        <f t="shared" si="76"/>
        <v>0.54713939180475957</v>
      </c>
      <c r="M67" s="294">
        <f t="shared" si="76"/>
        <v>0.60711346123683974</v>
      </c>
      <c r="N67" s="294">
        <f t="shared" si="76"/>
        <v>0.69400061405240099</v>
      </c>
      <c r="O67" s="294">
        <f t="shared" si="76"/>
        <v>0.56713373027301894</v>
      </c>
      <c r="P67" s="294"/>
      <c r="Q67" s="295"/>
      <c r="R67" s="294"/>
      <c r="T67" s="281">
        <f t="shared" si="61"/>
        <v>93</v>
      </c>
      <c r="U67" s="296">
        <f t="shared" si="62"/>
        <v>1</v>
      </c>
      <c r="V67" s="294">
        <f t="shared" si="63"/>
        <v>0.98236842692841708</v>
      </c>
      <c r="W67" s="294">
        <f t="shared" si="64"/>
        <v>0.86923552678309923</v>
      </c>
      <c r="X67" s="294">
        <f t="shared" si="65"/>
        <v>0.81769481240347797</v>
      </c>
      <c r="Y67" s="294">
        <f t="shared" si="66"/>
        <v>0.71765030967216858</v>
      </c>
      <c r="Z67" s="294">
        <f t="shared" si="67"/>
        <v>0.5647141314420705</v>
      </c>
      <c r="AA67" s="294">
        <f t="shared" si="68"/>
        <v>0.49885967768116701</v>
      </c>
      <c r="AB67" s="294">
        <f t="shared" si="69"/>
        <v>0.54501885572643005</v>
      </c>
      <c r="AC67" s="294">
        <f t="shared" si="70"/>
        <v>0.46014547861931698</v>
      </c>
      <c r="AD67" s="294">
        <f t="shared" si="71"/>
        <v>0.51098116974103946</v>
      </c>
      <c r="AE67" s="294">
        <f t="shared" si="72"/>
        <v>0.519092899006108</v>
      </c>
      <c r="AF67" s="294">
        <f t="shared" si="73"/>
        <v>0.43320606278300217</v>
      </c>
    </row>
    <row r="68" spans="2:33" x14ac:dyDescent="0.25">
      <c r="C68" s="321">
        <f t="shared" si="59"/>
        <v>0</v>
      </c>
      <c r="D68" s="296" t="str">
        <f t="shared" ref="D68:O68" si="77">IF(ISNUMBER(D57)=TRUE,D57/D120,"")</f>
        <v/>
      </c>
      <c r="E68" s="294" t="str">
        <f t="shared" si="77"/>
        <v/>
      </c>
      <c r="F68" s="294" t="str">
        <f t="shared" si="77"/>
        <v/>
      </c>
      <c r="G68" s="294" t="str">
        <f t="shared" si="77"/>
        <v/>
      </c>
      <c r="H68" s="294" t="str">
        <f t="shared" si="77"/>
        <v/>
      </c>
      <c r="I68" s="294" t="str">
        <f t="shared" si="77"/>
        <v/>
      </c>
      <c r="J68" s="294" t="str">
        <f t="shared" si="77"/>
        <v/>
      </c>
      <c r="K68" s="294" t="str">
        <f t="shared" si="77"/>
        <v/>
      </c>
      <c r="L68" s="294" t="str">
        <f t="shared" si="77"/>
        <v/>
      </c>
      <c r="M68" s="294" t="str">
        <f t="shared" si="77"/>
        <v/>
      </c>
      <c r="N68" s="294" t="str">
        <f t="shared" si="77"/>
        <v/>
      </c>
      <c r="O68" s="294" t="str">
        <f t="shared" si="77"/>
        <v/>
      </c>
      <c r="P68" s="294"/>
      <c r="Q68" s="295"/>
      <c r="R68" s="294"/>
      <c r="T68" s="281">
        <f t="shared" si="61"/>
        <v>0</v>
      </c>
      <c r="U68" s="296" t="str">
        <f t="shared" si="62"/>
        <v/>
      </c>
      <c r="V68" s="294" t="str">
        <f t="shared" si="63"/>
        <v/>
      </c>
      <c r="W68" s="294" t="str">
        <f t="shared" si="64"/>
        <v/>
      </c>
      <c r="X68" s="294" t="str">
        <f t="shared" si="65"/>
        <v/>
      </c>
      <c r="Y68" s="294" t="str">
        <f t="shared" si="66"/>
        <v/>
      </c>
      <c r="Z68" s="294" t="str">
        <f t="shared" si="67"/>
        <v/>
      </c>
      <c r="AA68" s="294" t="str">
        <f t="shared" si="68"/>
        <v/>
      </c>
      <c r="AB68" s="294" t="str">
        <f t="shared" si="69"/>
        <v/>
      </c>
      <c r="AC68" s="294" t="str">
        <f t="shared" si="70"/>
        <v/>
      </c>
      <c r="AD68" s="294" t="str">
        <f t="shared" si="71"/>
        <v/>
      </c>
      <c r="AE68" s="294" t="str">
        <f t="shared" si="72"/>
        <v/>
      </c>
      <c r="AF68" s="294" t="str">
        <f t="shared" si="73"/>
        <v/>
      </c>
    </row>
    <row r="69" spans="2:33" x14ac:dyDescent="0.25">
      <c r="C69" s="321">
        <f t="shared" si="59"/>
        <v>0</v>
      </c>
      <c r="D69" s="296" t="str">
        <f t="shared" ref="D69:O69" si="78">IF(ISNUMBER(D58)=TRUE,D58/D120,"")</f>
        <v/>
      </c>
      <c r="E69" s="294" t="str">
        <f t="shared" si="78"/>
        <v/>
      </c>
      <c r="F69" s="294" t="str">
        <f t="shared" si="78"/>
        <v/>
      </c>
      <c r="G69" s="294" t="str">
        <f t="shared" si="78"/>
        <v/>
      </c>
      <c r="H69" s="294" t="str">
        <f t="shared" si="78"/>
        <v/>
      </c>
      <c r="I69" s="294" t="str">
        <f t="shared" si="78"/>
        <v/>
      </c>
      <c r="J69" s="294" t="str">
        <f t="shared" si="78"/>
        <v/>
      </c>
      <c r="K69" s="294" t="str">
        <f t="shared" si="78"/>
        <v/>
      </c>
      <c r="L69" s="294" t="str">
        <f t="shared" si="78"/>
        <v/>
      </c>
      <c r="M69" s="294" t="str">
        <f t="shared" si="78"/>
        <v/>
      </c>
      <c r="N69" s="294" t="str">
        <f t="shared" si="78"/>
        <v/>
      </c>
      <c r="O69" s="294" t="str">
        <f t="shared" si="78"/>
        <v/>
      </c>
      <c r="P69" s="294"/>
      <c r="Q69" s="295"/>
      <c r="R69" s="294"/>
      <c r="T69" s="281">
        <f t="shared" si="61"/>
        <v>0</v>
      </c>
      <c r="U69" s="296" t="str">
        <f t="shared" si="62"/>
        <v/>
      </c>
      <c r="V69" s="294" t="str">
        <f t="shared" si="63"/>
        <v/>
      </c>
      <c r="W69" s="294" t="str">
        <f t="shared" si="64"/>
        <v/>
      </c>
      <c r="X69" s="294" t="str">
        <f t="shared" si="65"/>
        <v/>
      </c>
      <c r="Y69" s="294" t="str">
        <f t="shared" si="66"/>
        <v/>
      </c>
      <c r="Z69" s="294" t="str">
        <f t="shared" si="67"/>
        <v/>
      </c>
      <c r="AA69" s="294" t="str">
        <f t="shared" si="68"/>
        <v/>
      </c>
      <c r="AB69" s="294" t="str">
        <f t="shared" si="69"/>
        <v/>
      </c>
      <c r="AC69" s="294" t="str">
        <f t="shared" si="70"/>
        <v/>
      </c>
      <c r="AD69" s="294" t="str">
        <f t="shared" si="71"/>
        <v/>
      </c>
      <c r="AE69" s="294" t="str">
        <f t="shared" si="72"/>
        <v/>
      </c>
      <c r="AF69" s="294" t="str">
        <f t="shared" si="73"/>
        <v/>
      </c>
    </row>
    <row r="70" spans="2:33" x14ac:dyDescent="0.25">
      <c r="C70" s="321">
        <f t="shared" si="59"/>
        <v>0</v>
      </c>
      <c r="D70" s="296" t="str">
        <f t="shared" ref="D70:O70" si="79">IF(ISNUMBER(D59)=TRUE,D59/D120,"")</f>
        <v/>
      </c>
      <c r="E70" s="294" t="str">
        <f t="shared" si="79"/>
        <v/>
      </c>
      <c r="F70" s="294" t="str">
        <f t="shared" si="79"/>
        <v/>
      </c>
      <c r="G70" s="294" t="str">
        <f t="shared" si="79"/>
        <v/>
      </c>
      <c r="H70" s="294" t="str">
        <f t="shared" si="79"/>
        <v/>
      </c>
      <c r="I70" s="294" t="str">
        <f t="shared" si="79"/>
        <v/>
      </c>
      <c r="J70" s="294" t="str">
        <f t="shared" si="79"/>
        <v/>
      </c>
      <c r="K70" s="294" t="str">
        <f t="shared" si="79"/>
        <v/>
      </c>
      <c r="L70" s="294" t="str">
        <f t="shared" si="79"/>
        <v/>
      </c>
      <c r="M70" s="294" t="str">
        <f t="shared" si="79"/>
        <v/>
      </c>
      <c r="N70" s="294" t="str">
        <f t="shared" si="79"/>
        <v/>
      </c>
      <c r="O70" s="294" t="str">
        <f t="shared" si="79"/>
        <v/>
      </c>
      <c r="P70" s="294"/>
      <c r="Q70" s="295"/>
      <c r="R70" s="294"/>
      <c r="T70" s="281">
        <f t="shared" si="61"/>
        <v>0</v>
      </c>
      <c r="U70" s="296" t="str">
        <f t="shared" si="62"/>
        <v/>
      </c>
      <c r="V70" s="294" t="str">
        <f t="shared" si="63"/>
        <v/>
      </c>
      <c r="W70" s="294" t="str">
        <f t="shared" si="64"/>
        <v/>
      </c>
      <c r="X70" s="294" t="str">
        <f t="shared" si="65"/>
        <v/>
      </c>
      <c r="Y70" s="294" t="str">
        <f t="shared" si="66"/>
        <v/>
      </c>
      <c r="Z70" s="294" t="str">
        <f t="shared" si="67"/>
        <v/>
      </c>
      <c r="AA70" s="294" t="str">
        <f t="shared" si="68"/>
        <v/>
      </c>
      <c r="AB70" s="294" t="str">
        <f t="shared" si="69"/>
        <v/>
      </c>
      <c r="AC70" s="294" t="str">
        <f t="shared" si="70"/>
        <v/>
      </c>
      <c r="AD70" s="294" t="str">
        <f t="shared" si="71"/>
        <v/>
      </c>
      <c r="AE70" s="294" t="str">
        <f t="shared" si="72"/>
        <v/>
      </c>
      <c r="AF70" s="294" t="str">
        <f t="shared" si="73"/>
        <v/>
      </c>
    </row>
    <row r="71" spans="2:33" x14ac:dyDescent="0.25">
      <c r="C71" s="321">
        <f t="shared" si="59"/>
        <v>0</v>
      </c>
      <c r="D71" s="296" t="str">
        <f t="shared" ref="D71:O71" si="80">IF(ISNUMBER(D60)=TRUE,D60/D120,"")</f>
        <v/>
      </c>
      <c r="E71" s="294" t="str">
        <f t="shared" si="80"/>
        <v/>
      </c>
      <c r="F71" s="294" t="str">
        <f t="shared" si="80"/>
        <v/>
      </c>
      <c r="G71" s="294" t="str">
        <f t="shared" si="80"/>
        <v/>
      </c>
      <c r="H71" s="294" t="str">
        <f t="shared" si="80"/>
        <v/>
      </c>
      <c r="I71" s="294" t="str">
        <f t="shared" si="80"/>
        <v/>
      </c>
      <c r="J71" s="294" t="str">
        <f t="shared" si="80"/>
        <v/>
      </c>
      <c r="K71" s="294" t="str">
        <f t="shared" si="80"/>
        <v/>
      </c>
      <c r="L71" s="294" t="str">
        <f t="shared" si="80"/>
        <v/>
      </c>
      <c r="M71" s="294" t="str">
        <f t="shared" si="80"/>
        <v/>
      </c>
      <c r="N71" s="294" t="str">
        <f t="shared" si="80"/>
        <v/>
      </c>
      <c r="O71" s="294" t="str">
        <f t="shared" si="80"/>
        <v/>
      </c>
      <c r="P71" s="294"/>
      <c r="Q71" s="295"/>
      <c r="R71" s="294"/>
      <c r="T71" s="281">
        <f t="shared" si="61"/>
        <v>0</v>
      </c>
      <c r="U71" s="296" t="str">
        <f t="shared" si="62"/>
        <v/>
      </c>
      <c r="V71" s="294" t="str">
        <f t="shared" si="63"/>
        <v/>
      </c>
      <c r="W71" s="294" t="str">
        <f t="shared" si="64"/>
        <v/>
      </c>
      <c r="X71" s="294" t="str">
        <f t="shared" si="65"/>
        <v/>
      </c>
      <c r="Y71" s="294" t="str">
        <f t="shared" si="66"/>
        <v/>
      </c>
      <c r="Z71" s="294" t="str">
        <f t="shared" si="67"/>
        <v/>
      </c>
      <c r="AA71" s="294" t="str">
        <f t="shared" si="68"/>
        <v/>
      </c>
      <c r="AB71" s="294" t="str">
        <f t="shared" si="69"/>
        <v/>
      </c>
      <c r="AC71" s="294" t="str">
        <f t="shared" si="70"/>
        <v/>
      </c>
      <c r="AD71" s="294" t="str">
        <f t="shared" si="71"/>
        <v/>
      </c>
      <c r="AE71" s="294" t="str">
        <f t="shared" si="72"/>
        <v/>
      </c>
      <c r="AF71" s="294" t="str">
        <f t="shared" si="73"/>
        <v/>
      </c>
    </row>
    <row r="72" spans="2:33" x14ac:dyDescent="0.25">
      <c r="C72" s="321">
        <f t="shared" si="59"/>
        <v>0</v>
      </c>
      <c r="D72" s="297" t="str">
        <f t="shared" ref="D72:O72" si="81">IF(ISNUMBER(D61)=TRUE,D61/D120,"")</f>
        <v/>
      </c>
      <c r="E72" s="298" t="str">
        <f t="shared" si="81"/>
        <v/>
      </c>
      <c r="F72" s="298" t="str">
        <f t="shared" si="81"/>
        <v/>
      </c>
      <c r="G72" s="298" t="str">
        <f t="shared" si="81"/>
        <v/>
      </c>
      <c r="H72" s="298" t="str">
        <f t="shared" si="81"/>
        <v/>
      </c>
      <c r="I72" s="298" t="str">
        <f t="shared" si="81"/>
        <v/>
      </c>
      <c r="J72" s="298" t="str">
        <f t="shared" si="81"/>
        <v/>
      </c>
      <c r="K72" s="298" t="str">
        <f t="shared" si="81"/>
        <v/>
      </c>
      <c r="L72" s="298" t="str">
        <f t="shared" si="81"/>
        <v/>
      </c>
      <c r="M72" s="298" t="str">
        <f t="shared" si="81"/>
        <v/>
      </c>
      <c r="N72" s="298" t="str">
        <f t="shared" si="81"/>
        <v/>
      </c>
      <c r="O72" s="298" t="str">
        <f t="shared" si="81"/>
        <v/>
      </c>
      <c r="P72" s="294"/>
      <c r="Q72" s="295"/>
      <c r="R72" s="294"/>
      <c r="T72" s="281">
        <f t="shared" si="61"/>
        <v>0</v>
      </c>
      <c r="U72" s="297" t="str">
        <f t="shared" si="62"/>
        <v/>
      </c>
      <c r="V72" s="298" t="str">
        <f t="shared" si="63"/>
        <v/>
      </c>
      <c r="W72" s="298" t="str">
        <f t="shared" si="64"/>
        <v/>
      </c>
      <c r="X72" s="298" t="str">
        <f t="shared" si="65"/>
        <v/>
      </c>
      <c r="Y72" s="298" t="str">
        <f t="shared" si="66"/>
        <v/>
      </c>
      <c r="Z72" s="298" t="str">
        <f t="shared" si="67"/>
        <v/>
      </c>
      <c r="AA72" s="298" t="str">
        <f t="shared" si="68"/>
        <v/>
      </c>
      <c r="AB72" s="298" t="str">
        <f t="shared" si="69"/>
        <v/>
      </c>
      <c r="AC72" s="298" t="str">
        <f t="shared" si="70"/>
        <v/>
      </c>
      <c r="AD72" s="298" t="str">
        <f t="shared" si="71"/>
        <v/>
      </c>
      <c r="AE72" s="298" t="str">
        <f t="shared" si="72"/>
        <v/>
      </c>
      <c r="AF72" s="298" t="str">
        <f t="shared" si="73"/>
        <v/>
      </c>
    </row>
    <row r="73" spans="2:33" x14ac:dyDescent="0.25">
      <c r="C73" s="275" t="s">
        <v>3</v>
      </c>
      <c r="D73" s="322">
        <f>AVERAGE(D63:D72)</f>
        <v>0.77539728713995482</v>
      </c>
      <c r="E73" s="322">
        <f>AVERAGE(E63:E72)</f>
        <v>0.94957955826559037</v>
      </c>
      <c r="F73" s="322">
        <f t="shared" ref="F73" si="82">AVERAGE(F63:F72)</f>
        <v>0.94122629086043197</v>
      </c>
      <c r="G73" s="322">
        <f>AVERAGE(G63:G72)</f>
        <v>1.0995054792562005</v>
      </c>
      <c r="H73" s="322">
        <f t="shared" ref="H73:O73" si="83">AVERAGE(H63:H72)</f>
        <v>0.78427810279983279</v>
      </c>
      <c r="I73" s="322">
        <f t="shared" si="83"/>
        <v>0.67984029600763685</v>
      </c>
      <c r="J73" s="322">
        <f t="shared" si="83"/>
        <v>0.65360714859617475</v>
      </c>
      <c r="K73" s="322">
        <f t="shared" si="83"/>
        <v>0.67294452330578136</v>
      </c>
      <c r="L73" s="322">
        <f>AVERAGE(L63:L72)</f>
        <v>0.58384016270046424</v>
      </c>
      <c r="M73" s="322">
        <f t="shared" si="83"/>
        <v>0.64843159855842813</v>
      </c>
      <c r="N73" s="322">
        <f t="shared" si="83"/>
        <v>0.75833072909323862</v>
      </c>
      <c r="O73" s="322">
        <f t="shared" si="83"/>
        <v>0.70345915043112106</v>
      </c>
      <c r="P73" s="323"/>
      <c r="Q73" s="287"/>
      <c r="R73" s="323"/>
      <c r="T73" s="275" t="s">
        <v>3</v>
      </c>
      <c r="U73" s="324">
        <f>AVERAGE(U63:U72)</f>
        <v>1</v>
      </c>
      <c r="V73" s="322">
        <f>AVERAGE(V63:V72)</f>
        <v>1.2130316933489522</v>
      </c>
      <c r="W73" s="322">
        <f>AVERAGE(W63:W72)</f>
        <v>1.219444315677745</v>
      </c>
      <c r="X73" s="322">
        <f t="shared" ref="X73:AF73" si="84">AVERAGE(X63:X72)</f>
        <v>1.5286981707073026</v>
      </c>
      <c r="Y73" s="322">
        <f t="shared" si="84"/>
        <v>1.0647923128849504</v>
      </c>
      <c r="Z73" s="322">
        <f t="shared" si="84"/>
        <v>0.96083813543758312</v>
      </c>
      <c r="AA73" s="322">
        <f t="shared" si="84"/>
        <v>0.91714780566507825</v>
      </c>
      <c r="AB73" s="322">
        <f t="shared" si="84"/>
        <v>0.95191990518831782</v>
      </c>
      <c r="AC73" s="322">
        <f t="shared" si="84"/>
        <v>0.80024315831115056</v>
      </c>
      <c r="AD73" s="322">
        <f t="shared" si="84"/>
        <v>0.87428529786551856</v>
      </c>
      <c r="AE73" s="322">
        <f t="shared" si="84"/>
        <v>0.91298152578966818</v>
      </c>
      <c r="AF73" s="322">
        <f t="shared" si="84"/>
        <v>0.87629703329754038</v>
      </c>
    </row>
    <row r="74" spans="2:33" x14ac:dyDescent="0.25">
      <c r="C74" s="281" t="s">
        <v>4</v>
      </c>
      <c r="D74" s="323">
        <f>_xlfn.VAR.P(D63:D72)</f>
        <v>5.0416879792105851E-2</v>
      </c>
      <c r="E74" s="323">
        <f>_xlfn.VAR.P(E63:E72)</f>
        <v>2.3480540591283683E-2</v>
      </c>
      <c r="F74" s="323">
        <f t="shared" ref="F74:N74" si="85">_xlfn.VAR.P(F63:F72)</f>
        <v>4.6757495177349746E-3</v>
      </c>
      <c r="G74" s="323">
        <f t="shared" si="85"/>
        <v>0.17716265615390347</v>
      </c>
      <c r="H74" s="323">
        <f t="shared" si="85"/>
        <v>2.7292483593453931E-2</v>
      </c>
      <c r="I74" s="323">
        <f t="shared" si="85"/>
        <v>3.1361622524336497E-2</v>
      </c>
      <c r="J74" s="323">
        <f t="shared" si="85"/>
        <v>3.6885171556351237E-2</v>
      </c>
      <c r="K74" s="323">
        <f t="shared" si="85"/>
        <v>3.9060351025689166E-2</v>
      </c>
      <c r="L74" s="323">
        <f>_xlfn.VAR.P(L63:L72)</f>
        <v>1.3644172353398432E-2</v>
      </c>
      <c r="M74" s="323">
        <f t="shared" si="85"/>
        <v>2.2554422028157653E-3</v>
      </c>
      <c r="N74" s="323">
        <f t="shared" si="85"/>
        <v>5.2898653672121066E-3</v>
      </c>
      <c r="O74" s="323">
        <f>_xlfn.VAR.P(O63:O72)</f>
        <v>9.6837746569216065E-3</v>
      </c>
      <c r="P74" s="323"/>
      <c r="Q74" s="287"/>
      <c r="R74" s="323"/>
      <c r="T74" s="281" t="s">
        <v>4</v>
      </c>
      <c r="U74" s="323">
        <f>_xlfn.VAR.P(U63:U72)</f>
        <v>0</v>
      </c>
      <c r="V74" s="323">
        <f>_xlfn.VAR.P(V63:V72)</f>
        <v>3.48254692987926E-2</v>
      </c>
      <c r="W74" s="323">
        <f>_xlfn.VAR.P(W63:W72)</f>
        <v>7.6426844268800975E-2</v>
      </c>
      <c r="X74" s="323">
        <f t="shared" ref="X74:AF74" si="86">_xlfn.VAR.P(X63:X72)</f>
        <v>0.77902372503612405</v>
      </c>
      <c r="Y74" s="323">
        <f t="shared" si="86"/>
        <v>0.16796475890368989</v>
      </c>
      <c r="Z74" s="323">
        <f t="shared" si="86"/>
        <v>0.18656488360787671</v>
      </c>
      <c r="AA74" s="323">
        <f t="shared" si="86"/>
        <v>0.2003648626786928</v>
      </c>
      <c r="AB74" s="323">
        <f t="shared" si="86"/>
        <v>0.21410179724627199</v>
      </c>
      <c r="AC74" s="323">
        <f t="shared" si="86"/>
        <v>0.10581235569093106</v>
      </c>
      <c r="AD74" s="323">
        <f t="shared" si="86"/>
        <v>7.2225902567082723E-2</v>
      </c>
      <c r="AE74" s="323">
        <f t="shared" si="86"/>
        <v>8.9659655333358956E-2</v>
      </c>
      <c r="AF74" s="323">
        <f t="shared" si="86"/>
        <v>0.10040360443748941</v>
      </c>
    </row>
    <row r="75" spans="2:33" x14ac:dyDescent="0.25">
      <c r="C75" s="281" t="s">
        <v>5</v>
      </c>
      <c r="D75" s="323">
        <f>_xlfn.STDEV.P(D63:D72)</f>
        <v>0.22453703434423875</v>
      </c>
      <c r="E75" s="323">
        <f>_xlfn.STDEV.P(E63:E72)</f>
        <v>0.1532336144300058</v>
      </c>
      <c r="F75" s="323">
        <f t="shared" ref="F75:N75" si="87">_xlfn.STDEV.P(F63:F72)</f>
        <v>6.8379452452728626E-2</v>
      </c>
      <c r="G75" s="323">
        <f t="shared" si="87"/>
        <v>0.42090694476796586</v>
      </c>
      <c r="H75" s="323">
        <f t="shared" si="87"/>
        <v>0.1652043691718047</v>
      </c>
      <c r="I75" s="323">
        <f t="shared" si="87"/>
        <v>0.17709213004630245</v>
      </c>
      <c r="J75" s="323">
        <f t="shared" si="87"/>
        <v>0.19205512634749231</v>
      </c>
      <c r="K75" s="323">
        <f t="shared" si="87"/>
        <v>0.19763691716298645</v>
      </c>
      <c r="L75" s="323">
        <f>_xlfn.STDEV.P(L63:L72)</f>
        <v>0.11680827176787795</v>
      </c>
      <c r="M75" s="323">
        <f t="shared" si="87"/>
        <v>4.7491496110522412E-2</v>
      </c>
      <c r="N75" s="323">
        <f t="shared" si="87"/>
        <v>7.2731460642641479E-2</v>
      </c>
      <c r="O75" s="323">
        <f>_xlfn.STDEV.P(O63:O72)</f>
        <v>9.8406171843648138E-2</v>
      </c>
      <c r="P75" s="323"/>
      <c r="Q75" s="287"/>
      <c r="R75" s="323"/>
      <c r="T75" s="281" t="s">
        <v>5</v>
      </c>
      <c r="U75" s="323">
        <f>_xlfn.STDEV.P(U63:U72)</f>
        <v>0</v>
      </c>
      <c r="V75" s="323">
        <f>_xlfn.STDEV.P(V63:V72)</f>
        <v>0.18661583346220278</v>
      </c>
      <c r="W75" s="323">
        <f>_xlfn.STDEV.P(W63:W72)</f>
        <v>0.27645405453492805</v>
      </c>
      <c r="X75" s="323">
        <f t="shared" ref="X75:AE75" si="88">_xlfn.STDEV.P(X63:X72)</f>
        <v>0.88262320671741012</v>
      </c>
      <c r="Y75" s="323">
        <f t="shared" si="88"/>
        <v>0.40983503864810034</v>
      </c>
      <c r="Z75" s="323">
        <f t="shared" si="88"/>
        <v>0.43193157283055461</v>
      </c>
      <c r="AA75" s="323">
        <f t="shared" si="88"/>
        <v>0.44762133849794605</v>
      </c>
      <c r="AB75" s="323">
        <f t="shared" si="88"/>
        <v>0.4627113541358932</v>
      </c>
      <c r="AC75" s="323">
        <f t="shared" si="88"/>
        <v>0.32528811181924716</v>
      </c>
      <c r="AD75" s="323">
        <f t="shared" si="88"/>
        <v>0.26874877221502375</v>
      </c>
      <c r="AE75" s="323">
        <f t="shared" si="88"/>
        <v>0.29943222160174904</v>
      </c>
      <c r="AF75" s="323">
        <f>_xlfn.STDEV.P(AF63:AF72)</f>
        <v>0.31686527805597353</v>
      </c>
      <c r="AG75" s="323"/>
    </row>
    <row r="76" spans="2:33" ht="17.25" x14ac:dyDescent="0.25">
      <c r="C76" s="281" t="s">
        <v>81</v>
      </c>
      <c r="D76" s="286">
        <f t="shared" ref="D76:O76" si="89">SUMPRODUCT(D63:D72,D63:D72)/COUNTA(D52:D61)</f>
        <v>0.52132626615688593</v>
      </c>
      <c r="E76" s="286">
        <f t="shared" si="89"/>
        <v>0.92518187806715746</v>
      </c>
      <c r="F76" s="286">
        <f t="shared" si="89"/>
        <v>0.89058268012462127</v>
      </c>
      <c r="G76" s="286">
        <f t="shared" si="89"/>
        <v>1.3860749550683105</v>
      </c>
      <c r="H76" s="286">
        <f t="shared" si="89"/>
        <v>0.642384626124759</v>
      </c>
      <c r="I76" s="286">
        <f t="shared" si="89"/>
        <v>0.49354445060008778</v>
      </c>
      <c r="J76" s="286">
        <f t="shared" si="89"/>
        <v>0.46408747625237329</v>
      </c>
      <c r="K76" s="286">
        <f t="shared" si="89"/>
        <v>0.49191468247293446</v>
      </c>
      <c r="L76" s="286">
        <f t="shared" si="89"/>
        <v>0.35451350793550296</v>
      </c>
      <c r="M76" s="286">
        <f t="shared" si="89"/>
        <v>0.42271898021185422</v>
      </c>
      <c r="N76" s="286">
        <f t="shared" si="89"/>
        <v>0.58035536005429511</v>
      </c>
      <c r="O76" s="286">
        <f t="shared" si="89"/>
        <v>0.50453855098219624</v>
      </c>
      <c r="P76" s="286"/>
      <c r="Q76" s="287"/>
      <c r="R76" s="286"/>
      <c r="T76" s="281" t="s">
        <v>81</v>
      </c>
      <c r="U76" s="286">
        <f t="shared" ref="U76:AF76" si="90">SUMPRODUCT(U63:U72,U63:U72)/COUNTA(D52:D61)</f>
        <v>0.8</v>
      </c>
      <c r="V76" s="286">
        <f t="shared" si="90"/>
        <v>1.5062713583678191</v>
      </c>
      <c r="W76" s="286">
        <f t="shared" si="90"/>
        <v>1.5634712833075648</v>
      </c>
      <c r="X76" s="286">
        <f t="shared" si="90"/>
        <v>3.1159418221599773</v>
      </c>
      <c r="Y76" s="286">
        <f t="shared" si="90"/>
        <v>1.3017474284825719</v>
      </c>
      <c r="Z76" s="286">
        <f t="shared" si="90"/>
        <v>1.109774806119048</v>
      </c>
      <c r="AA76" s="286">
        <f t="shared" si="90"/>
        <v>1.041524960114961</v>
      </c>
      <c r="AB76" s="286">
        <f t="shared" si="90"/>
        <v>1.1202533031400079</v>
      </c>
      <c r="AC76" s="286">
        <f t="shared" si="90"/>
        <v>0.7462014681147362</v>
      </c>
      <c r="AD76" s="286">
        <f t="shared" si="90"/>
        <v>0.83660068463088122</v>
      </c>
      <c r="AE76" s="286">
        <f t="shared" si="90"/>
        <v>0.92319492176658946</v>
      </c>
      <c r="AF76" s="286">
        <f t="shared" si="90"/>
        <v>0.86830009500355998</v>
      </c>
    </row>
    <row r="77" spans="2:33" x14ac:dyDescent="0.25">
      <c r="O77" s="286"/>
      <c r="AF77" s="286"/>
      <c r="AG77" s="286"/>
    </row>
    <row r="78" spans="2:33" x14ac:dyDescent="0.25">
      <c r="O78" s="286"/>
      <c r="AF78" s="286"/>
      <c r="AG78" s="286"/>
    </row>
    <row r="79" spans="2:33" s="7" customFormat="1" ht="15.75" x14ac:dyDescent="0.25">
      <c r="B79" s="219" t="s">
        <v>82</v>
      </c>
      <c r="C79" s="212"/>
      <c r="D79" s="212"/>
      <c r="E79" s="212"/>
      <c r="Q79" s="315"/>
      <c r="S79" s="219" t="str">
        <f>CONCATENATE(B79,", Normalized")</f>
        <v>Radiation Only, Normalized</v>
      </c>
      <c r="U79" s="212"/>
      <c r="V79" s="212"/>
      <c r="W79" s="212"/>
    </row>
    <row r="80" spans="2:33" x14ac:dyDescent="0.25">
      <c r="C80" s="255" t="s">
        <v>0</v>
      </c>
      <c r="D80" s="1">
        <f t="shared" ref="D80:O80" si="91">D15</f>
        <v>0</v>
      </c>
      <c r="E80" s="1">
        <f t="shared" si="91"/>
        <v>1</v>
      </c>
      <c r="F80" s="1">
        <f t="shared" si="91"/>
        <v>2</v>
      </c>
      <c r="G80" s="1">
        <f t="shared" si="91"/>
        <v>4</v>
      </c>
      <c r="H80" s="1">
        <f t="shared" si="91"/>
        <v>6</v>
      </c>
      <c r="I80" s="1">
        <f t="shared" si="91"/>
        <v>8</v>
      </c>
      <c r="J80" s="1">
        <f t="shared" si="91"/>
        <v>10</v>
      </c>
      <c r="K80" s="1">
        <f t="shared" si="91"/>
        <v>12</v>
      </c>
      <c r="L80" s="1">
        <f t="shared" si="91"/>
        <v>14</v>
      </c>
      <c r="M80" s="1">
        <f t="shared" si="91"/>
        <v>17</v>
      </c>
      <c r="N80" s="1">
        <f t="shared" si="91"/>
        <v>19</v>
      </c>
      <c r="O80" s="1">
        <f t="shared" si="91"/>
        <v>21</v>
      </c>
      <c r="P80" s="159"/>
      <c r="Q80" s="316"/>
      <c r="R80" s="159"/>
      <c r="T80" s="255" t="s">
        <v>0</v>
      </c>
      <c r="U80" s="1">
        <f>D80</f>
        <v>0</v>
      </c>
      <c r="V80" s="1">
        <f>E80</f>
        <v>1</v>
      </c>
      <c r="W80" s="1">
        <f t="shared" ref="W80:AF80" si="92">F80</f>
        <v>2</v>
      </c>
      <c r="X80" s="1">
        <f t="shared" si="92"/>
        <v>4</v>
      </c>
      <c r="Y80" s="1">
        <f t="shared" si="92"/>
        <v>6</v>
      </c>
      <c r="Z80" s="1">
        <f t="shared" si="92"/>
        <v>8</v>
      </c>
      <c r="AA80" s="1">
        <f t="shared" si="92"/>
        <v>10</v>
      </c>
      <c r="AB80" s="1">
        <f t="shared" si="92"/>
        <v>12</v>
      </c>
      <c r="AC80" s="1">
        <f t="shared" si="92"/>
        <v>14</v>
      </c>
      <c r="AD80" s="1">
        <f t="shared" si="92"/>
        <v>17</v>
      </c>
      <c r="AE80" s="1">
        <f t="shared" si="92"/>
        <v>19</v>
      </c>
      <c r="AF80" s="1">
        <f t="shared" si="92"/>
        <v>21</v>
      </c>
    </row>
    <row r="81" spans="3:32" x14ac:dyDescent="0.25">
      <c r="C81" s="3">
        <v>52</v>
      </c>
      <c r="D81" s="263">
        <v>119.95308</v>
      </c>
      <c r="E81" s="263">
        <v>189.89360000000002</v>
      </c>
      <c r="F81" s="263">
        <v>338.51375999999999</v>
      </c>
      <c r="G81" s="263">
        <v>325.85904000000005</v>
      </c>
      <c r="H81" s="263">
        <v>452.62619999999998</v>
      </c>
      <c r="I81" s="263">
        <v>457.20012000000008</v>
      </c>
      <c r="J81" s="263">
        <v>541.35744</v>
      </c>
      <c r="K81" s="263">
        <v>626.26303999999993</v>
      </c>
      <c r="L81" s="263">
        <v>812.13808000000006</v>
      </c>
      <c r="M81" s="263">
        <v>995.90400000000022</v>
      </c>
      <c r="N81" s="263">
        <v>1072.8119999999999</v>
      </c>
      <c r="O81" s="263">
        <v>1235</v>
      </c>
      <c r="P81" s="264"/>
      <c r="Q81" s="265"/>
      <c r="R81" s="264"/>
      <c r="T81" s="3">
        <f>C81</f>
        <v>52</v>
      </c>
      <c r="U81" s="318">
        <f t="shared" ref="U81:U90" si="93">IF(ISNUMBER(D81)=TRUE,D81/D81,"")</f>
        <v>1</v>
      </c>
      <c r="V81" s="318">
        <f t="shared" ref="V81:V90" si="94">IF(ISNUMBER(E81)=TRUE,E81/D81,"")</f>
        <v>1.5830656453339924</v>
      </c>
      <c r="W81" s="318">
        <f t="shared" ref="W81:W90" si="95">IF(ISNUMBER(F81)=TRUE,F81/D81,"")</f>
        <v>2.8220514221060435</v>
      </c>
      <c r="X81" s="318">
        <f t="shared" ref="X81:X90" si="96">IF(ISNUMBER(G81)=TRUE,G81/D81,"")</f>
        <v>2.7165541726815188</v>
      </c>
      <c r="Y81" s="318">
        <f t="shared" ref="Y81:Y90" si="97">IF(ISNUMBER(H81)=TRUE,H81/D81,"")</f>
        <v>3.7733603839101089</v>
      </c>
      <c r="Z81" s="318">
        <f t="shared" ref="Z81:Z90" si="98">IF(ISNUMBER(I81)=TRUE,I81/D81,"")</f>
        <v>3.8114912930956009</v>
      </c>
      <c r="AA81" s="318">
        <f t="shared" ref="AA81:AA90" si="99">IF(ISNUMBER(J81)=TRUE,J81/D81,"")</f>
        <v>4.5130766129556656</v>
      </c>
      <c r="AB81" s="318">
        <f t="shared" ref="AB81:AB90" si="100">IF(ISNUMBER(K81)=TRUE,K81/D81,"")</f>
        <v>5.2209000385817514</v>
      </c>
      <c r="AC81" s="318">
        <f t="shared" ref="AC81:AC90" si="101">IF(ISNUMBER(L81)=TRUE,L81/D81,"")</f>
        <v>6.7704645849860636</v>
      </c>
      <c r="AD81" s="318">
        <f t="shared" ref="AD81:AD90" si="102">IF(ISNUMBER(M81)=TRUE,M81/D81,"")</f>
        <v>8.302446256486288</v>
      </c>
      <c r="AE81" s="318">
        <f t="shared" ref="AE81:AE90" si="103">IF(ISNUMBER(N81)=TRUE,N81/D81,"")</f>
        <v>8.9435969464060445</v>
      </c>
      <c r="AF81" s="318">
        <f t="shared" ref="AF81:AF90" si="104">IF(ISNUMBER(O81)=TRUE,O81/D81,"")</f>
        <v>10.295692282349066</v>
      </c>
    </row>
    <row r="82" spans="3:32" x14ac:dyDescent="0.25">
      <c r="C82" s="3">
        <v>63</v>
      </c>
      <c r="D82" s="268">
        <v>83.85624</v>
      </c>
      <c r="E82" s="263">
        <v>101.36880000000002</v>
      </c>
      <c r="F82" s="263">
        <v>134.78400000000002</v>
      </c>
      <c r="G82" s="263">
        <v>144.14400000000003</v>
      </c>
      <c r="H82" s="263">
        <v>133.46892</v>
      </c>
      <c r="I82" s="263">
        <v>204.38079999999999</v>
      </c>
      <c r="J82" s="263">
        <v>224.22400000000002</v>
      </c>
      <c r="K82" s="263">
        <v>264.75331999999997</v>
      </c>
      <c r="L82" s="263">
        <v>375.28919999999999</v>
      </c>
      <c r="M82" s="263">
        <v>539.69760000000008</v>
      </c>
      <c r="N82" s="263">
        <v>691.79136000000005</v>
      </c>
      <c r="O82" s="263">
        <v>788.48640000000012</v>
      </c>
      <c r="P82" s="264"/>
      <c r="Q82" s="265"/>
      <c r="R82" s="264"/>
      <c r="T82" s="3">
        <f t="shared" ref="T82:T90" si="105">C82</f>
        <v>63</v>
      </c>
      <c r="U82" s="319">
        <f t="shared" si="93"/>
        <v>1</v>
      </c>
      <c r="V82" s="319">
        <f t="shared" si="94"/>
        <v>1.2088402723518252</v>
      </c>
      <c r="W82" s="319">
        <f t="shared" si="95"/>
        <v>1.6073222457863603</v>
      </c>
      <c r="X82" s="319">
        <f t="shared" si="96"/>
        <v>1.7189418461881911</v>
      </c>
      <c r="Y82" s="319">
        <f t="shared" si="97"/>
        <v>1.591639691929903</v>
      </c>
      <c r="Z82" s="319">
        <f t="shared" si="98"/>
        <v>2.4372759856630823</v>
      </c>
      <c r="AA82" s="319">
        <f t="shared" si="99"/>
        <v>2.6739095385149634</v>
      </c>
      <c r="AB82" s="319">
        <f t="shared" si="100"/>
        <v>3.1572286093438007</v>
      </c>
      <c r="AC82" s="319">
        <f t="shared" si="101"/>
        <v>4.4753878781113965</v>
      </c>
      <c r="AD82" s="319">
        <f t="shared" si="102"/>
        <v>6.4359861591695511</v>
      </c>
      <c r="AE82" s="319">
        <f t="shared" si="103"/>
        <v>8.2497302526323626</v>
      </c>
      <c r="AF82" s="319">
        <f t="shared" si="104"/>
        <v>9.4028351378502073</v>
      </c>
    </row>
    <row r="83" spans="3:32" x14ac:dyDescent="0.25">
      <c r="C83" s="3">
        <v>72</v>
      </c>
      <c r="D83" s="263">
        <v>116.57412000000001</v>
      </c>
      <c r="E83" s="263">
        <v>110.69136000000002</v>
      </c>
      <c r="F83" s="263">
        <v>126.70840000000003</v>
      </c>
      <c r="G83" s="263">
        <v>116.40200000000002</v>
      </c>
      <c r="H83" s="263">
        <v>79.223039999999983</v>
      </c>
      <c r="I83" s="263">
        <v>128.40048000000002</v>
      </c>
      <c r="J83" s="263">
        <v>192.35839999999999</v>
      </c>
      <c r="K83" s="263">
        <v>164.00384000000003</v>
      </c>
      <c r="L83" s="263">
        <v>207.75092000000001</v>
      </c>
      <c r="M83" s="263">
        <v>312.83200000000005</v>
      </c>
      <c r="N83" s="263">
        <v>369.20831999999996</v>
      </c>
      <c r="O83" s="263">
        <v>467.73792000000014</v>
      </c>
      <c r="P83" s="264"/>
      <c r="Q83" s="265"/>
      <c r="R83" s="264"/>
      <c r="T83" s="3">
        <f t="shared" si="105"/>
        <v>72</v>
      </c>
      <c r="U83" s="319">
        <f t="shared" si="93"/>
        <v>1</v>
      </c>
      <c r="V83" s="319">
        <f t="shared" si="94"/>
        <v>0.94953631217632195</v>
      </c>
      <c r="W83" s="319">
        <f t="shared" si="95"/>
        <v>1.0869342183325084</v>
      </c>
      <c r="X83" s="319">
        <f t="shared" si="96"/>
        <v>0.99852351448160204</v>
      </c>
      <c r="Y83" s="319">
        <f t="shared" si="97"/>
        <v>0.67959372114496752</v>
      </c>
      <c r="Z83" s="319">
        <f t="shared" si="98"/>
        <v>1.1014492753623188</v>
      </c>
      <c r="AA83" s="319">
        <f t="shared" si="99"/>
        <v>1.6500952355462772</v>
      </c>
      <c r="AB83" s="319">
        <f t="shared" si="100"/>
        <v>1.4068632042858227</v>
      </c>
      <c r="AC83" s="319">
        <f t="shared" si="101"/>
        <v>1.7821358634317805</v>
      </c>
      <c r="AD83" s="319">
        <f t="shared" si="102"/>
        <v>2.6835458847984444</v>
      </c>
      <c r="AE83" s="319">
        <f t="shared" si="103"/>
        <v>3.1671551112716951</v>
      </c>
      <c r="AF83" s="319">
        <f t="shared" si="104"/>
        <v>4.0123650086314191</v>
      </c>
    </row>
    <row r="84" spans="3:32" x14ac:dyDescent="0.25">
      <c r="C84" s="325">
        <v>83</v>
      </c>
      <c r="D84" s="320" t="s">
        <v>83</v>
      </c>
      <c r="E84" s="263"/>
      <c r="F84" s="263"/>
      <c r="G84" s="263"/>
      <c r="H84" s="263"/>
      <c r="I84" s="263"/>
      <c r="J84" s="263"/>
      <c r="K84" s="263"/>
      <c r="L84" s="263"/>
      <c r="M84" s="263"/>
      <c r="N84" s="263"/>
      <c r="O84" s="263"/>
      <c r="P84" s="264"/>
      <c r="Q84" s="265"/>
      <c r="R84" s="264"/>
      <c r="T84" s="3">
        <f t="shared" si="105"/>
        <v>83</v>
      </c>
      <c r="U84" s="319" t="str">
        <f t="shared" si="93"/>
        <v/>
      </c>
      <c r="V84" s="319" t="str">
        <f t="shared" si="94"/>
        <v/>
      </c>
      <c r="W84" s="319" t="str">
        <f t="shared" si="95"/>
        <v/>
      </c>
      <c r="X84" s="319" t="str">
        <f t="shared" si="96"/>
        <v/>
      </c>
      <c r="Y84" s="319" t="str">
        <f t="shared" si="97"/>
        <v/>
      </c>
      <c r="Z84" s="319" t="str">
        <f t="shared" si="98"/>
        <v/>
      </c>
      <c r="AA84" s="319" t="str">
        <f t="shared" si="99"/>
        <v/>
      </c>
      <c r="AB84" s="319" t="str">
        <f t="shared" si="100"/>
        <v/>
      </c>
      <c r="AC84" s="319" t="str">
        <f t="shared" si="101"/>
        <v/>
      </c>
      <c r="AD84" s="319" t="str">
        <f t="shared" si="102"/>
        <v/>
      </c>
      <c r="AE84" s="319" t="str">
        <f t="shared" si="103"/>
        <v/>
      </c>
      <c r="AF84" s="319" t="str">
        <f t="shared" si="104"/>
        <v/>
      </c>
    </row>
    <row r="85" spans="3:32" x14ac:dyDescent="0.25">
      <c r="C85" s="3">
        <v>102</v>
      </c>
      <c r="D85" s="263">
        <v>130.08996000000002</v>
      </c>
      <c r="E85" s="263">
        <v>226.02112000000002</v>
      </c>
      <c r="F85" s="263">
        <v>242.76512000000002</v>
      </c>
      <c r="G85" s="263">
        <v>270.08800000000002</v>
      </c>
      <c r="H85" s="263">
        <v>405.59167999999994</v>
      </c>
      <c r="I85" s="263">
        <v>572.16639999999995</v>
      </c>
      <c r="J85" s="263">
        <v>785.42100000000005</v>
      </c>
      <c r="K85" s="263">
        <v>961.03800000000001</v>
      </c>
      <c r="L85" s="263">
        <v>1227.2644800000003</v>
      </c>
      <c r="M85" s="263">
        <v>1683.4896000000003</v>
      </c>
      <c r="N85" s="263"/>
      <c r="O85" s="263"/>
      <c r="P85" s="264"/>
      <c r="Q85" s="265"/>
      <c r="R85" s="264"/>
      <c r="T85" s="3">
        <f t="shared" si="105"/>
        <v>102</v>
      </c>
      <c r="U85" s="319">
        <f t="shared" si="93"/>
        <v>1</v>
      </c>
      <c r="V85" s="319">
        <f t="shared" si="94"/>
        <v>1.737421704180707</v>
      </c>
      <c r="W85" s="319">
        <f t="shared" si="95"/>
        <v>1.8661326362157387</v>
      </c>
      <c r="X85" s="319">
        <f t="shared" si="96"/>
        <v>2.0761632949998599</v>
      </c>
      <c r="Y85" s="319">
        <f t="shared" si="97"/>
        <v>3.1177784972798812</v>
      </c>
      <c r="Z85" s="319">
        <f t="shared" si="98"/>
        <v>4.3982364203970841</v>
      </c>
      <c r="AA85" s="319">
        <f t="shared" si="99"/>
        <v>6.0375220347519507</v>
      </c>
      <c r="AB85" s="319">
        <f t="shared" si="100"/>
        <v>7.3874878584019852</v>
      </c>
      <c r="AC85" s="319">
        <f t="shared" si="101"/>
        <v>9.4339676943555073</v>
      </c>
      <c r="AD85" s="319">
        <f t="shared" si="102"/>
        <v>12.940964852322194</v>
      </c>
      <c r="AE85" s="319" t="str">
        <f t="shared" si="103"/>
        <v/>
      </c>
      <c r="AF85" s="319" t="str">
        <f t="shared" si="104"/>
        <v/>
      </c>
    </row>
    <row r="86" spans="3:32" x14ac:dyDescent="0.25">
      <c r="C86" s="3"/>
      <c r="D86" s="263"/>
      <c r="E86" s="263"/>
      <c r="F86" s="263"/>
      <c r="G86" s="263"/>
      <c r="H86" s="263"/>
      <c r="I86" s="263"/>
      <c r="J86" s="263"/>
      <c r="K86" s="263"/>
      <c r="L86" s="263"/>
      <c r="M86" s="263"/>
      <c r="N86" s="263"/>
      <c r="O86" s="263"/>
      <c r="P86" s="264"/>
      <c r="Q86" s="265"/>
      <c r="R86" s="264"/>
      <c r="T86" s="3">
        <f t="shared" si="105"/>
        <v>0</v>
      </c>
      <c r="U86" s="319" t="str">
        <f t="shared" si="93"/>
        <v/>
      </c>
      <c r="V86" s="319" t="str">
        <f t="shared" si="94"/>
        <v/>
      </c>
      <c r="W86" s="319" t="str">
        <f t="shared" si="95"/>
        <v/>
      </c>
      <c r="X86" s="319" t="str">
        <f t="shared" si="96"/>
        <v/>
      </c>
      <c r="Y86" s="319" t="str">
        <f t="shared" si="97"/>
        <v/>
      </c>
      <c r="Z86" s="319" t="str">
        <f t="shared" si="98"/>
        <v/>
      </c>
      <c r="AA86" s="319" t="str">
        <f t="shared" si="99"/>
        <v/>
      </c>
      <c r="AB86" s="319" t="str">
        <f t="shared" si="100"/>
        <v/>
      </c>
      <c r="AC86" s="319" t="str">
        <f t="shared" si="101"/>
        <v/>
      </c>
      <c r="AD86" s="319" t="str">
        <f t="shared" si="102"/>
        <v/>
      </c>
      <c r="AE86" s="319" t="str">
        <f t="shared" si="103"/>
        <v/>
      </c>
      <c r="AF86" s="319" t="str">
        <f t="shared" si="104"/>
        <v/>
      </c>
    </row>
    <row r="87" spans="3:32" x14ac:dyDescent="0.25">
      <c r="C87" s="3"/>
      <c r="D87" s="268"/>
      <c r="E87" s="263"/>
      <c r="F87" s="263"/>
      <c r="G87" s="263"/>
      <c r="H87" s="263"/>
      <c r="I87" s="263"/>
      <c r="J87" s="263"/>
      <c r="K87" s="263"/>
      <c r="L87" s="263"/>
      <c r="M87" s="263"/>
      <c r="N87" s="263"/>
      <c r="O87" s="263"/>
      <c r="P87" s="264"/>
      <c r="Q87" s="265"/>
      <c r="R87" s="264"/>
      <c r="T87" s="3">
        <f t="shared" si="105"/>
        <v>0</v>
      </c>
      <c r="U87" s="319" t="str">
        <f t="shared" si="93"/>
        <v/>
      </c>
      <c r="V87" s="319" t="str">
        <f t="shared" si="94"/>
        <v/>
      </c>
      <c r="W87" s="319" t="str">
        <f t="shared" si="95"/>
        <v/>
      </c>
      <c r="X87" s="319" t="str">
        <f t="shared" si="96"/>
        <v/>
      </c>
      <c r="Y87" s="319" t="str">
        <f t="shared" si="97"/>
        <v/>
      </c>
      <c r="Z87" s="319" t="str">
        <f t="shared" si="98"/>
        <v/>
      </c>
      <c r="AA87" s="319" t="str">
        <f t="shared" si="99"/>
        <v/>
      </c>
      <c r="AB87" s="319" t="str">
        <f t="shared" si="100"/>
        <v/>
      </c>
      <c r="AC87" s="319" t="str">
        <f t="shared" si="101"/>
        <v/>
      </c>
      <c r="AD87" s="319" t="str">
        <f t="shared" si="102"/>
        <v/>
      </c>
      <c r="AE87" s="319" t="str">
        <f t="shared" si="103"/>
        <v/>
      </c>
      <c r="AF87" s="319" t="str">
        <f t="shared" si="104"/>
        <v/>
      </c>
    </row>
    <row r="88" spans="3:32" x14ac:dyDescent="0.25">
      <c r="C88" s="3"/>
      <c r="D88" s="268"/>
      <c r="E88" s="263"/>
      <c r="F88" s="263"/>
      <c r="G88" s="263"/>
      <c r="H88" s="263"/>
      <c r="I88" s="263"/>
      <c r="J88" s="263"/>
      <c r="K88" s="263"/>
      <c r="L88" s="263"/>
      <c r="M88" s="263"/>
      <c r="N88" s="263"/>
      <c r="O88" s="263"/>
      <c r="P88" s="264"/>
      <c r="Q88" s="265"/>
      <c r="R88" s="264"/>
      <c r="T88" s="3">
        <f t="shared" si="105"/>
        <v>0</v>
      </c>
      <c r="U88" s="319" t="str">
        <f t="shared" si="93"/>
        <v/>
      </c>
      <c r="V88" s="319" t="str">
        <f t="shared" si="94"/>
        <v/>
      </c>
      <c r="W88" s="319" t="str">
        <f t="shared" si="95"/>
        <v/>
      </c>
      <c r="X88" s="319" t="str">
        <f t="shared" si="96"/>
        <v/>
      </c>
      <c r="Y88" s="319" t="str">
        <f t="shared" si="97"/>
        <v/>
      </c>
      <c r="Z88" s="319" t="str">
        <f t="shared" si="98"/>
        <v/>
      </c>
      <c r="AA88" s="319" t="str">
        <f t="shared" si="99"/>
        <v/>
      </c>
      <c r="AB88" s="319" t="str">
        <f t="shared" si="100"/>
        <v/>
      </c>
      <c r="AC88" s="319" t="str">
        <f t="shared" si="101"/>
        <v/>
      </c>
      <c r="AD88" s="319" t="str">
        <f t="shared" si="102"/>
        <v/>
      </c>
      <c r="AE88" s="319" t="str">
        <f t="shared" si="103"/>
        <v/>
      </c>
      <c r="AF88" s="319" t="str">
        <f t="shared" si="104"/>
        <v/>
      </c>
    </row>
    <row r="89" spans="3:32" x14ac:dyDescent="0.25">
      <c r="C89" s="3"/>
      <c r="D89" s="268"/>
      <c r="E89" s="263"/>
      <c r="F89" s="263"/>
      <c r="G89" s="263"/>
      <c r="H89" s="263"/>
      <c r="I89" s="263"/>
      <c r="J89" s="263"/>
      <c r="K89" s="263"/>
      <c r="L89" s="263"/>
      <c r="M89" s="263"/>
      <c r="N89" s="263"/>
      <c r="O89" s="263"/>
      <c r="P89" s="264"/>
      <c r="Q89" s="265"/>
      <c r="R89" s="264"/>
      <c r="T89" s="3">
        <f t="shared" si="105"/>
        <v>0</v>
      </c>
      <c r="U89" s="319" t="str">
        <f t="shared" si="93"/>
        <v/>
      </c>
      <c r="V89" s="319" t="str">
        <f t="shared" si="94"/>
        <v/>
      </c>
      <c r="W89" s="319" t="str">
        <f t="shared" si="95"/>
        <v/>
      </c>
      <c r="X89" s="319" t="str">
        <f t="shared" si="96"/>
        <v/>
      </c>
      <c r="Y89" s="319" t="str">
        <f t="shared" si="97"/>
        <v/>
      </c>
      <c r="Z89" s="319" t="str">
        <f t="shared" si="98"/>
        <v/>
      </c>
      <c r="AA89" s="319" t="str">
        <f t="shared" si="99"/>
        <v/>
      </c>
      <c r="AB89" s="319" t="str">
        <f t="shared" si="100"/>
        <v/>
      </c>
      <c r="AC89" s="319" t="str">
        <f t="shared" si="101"/>
        <v/>
      </c>
      <c r="AD89" s="319" t="str">
        <f t="shared" si="102"/>
        <v/>
      </c>
      <c r="AE89" s="319" t="str">
        <f t="shared" si="103"/>
        <v/>
      </c>
      <c r="AF89" s="319" t="str">
        <f t="shared" si="104"/>
        <v/>
      </c>
    </row>
    <row r="90" spans="3:32" x14ac:dyDescent="0.25">
      <c r="C90" s="255"/>
      <c r="D90" s="272"/>
      <c r="E90" s="273"/>
      <c r="F90" s="273"/>
      <c r="G90" s="273"/>
      <c r="H90" s="273"/>
      <c r="I90" s="273"/>
      <c r="J90" s="273"/>
      <c r="K90" s="273"/>
      <c r="L90" s="273"/>
      <c r="M90" s="273"/>
      <c r="N90" s="273"/>
      <c r="O90" s="273"/>
      <c r="P90" s="264"/>
      <c r="Q90" s="265"/>
      <c r="R90" s="264"/>
      <c r="T90" s="3">
        <f t="shared" si="105"/>
        <v>0</v>
      </c>
      <c r="U90" s="326" t="str">
        <f t="shared" si="93"/>
        <v/>
      </c>
      <c r="V90" s="326" t="str">
        <f t="shared" si="94"/>
        <v/>
      </c>
      <c r="W90" s="326" t="str">
        <f t="shared" si="95"/>
        <v/>
      </c>
      <c r="X90" s="326" t="str">
        <f t="shared" si="96"/>
        <v/>
      </c>
      <c r="Y90" s="326" t="str">
        <f t="shared" si="97"/>
        <v/>
      </c>
      <c r="Z90" s="326" t="str">
        <f t="shared" si="98"/>
        <v/>
      </c>
      <c r="AA90" s="326" t="str">
        <f t="shared" si="99"/>
        <v/>
      </c>
      <c r="AB90" s="326" t="str">
        <f t="shared" si="100"/>
        <v/>
      </c>
      <c r="AC90" s="326" t="str">
        <f t="shared" si="101"/>
        <v/>
      </c>
      <c r="AD90" s="326" t="str">
        <f t="shared" si="102"/>
        <v/>
      </c>
      <c r="AE90" s="326" t="str">
        <f t="shared" si="103"/>
        <v/>
      </c>
      <c r="AF90" s="326" t="str">
        <f t="shared" si="104"/>
        <v/>
      </c>
    </row>
    <row r="91" spans="3:32" ht="18.75" x14ac:dyDescent="0.35">
      <c r="C91" s="340" t="s">
        <v>8</v>
      </c>
      <c r="D91" s="340"/>
      <c r="E91" s="291"/>
      <c r="F91" s="291"/>
      <c r="G91" s="291"/>
      <c r="H91" s="291"/>
      <c r="I91" s="291"/>
      <c r="J91" s="291"/>
      <c r="K91" s="291"/>
      <c r="L91" s="291"/>
      <c r="M91" s="291"/>
      <c r="N91" s="291"/>
      <c r="O91" s="291"/>
      <c r="P91" s="264"/>
      <c r="Q91" s="265"/>
      <c r="R91" s="264"/>
      <c r="T91" s="340" t="s">
        <v>8</v>
      </c>
      <c r="U91" s="340"/>
      <c r="V91" s="291"/>
      <c r="W91" s="291"/>
      <c r="X91" s="291"/>
      <c r="Y91" s="291"/>
      <c r="Z91" s="291"/>
      <c r="AA91" s="291"/>
      <c r="AB91" s="291"/>
      <c r="AC91" s="291"/>
      <c r="AD91" s="291"/>
      <c r="AE91" s="291"/>
      <c r="AF91" s="291"/>
    </row>
    <row r="92" spans="3:32" x14ac:dyDescent="0.25">
      <c r="C92" s="281">
        <f>C81</f>
        <v>52</v>
      </c>
      <c r="D92" s="294">
        <f>IF(ISNUMBER(D81)=TRUE,D81/D120,"")</f>
        <v>1.0823241825526784</v>
      </c>
      <c r="E92" s="294">
        <f>IF(ISNUMBER(E81)=TRUE,E81/E120,"")</f>
        <v>1.3991289447242921</v>
      </c>
      <c r="F92" s="294">
        <f t="shared" ref="F92:O92" si="106">IF(ISNUMBER(F81)=TRUE,F81/F120,"")</f>
        <v>2.304496506021537</v>
      </c>
      <c r="G92" s="294">
        <f t="shared" si="106"/>
        <v>1.7567597116977707</v>
      </c>
      <c r="H92" s="294">
        <f t="shared" si="106"/>
        <v>1.8187108232344338</v>
      </c>
      <c r="I92" s="294">
        <f t="shared" si="106"/>
        <v>1.1892665445024233</v>
      </c>
      <c r="J92" s="294">
        <f t="shared" si="106"/>
        <v>1.0588156323672095</v>
      </c>
      <c r="K92" s="294">
        <f t="shared" si="106"/>
        <v>0.93165261989394321</v>
      </c>
      <c r="L92" s="294">
        <f t="shared" si="106"/>
        <v>0.8872424430065502</v>
      </c>
      <c r="M92" s="294">
        <f t="shared" si="106"/>
        <v>0.69897931392399315</v>
      </c>
      <c r="N92" s="294">
        <f t="shared" si="106"/>
        <v>0.80794101337443702</v>
      </c>
      <c r="O92" s="294">
        <f t="shared" si="106"/>
        <v>0.71301436856548317</v>
      </c>
      <c r="P92" s="294"/>
      <c r="Q92" s="295"/>
      <c r="R92" s="294"/>
      <c r="T92" s="281">
        <f>C92</f>
        <v>52</v>
      </c>
      <c r="U92" s="292">
        <f t="shared" ref="U92:U101" si="107">IF(ISNUMBER(U81)=FALSE,"",U81/$U$120)</f>
        <v>1</v>
      </c>
      <c r="V92" s="293">
        <f t="shared" ref="V92:V101" si="108">IF(ISNUMBER(V81)=FALSE,"",V81/$V$120)</f>
        <v>1.2339662614566065</v>
      </c>
      <c r="W92" s="293">
        <f>IF(ISNUMBER(W81)=FALSE,"",W81/$W$120)</f>
        <v>2.008936092914777</v>
      </c>
      <c r="X92" s="293">
        <f>IF(ISNUMBER(X81)=FALSE,"",X81/$X$120)</f>
        <v>1.546477719361073</v>
      </c>
      <c r="Y92" s="293">
        <f>IF(ISNUMBER(Y81)=FALSE,"",Y81/$Y$120)</f>
        <v>1.6220717105291704</v>
      </c>
      <c r="Z92" s="293">
        <f>IF(ISNUMBER(Z81)=FALSE,"",Z81/$Z$120)</f>
        <v>1.0776831516945005</v>
      </c>
      <c r="AA92" s="293">
        <f>IF(ISNUMBER(AA81)=FALSE,"",AA81/$AA$120)</f>
        <v>0.94233239341342445</v>
      </c>
      <c r="AB92" s="293">
        <f>IF(ISNUMBER(AB81)=FALSE,"",AB81/$AB$120)</f>
        <v>0.84067360137793001</v>
      </c>
      <c r="AC92" s="293">
        <f>IF(ISNUMBER(AC81)=FALSE,"",AC81/$AC$120)</f>
        <v>0.78346555616996416</v>
      </c>
      <c r="AD92" s="293">
        <f>IF(ISNUMBER(AD81)=FALSE,"",AD81/$AD$120)</f>
        <v>0.61770309930316691</v>
      </c>
      <c r="AE92" s="293">
        <f>IF(ISNUMBER(AE81)=FALSE,"",AE81/$AE$120)</f>
        <v>0.63451999394860914</v>
      </c>
      <c r="AF92" s="293">
        <f>IF(ISNUMBER(AF81)=FALSE,"",AF81/$AF$120)</f>
        <v>0.57185741079071273</v>
      </c>
    </row>
    <row r="93" spans="3:32" x14ac:dyDescent="0.25">
      <c r="C93" s="281">
        <f t="shared" ref="C93:C101" si="109">C82</f>
        <v>63</v>
      </c>
      <c r="D93" s="294">
        <f>IF(ISNUMBER(D82)=TRUE,D82/D120,"")</f>
        <v>0.75662614423857399</v>
      </c>
      <c r="E93" s="294">
        <f>IF(ISNUMBER(E82)=TRUE,E82/E120,"")</f>
        <v>0.74688152824512155</v>
      </c>
      <c r="F93" s="294">
        <f t="shared" ref="F93:N93" si="110">IF(ISNUMBER(F82)=TRUE,F82/F120,"")</f>
        <v>0.91756759627025763</v>
      </c>
      <c r="G93" s="294">
        <f t="shared" si="110"/>
        <v>0.77710402597074935</v>
      </c>
      <c r="H93" s="294">
        <f t="shared" si="110"/>
        <v>0.53629544504805682</v>
      </c>
      <c r="I93" s="294">
        <f t="shared" si="110"/>
        <v>0.53163426067919839</v>
      </c>
      <c r="J93" s="294">
        <f t="shared" si="110"/>
        <v>0.43854920762131805</v>
      </c>
      <c r="K93" s="294">
        <f t="shared" si="110"/>
        <v>0.39385706715762681</v>
      </c>
      <c r="L93" s="294">
        <f t="shared" si="110"/>
        <v>0.40999494401490666</v>
      </c>
      <c r="M93" s="294">
        <f t="shared" si="110"/>
        <v>0.37878897782760751</v>
      </c>
      <c r="N93" s="294">
        <f t="shared" si="110"/>
        <v>0.52099213323683935</v>
      </c>
      <c r="O93" s="294">
        <f>IF(ISNUMBER(O82)=TRUE,O82/O120,"")</f>
        <v>0.45522439888135313</v>
      </c>
      <c r="P93" s="294"/>
      <c r="Q93" s="295"/>
      <c r="R93" s="294"/>
      <c r="T93" s="281">
        <f t="shared" ref="T93:T101" si="111">C93</f>
        <v>63</v>
      </c>
      <c r="U93" s="296">
        <f t="shared" si="107"/>
        <v>1</v>
      </c>
      <c r="V93" s="294">
        <f t="shared" si="108"/>
        <v>0.94226548088437501</v>
      </c>
      <c r="W93" s="294">
        <f t="shared" ref="W93:W101" si="112">IF(ISNUMBER(W82)=FALSE,"",W82/$W$120)</f>
        <v>1.1442058238950543</v>
      </c>
      <c r="X93" s="294">
        <f t="shared" ref="X93:X101" si="113">IF(ISNUMBER(X82)=FALSE,"",X82/$X$120)</f>
        <v>0.97855779676331833</v>
      </c>
      <c r="Y93" s="294">
        <f t="shared" ref="Y93:Y101" si="114">IF(ISNUMBER(Y82)=FALSE,"",Y82/$Y$120)</f>
        <v>0.68420544420926521</v>
      </c>
      <c r="Z93" s="294">
        <f t="shared" ref="Z93:Z101" si="115">IF(ISNUMBER(Z82)=FALSE,"",Z82/$Z$120)</f>
        <v>0.6891295463633188</v>
      </c>
      <c r="AA93" s="294">
        <f t="shared" ref="AA93:AA101" si="116">IF(ISNUMBER(AA82)=FALSE,"",AA82/$AA$120)</f>
        <v>0.55831349460509216</v>
      </c>
      <c r="AB93" s="294">
        <f t="shared" ref="AB93:AB101" si="117">IF(ISNUMBER(AB82)=FALSE,"",AB82/$AB$120)</f>
        <v>0.50837953720169193</v>
      </c>
      <c r="AC93" s="294">
        <f t="shared" ref="AC93:AC101" si="118">IF(ISNUMBER(AC82)=FALSE,"",AC82/$AC$120)</f>
        <v>0.51788355274412501</v>
      </c>
      <c r="AD93" s="294">
        <f t="shared" ref="AD93:AD101" si="119">IF(ISNUMBER(AD82)=FALSE,"",AD82/$AD$120)</f>
        <v>0.4788382212634541</v>
      </c>
      <c r="AE93" s="294">
        <f t="shared" ref="AE93:AE101" si="120">IF(ISNUMBER(AE82)=FALSE,"",AE82/$AE$120)</f>
        <v>0.5852923405813204</v>
      </c>
      <c r="AF93" s="294">
        <f t="shared" ref="AF93:AF101" si="121">IF(ISNUMBER(AF82)=FALSE,"",AF82/$AF$120)</f>
        <v>0.52226511909659745</v>
      </c>
    </row>
    <row r="94" spans="3:32" x14ac:dyDescent="0.25">
      <c r="C94" s="281">
        <f t="shared" si="109"/>
        <v>72</v>
      </c>
      <c r="D94" s="294">
        <f>IF(ISNUMBER(D83)=TRUE,D83/D120,"")</f>
        <v>1.0518361774103495</v>
      </c>
      <c r="E94" s="294">
        <f>IF(ISNUMBER(E83)=TRUE,E83/E120,"")</f>
        <v>0.81556980175686122</v>
      </c>
      <c r="F94" s="294">
        <f t="shared" ref="F94:O94" si="122">IF(ISNUMBER(F83)=TRUE,F83/F120,"")</f>
        <v>0.86259142045977499</v>
      </c>
      <c r="G94" s="294">
        <f t="shared" si="122"/>
        <v>0.62754233843272811</v>
      </c>
      <c r="H94" s="294">
        <f t="shared" si="122"/>
        <v>0.31832845800250725</v>
      </c>
      <c r="I94" s="294">
        <f t="shared" si="122"/>
        <v>0.33399465241184206</v>
      </c>
      <c r="J94" s="294">
        <f t="shared" si="122"/>
        <v>0.37622477477569094</v>
      </c>
      <c r="K94" s="294">
        <f t="shared" si="122"/>
        <v>0.24397832452106247</v>
      </c>
      <c r="L94" s="294">
        <f t="shared" si="122"/>
        <v>0.22696317084116824</v>
      </c>
      <c r="M94" s="294">
        <f t="shared" si="122"/>
        <v>0.21956242442391094</v>
      </c>
      <c r="N94" s="294">
        <f t="shared" si="122"/>
        <v>0.27805295262084451</v>
      </c>
      <c r="O94" s="294">
        <f t="shared" si="122"/>
        <v>0.27004360945986444</v>
      </c>
      <c r="P94" s="294"/>
      <c r="Q94" s="295"/>
      <c r="R94" s="294"/>
      <c r="T94" s="281">
        <f t="shared" si="111"/>
        <v>72</v>
      </c>
      <c r="U94" s="296">
        <f t="shared" si="107"/>
        <v>1</v>
      </c>
      <c r="V94" s="294">
        <f t="shared" si="108"/>
        <v>0.74014351628880615</v>
      </c>
      <c r="W94" s="294">
        <f t="shared" si="112"/>
        <v>0.77375676599213805</v>
      </c>
      <c r="X94" s="294">
        <f t="shared" si="113"/>
        <v>0.56843864294435631</v>
      </c>
      <c r="Y94" s="294">
        <f t="shared" si="114"/>
        <v>0.29214006550315297</v>
      </c>
      <c r="Z94" s="294">
        <f t="shared" si="115"/>
        <v>0.31143015560715714</v>
      </c>
      <c r="AA94" s="294">
        <f t="shared" si="116"/>
        <v>0.34454061519998547</v>
      </c>
      <c r="AB94" s="294">
        <f t="shared" si="117"/>
        <v>0.22653426571146129</v>
      </c>
      <c r="AC94" s="294">
        <f t="shared" si="118"/>
        <v>0.20622544404268428</v>
      </c>
      <c r="AD94" s="294">
        <f t="shared" si="119"/>
        <v>0.19965616867043626</v>
      </c>
      <c r="AE94" s="294">
        <f t="shared" si="120"/>
        <v>0.22469966547922118</v>
      </c>
      <c r="AF94" s="294">
        <f t="shared" si="121"/>
        <v>0.22286026058849009</v>
      </c>
    </row>
    <row r="95" spans="3:32" x14ac:dyDescent="0.25">
      <c r="C95" s="281">
        <f t="shared" si="109"/>
        <v>83</v>
      </c>
      <c r="D95" s="294" t="str">
        <f>IF(ISNUMBER(D84)=TRUE,D84/D120,"")</f>
        <v/>
      </c>
      <c r="E95" s="294" t="str">
        <f>IF(ISNUMBER(E84)=TRUE,E84/E120,"")</f>
        <v/>
      </c>
      <c r="F95" s="294" t="str">
        <f t="shared" ref="F95:O95" si="123">IF(ISNUMBER(F84)=TRUE,F84/F120,"")</f>
        <v/>
      </c>
      <c r="G95" s="294" t="str">
        <f t="shared" si="123"/>
        <v/>
      </c>
      <c r="H95" s="294" t="str">
        <f t="shared" si="123"/>
        <v/>
      </c>
      <c r="I95" s="294" t="str">
        <f t="shared" si="123"/>
        <v/>
      </c>
      <c r="J95" s="294" t="str">
        <f t="shared" si="123"/>
        <v/>
      </c>
      <c r="K95" s="294" t="str">
        <f t="shared" si="123"/>
        <v/>
      </c>
      <c r="L95" s="294" t="str">
        <f t="shared" si="123"/>
        <v/>
      </c>
      <c r="M95" s="294" t="str">
        <f t="shared" si="123"/>
        <v/>
      </c>
      <c r="N95" s="294" t="str">
        <f t="shared" si="123"/>
        <v/>
      </c>
      <c r="O95" s="294" t="str">
        <f t="shared" si="123"/>
        <v/>
      </c>
      <c r="P95" s="294"/>
      <c r="Q95" s="295"/>
      <c r="R95" s="294"/>
      <c r="T95" s="281">
        <f t="shared" si="111"/>
        <v>83</v>
      </c>
      <c r="U95" s="296" t="str">
        <f t="shared" si="107"/>
        <v/>
      </c>
      <c r="V95" s="294" t="str">
        <f t="shared" si="108"/>
        <v/>
      </c>
      <c r="W95" s="294" t="str">
        <f t="shared" si="112"/>
        <v/>
      </c>
      <c r="X95" s="294" t="str">
        <f t="shared" si="113"/>
        <v/>
      </c>
      <c r="Y95" s="294" t="str">
        <f t="shared" si="114"/>
        <v/>
      </c>
      <c r="Z95" s="294" t="str">
        <f t="shared" si="115"/>
        <v/>
      </c>
      <c r="AA95" s="294" t="str">
        <f t="shared" si="116"/>
        <v/>
      </c>
      <c r="AB95" s="294" t="str">
        <f t="shared" si="117"/>
        <v/>
      </c>
      <c r="AC95" s="294" t="str">
        <f t="shared" si="118"/>
        <v/>
      </c>
      <c r="AD95" s="294" t="str">
        <f t="shared" si="119"/>
        <v/>
      </c>
      <c r="AE95" s="294" t="str">
        <f t="shared" si="120"/>
        <v/>
      </c>
      <c r="AF95" s="294" t="str">
        <f t="shared" si="121"/>
        <v/>
      </c>
    </row>
    <row r="96" spans="3:32" x14ac:dyDescent="0.25">
      <c r="C96" s="281">
        <f t="shared" si="109"/>
        <v>102</v>
      </c>
      <c r="D96" s="294">
        <f>IF(ISNUMBER(D85)=TRUE,D85/D120,"")</f>
        <v>1.1737881979796654</v>
      </c>
      <c r="E96" s="294">
        <f>IF(ISNUMBER(E85)=TRUE,E85/E120,"")</f>
        <v>1.6653151612850701</v>
      </c>
      <c r="F96" s="294">
        <f t="shared" ref="F96:O96" si="124">IF(ISNUMBER(F85)=TRUE,F85/F120,"")</f>
        <v>1.6526695128254143</v>
      </c>
      <c r="G96" s="294">
        <f t="shared" si="124"/>
        <v>1.4560888567431716</v>
      </c>
      <c r="H96" s="294">
        <f t="shared" si="124"/>
        <v>1.6297200167154198</v>
      </c>
      <c r="I96" s="294">
        <f t="shared" si="124"/>
        <v>1.4883162266195187</v>
      </c>
      <c r="J96" s="294">
        <f t="shared" si="124"/>
        <v>1.5361681051053555</v>
      </c>
      <c r="K96" s="294">
        <f t="shared" si="124"/>
        <v>1.4296765309950841</v>
      </c>
      <c r="L96" s="294">
        <f t="shared" si="124"/>
        <v>1.3407586249992902</v>
      </c>
      <c r="M96" s="294">
        <f t="shared" si="124"/>
        <v>1.1815640921275319</v>
      </c>
      <c r="N96" s="294" t="str">
        <f t="shared" si="124"/>
        <v/>
      </c>
      <c r="O96" s="294" t="str">
        <f t="shared" si="124"/>
        <v/>
      </c>
      <c r="P96" s="294"/>
      <c r="Q96" s="295"/>
      <c r="R96" s="294"/>
      <c r="T96" s="281">
        <f t="shared" si="111"/>
        <v>102</v>
      </c>
      <c r="U96" s="296">
        <f t="shared" si="107"/>
        <v>1</v>
      </c>
      <c r="V96" s="294">
        <f t="shared" si="108"/>
        <v>1.3542835517911278</v>
      </c>
      <c r="W96" s="294">
        <f t="shared" si="112"/>
        <v>1.3284453917789474</v>
      </c>
      <c r="X96" s="294">
        <f t="shared" si="113"/>
        <v>1.1819165285790059</v>
      </c>
      <c r="Y96" s="294">
        <f t="shared" si="114"/>
        <v>1.3402537223050255</v>
      </c>
      <c r="Z96" s="294">
        <f t="shared" si="115"/>
        <v>1.2435828716222599</v>
      </c>
      <c r="AA96" s="294">
        <f t="shared" si="116"/>
        <v>1.2606372719137315</v>
      </c>
      <c r="AB96" s="294">
        <f t="shared" si="117"/>
        <v>1.1895393470788593</v>
      </c>
      <c r="AC96" s="294">
        <f t="shared" si="118"/>
        <v>1.0916811769369776</v>
      </c>
      <c r="AD96" s="294">
        <f t="shared" si="119"/>
        <v>0.96280949617803424</v>
      </c>
      <c r="AE96" s="294" t="str">
        <f t="shared" si="120"/>
        <v/>
      </c>
      <c r="AF96" s="294" t="str">
        <f t="shared" si="121"/>
        <v/>
      </c>
    </row>
    <row r="97" spans="2:32" x14ac:dyDescent="0.25">
      <c r="C97" s="281">
        <f t="shared" si="109"/>
        <v>0</v>
      </c>
      <c r="D97" s="294" t="str">
        <f>IF(ISNUMBER(D86)=TRUE,D86/D120,"")</f>
        <v/>
      </c>
      <c r="E97" s="294" t="str">
        <f>IF(ISNUMBER(E86)=TRUE,E86/E120,"")</f>
        <v/>
      </c>
      <c r="F97" s="294" t="str">
        <f t="shared" ref="F97:O97" si="125">IF(ISNUMBER(F86)=TRUE,F86/F120,"")</f>
        <v/>
      </c>
      <c r="G97" s="294" t="str">
        <f t="shared" si="125"/>
        <v/>
      </c>
      <c r="H97" s="294" t="str">
        <f t="shared" si="125"/>
        <v/>
      </c>
      <c r="I97" s="294" t="str">
        <f t="shared" si="125"/>
        <v/>
      </c>
      <c r="J97" s="294" t="str">
        <f t="shared" si="125"/>
        <v/>
      </c>
      <c r="K97" s="294" t="str">
        <f t="shared" si="125"/>
        <v/>
      </c>
      <c r="L97" s="294" t="str">
        <f t="shared" si="125"/>
        <v/>
      </c>
      <c r="M97" s="294" t="str">
        <f t="shared" si="125"/>
        <v/>
      </c>
      <c r="N97" s="294" t="str">
        <f t="shared" si="125"/>
        <v/>
      </c>
      <c r="O97" s="294" t="str">
        <f t="shared" si="125"/>
        <v/>
      </c>
      <c r="P97" s="294"/>
      <c r="Q97" s="295"/>
      <c r="R97" s="294"/>
      <c r="T97" s="281">
        <f t="shared" si="111"/>
        <v>0</v>
      </c>
      <c r="U97" s="296" t="str">
        <f t="shared" si="107"/>
        <v/>
      </c>
      <c r="V97" s="294" t="str">
        <f t="shared" si="108"/>
        <v/>
      </c>
      <c r="W97" s="294" t="str">
        <f t="shared" si="112"/>
        <v/>
      </c>
      <c r="X97" s="294" t="str">
        <f t="shared" si="113"/>
        <v/>
      </c>
      <c r="Y97" s="294" t="str">
        <f t="shared" si="114"/>
        <v/>
      </c>
      <c r="Z97" s="294" t="str">
        <f t="shared" si="115"/>
        <v/>
      </c>
      <c r="AA97" s="294" t="str">
        <f t="shared" si="116"/>
        <v/>
      </c>
      <c r="AB97" s="294" t="str">
        <f t="shared" si="117"/>
        <v/>
      </c>
      <c r="AC97" s="294" t="str">
        <f t="shared" si="118"/>
        <v/>
      </c>
      <c r="AD97" s="294" t="str">
        <f t="shared" si="119"/>
        <v/>
      </c>
      <c r="AE97" s="294" t="str">
        <f t="shared" si="120"/>
        <v/>
      </c>
      <c r="AF97" s="294" t="str">
        <f t="shared" si="121"/>
        <v/>
      </c>
    </row>
    <row r="98" spans="2:32" x14ac:dyDescent="0.25">
      <c r="C98" s="281">
        <f t="shared" si="109"/>
        <v>0</v>
      </c>
      <c r="D98" s="294" t="str">
        <f>IF(ISNUMBER(D87)=TRUE,D87/D120,"")</f>
        <v/>
      </c>
      <c r="E98" s="294" t="str">
        <f>IF(ISNUMBER(E87)=TRUE,E87/E120,"")</f>
        <v/>
      </c>
      <c r="F98" s="294" t="str">
        <f t="shared" ref="F98:O98" si="126">IF(ISNUMBER(F87)=TRUE,F87/F120,"")</f>
        <v/>
      </c>
      <c r="G98" s="294" t="str">
        <f t="shared" si="126"/>
        <v/>
      </c>
      <c r="H98" s="294" t="str">
        <f t="shared" si="126"/>
        <v/>
      </c>
      <c r="I98" s="294" t="str">
        <f t="shared" si="126"/>
        <v/>
      </c>
      <c r="J98" s="294" t="str">
        <f t="shared" si="126"/>
        <v/>
      </c>
      <c r="K98" s="294" t="str">
        <f t="shared" si="126"/>
        <v/>
      </c>
      <c r="L98" s="294" t="str">
        <f t="shared" si="126"/>
        <v/>
      </c>
      <c r="M98" s="294" t="str">
        <f t="shared" si="126"/>
        <v/>
      </c>
      <c r="N98" s="294" t="str">
        <f t="shared" si="126"/>
        <v/>
      </c>
      <c r="O98" s="294" t="str">
        <f t="shared" si="126"/>
        <v/>
      </c>
      <c r="P98" s="294"/>
      <c r="Q98" s="295"/>
      <c r="R98" s="294"/>
      <c r="T98" s="281">
        <f t="shared" si="111"/>
        <v>0</v>
      </c>
      <c r="U98" s="296" t="str">
        <f t="shared" si="107"/>
        <v/>
      </c>
      <c r="V98" s="294" t="str">
        <f t="shared" si="108"/>
        <v/>
      </c>
      <c r="W98" s="294" t="str">
        <f t="shared" si="112"/>
        <v/>
      </c>
      <c r="X98" s="294" t="str">
        <f t="shared" si="113"/>
        <v/>
      </c>
      <c r="Y98" s="294" t="str">
        <f t="shared" si="114"/>
        <v/>
      </c>
      <c r="Z98" s="294" t="str">
        <f t="shared" si="115"/>
        <v/>
      </c>
      <c r="AA98" s="294" t="str">
        <f t="shared" si="116"/>
        <v/>
      </c>
      <c r="AB98" s="294" t="str">
        <f t="shared" si="117"/>
        <v/>
      </c>
      <c r="AC98" s="294" t="str">
        <f t="shared" si="118"/>
        <v/>
      </c>
      <c r="AD98" s="294" t="str">
        <f t="shared" si="119"/>
        <v/>
      </c>
      <c r="AE98" s="294" t="str">
        <f t="shared" si="120"/>
        <v/>
      </c>
      <c r="AF98" s="294" t="str">
        <f t="shared" si="121"/>
        <v/>
      </c>
    </row>
    <row r="99" spans="2:32" x14ac:dyDescent="0.25">
      <c r="C99" s="281">
        <f t="shared" si="109"/>
        <v>0</v>
      </c>
      <c r="D99" s="294" t="str">
        <f>IF(ISNUMBER(D88)=TRUE,D88/D120,"")</f>
        <v/>
      </c>
      <c r="E99" s="294" t="str">
        <f>IF(ISNUMBER(E88)=TRUE,E88/E120,"")</f>
        <v/>
      </c>
      <c r="F99" s="294" t="str">
        <f t="shared" ref="F99:O99" si="127">IF(ISNUMBER(F88)=TRUE,F88/F120,"")</f>
        <v/>
      </c>
      <c r="G99" s="294" t="str">
        <f t="shared" si="127"/>
        <v/>
      </c>
      <c r="H99" s="294" t="str">
        <f t="shared" si="127"/>
        <v/>
      </c>
      <c r="I99" s="294" t="str">
        <f t="shared" si="127"/>
        <v/>
      </c>
      <c r="J99" s="294" t="str">
        <f t="shared" si="127"/>
        <v/>
      </c>
      <c r="K99" s="294" t="str">
        <f t="shared" si="127"/>
        <v/>
      </c>
      <c r="L99" s="294" t="str">
        <f t="shared" si="127"/>
        <v/>
      </c>
      <c r="M99" s="294" t="str">
        <f t="shared" si="127"/>
        <v/>
      </c>
      <c r="N99" s="294" t="str">
        <f t="shared" si="127"/>
        <v/>
      </c>
      <c r="O99" s="294" t="str">
        <f t="shared" si="127"/>
        <v/>
      </c>
      <c r="P99" s="294"/>
      <c r="Q99" s="295"/>
      <c r="R99" s="294"/>
      <c r="T99" s="281">
        <f t="shared" si="111"/>
        <v>0</v>
      </c>
      <c r="U99" s="296" t="str">
        <f t="shared" si="107"/>
        <v/>
      </c>
      <c r="V99" s="294" t="str">
        <f t="shared" si="108"/>
        <v/>
      </c>
      <c r="W99" s="294" t="str">
        <f t="shared" si="112"/>
        <v/>
      </c>
      <c r="X99" s="294" t="str">
        <f t="shared" si="113"/>
        <v/>
      </c>
      <c r="Y99" s="294" t="str">
        <f t="shared" si="114"/>
        <v/>
      </c>
      <c r="Z99" s="294" t="str">
        <f t="shared" si="115"/>
        <v/>
      </c>
      <c r="AA99" s="294" t="str">
        <f t="shared" si="116"/>
        <v/>
      </c>
      <c r="AB99" s="294" t="str">
        <f t="shared" si="117"/>
        <v/>
      </c>
      <c r="AC99" s="294" t="str">
        <f t="shared" si="118"/>
        <v/>
      </c>
      <c r="AD99" s="294" t="str">
        <f t="shared" si="119"/>
        <v/>
      </c>
      <c r="AE99" s="294" t="str">
        <f t="shared" si="120"/>
        <v/>
      </c>
      <c r="AF99" s="294" t="str">
        <f t="shared" si="121"/>
        <v/>
      </c>
    </row>
    <row r="100" spans="2:32" x14ac:dyDescent="0.25">
      <c r="C100" s="281">
        <f t="shared" si="109"/>
        <v>0</v>
      </c>
      <c r="D100" s="294" t="str">
        <f>IF(ISNUMBER(D89)=TRUE,D89/D120,"")</f>
        <v/>
      </c>
      <c r="E100" s="294" t="str">
        <f>IF(ISNUMBER(E89)=TRUE,E89/E120,"")</f>
        <v/>
      </c>
      <c r="F100" s="294" t="str">
        <f t="shared" ref="F100:O100" si="128">IF(ISNUMBER(F89)=TRUE,F89/F120,"")</f>
        <v/>
      </c>
      <c r="G100" s="294" t="str">
        <f t="shared" si="128"/>
        <v/>
      </c>
      <c r="H100" s="294" t="str">
        <f t="shared" si="128"/>
        <v/>
      </c>
      <c r="I100" s="294" t="str">
        <f t="shared" si="128"/>
        <v/>
      </c>
      <c r="J100" s="294" t="str">
        <f t="shared" si="128"/>
        <v/>
      </c>
      <c r="K100" s="294" t="str">
        <f t="shared" si="128"/>
        <v/>
      </c>
      <c r="L100" s="294" t="str">
        <f t="shared" si="128"/>
        <v/>
      </c>
      <c r="M100" s="294" t="str">
        <f t="shared" si="128"/>
        <v/>
      </c>
      <c r="N100" s="294" t="str">
        <f t="shared" si="128"/>
        <v/>
      </c>
      <c r="O100" s="294" t="str">
        <f t="shared" si="128"/>
        <v/>
      </c>
      <c r="P100" s="294"/>
      <c r="Q100" s="295"/>
      <c r="R100" s="294"/>
      <c r="T100" s="281">
        <f t="shared" si="111"/>
        <v>0</v>
      </c>
      <c r="U100" s="296" t="str">
        <f t="shared" si="107"/>
        <v/>
      </c>
      <c r="V100" s="294" t="str">
        <f t="shared" si="108"/>
        <v/>
      </c>
      <c r="W100" s="294" t="str">
        <f t="shared" si="112"/>
        <v/>
      </c>
      <c r="X100" s="294" t="str">
        <f t="shared" si="113"/>
        <v/>
      </c>
      <c r="Y100" s="294" t="str">
        <f t="shared" si="114"/>
        <v/>
      </c>
      <c r="Z100" s="294" t="str">
        <f t="shared" si="115"/>
        <v/>
      </c>
      <c r="AA100" s="294" t="str">
        <f t="shared" si="116"/>
        <v/>
      </c>
      <c r="AB100" s="294" t="str">
        <f t="shared" si="117"/>
        <v/>
      </c>
      <c r="AC100" s="294" t="str">
        <f t="shared" si="118"/>
        <v/>
      </c>
      <c r="AD100" s="294" t="str">
        <f t="shared" si="119"/>
        <v/>
      </c>
      <c r="AE100" s="294" t="str">
        <f t="shared" si="120"/>
        <v/>
      </c>
      <c r="AF100" s="294" t="str">
        <f t="shared" si="121"/>
        <v/>
      </c>
    </row>
    <row r="101" spans="2:32" x14ac:dyDescent="0.25">
      <c r="C101" s="281">
        <f t="shared" si="109"/>
        <v>0</v>
      </c>
      <c r="D101" s="294" t="str">
        <f>IF(ISNUMBER(D90)=TRUE,D90/D120,"")</f>
        <v/>
      </c>
      <c r="E101" s="294" t="str">
        <f>IF(ISNUMBER(E90)=TRUE,E90/E120,"")</f>
        <v/>
      </c>
      <c r="F101" s="294" t="str">
        <f t="shared" ref="F101:O101" si="129">IF(ISNUMBER(F90)=TRUE,F90/F120,"")</f>
        <v/>
      </c>
      <c r="G101" s="294" t="str">
        <f t="shared" si="129"/>
        <v/>
      </c>
      <c r="H101" s="294" t="str">
        <f t="shared" si="129"/>
        <v/>
      </c>
      <c r="I101" s="294" t="str">
        <f t="shared" si="129"/>
        <v/>
      </c>
      <c r="J101" s="294" t="str">
        <f t="shared" si="129"/>
        <v/>
      </c>
      <c r="K101" s="294" t="str">
        <f t="shared" si="129"/>
        <v/>
      </c>
      <c r="L101" s="294" t="str">
        <f t="shared" si="129"/>
        <v/>
      </c>
      <c r="M101" s="294" t="str">
        <f t="shared" si="129"/>
        <v/>
      </c>
      <c r="N101" s="294" t="str">
        <f t="shared" si="129"/>
        <v/>
      </c>
      <c r="O101" s="294" t="str">
        <f t="shared" si="129"/>
        <v/>
      </c>
      <c r="P101" s="294"/>
      <c r="Q101" s="295"/>
      <c r="R101" s="294"/>
      <c r="T101" s="281">
        <f t="shared" si="111"/>
        <v>0</v>
      </c>
      <c r="U101" s="297" t="str">
        <f t="shared" si="107"/>
        <v/>
      </c>
      <c r="V101" s="298" t="str">
        <f t="shared" si="108"/>
        <v/>
      </c>
      <c r="W101" s="298" t="str">
        <f t="shared" si="112"/>
        <v/>
      </c>
      <c r="X101" s="298" t="str">
        <f t="shared" si="113"/>
        <v/>
      </c>
      <c r="Y101" s="298" t="str">
        <f t="shared" si="114"/>
        <v/>
      </c>
      <c r="Z101" s="298" t="str">
        <f t="shared" si="115"/>
        <v/>
      </c>
      <c r="AA101" s="298" t="str">
        <f t="shared" si="116"/>
        <v/>
      </c>
      <c r="AB101" s="298" t="str">
        <f t="shared" si="117"/>
        <v/>
      </c>
      <c r="AC101" s="298" t="str">
        <f t="shared" si="118"/>
        <v/>
      </c>
      <c r="AD101" s="298" t="str">
        <f t="shared" si="119"/>
        <v/>
      </c>
      <c r="AE101" s="298" t="str">
        <f t="shared" si="120"/>
        <v/>
      </c>
      <c r="AF101" s="298" t="str">
        <f t="shared" si="121"/>
        <v/>
      </c>
    </row>
    <row r="102" spans="2:32" x14ac:dyDescent="0.25">
      <c r="C102" s="275" t="s">
        <v>3</v>
      </c>
      <c r="D102" s="324">
        <f>AVERAGE(D92:D101)</f>
        <v>1.0161436755453168</v>
      </c>
      <c r="E102" s="322">
        <f>AVERAGE(E92:E101)</f>
        <v>1.1567238590028361</v>
      </c>
      <c r="F102" s="322">
        <f t="shared" ref="F102:O102" si="130">AVERAGE(F92:F101)</f>
        <v>1.4343312588942461</v>
      </c>
      <c r="G102" s="322">
        <f t="shared" si="130"/>
        <v>1.154373733211105</v>
      </c>
      <c r="H102" s="322">
        <f t="shared" si="130"/>
        <v>1.0757636857501045</v>
      </c>
      <c r="I102" s="322">
        <f t="shared" si="130"/>
        <v>0.88580292105324565</v>
      </c>
      <c r="J102" s="322">
        <f t="shared" si="130"/>
        <v>0.85243942996739352</v>
      </c>
      <c r="K102" s="322">
        <f t="shared" si="130"/>
        <v>0.74979113564192912</v>
      </c>
      <c r="L102" s="322">
        <f t="shared" si="130"/>
        <v>0.7162397957154788</v>
      </c>
      <c r="M102" s="322">
        <f t="shared" si="130"/>
        <v>0.61972370207576088</v>
      </c>
      <c r="N102" s="322">
        <f t="shared" si="130"/>
        <v>0.53566203307737359</v>
      </c>
      <c r="O102" s="322">
        <f t="shared" si="130"/>
        <v>0.47942745896890027</v>
      </c>
      <c r="P102" s="323"/>
      <c r="Q102" s="287"/>
      <c r="R102" s="323"/>
      <c r="T102" s="275" t="s">
        <v>3</v>
      </c>
      <c r="U102" s="324">
        <f>AVERAGE(U92:U101)</f>
        <v>1</v>
      </c>
      <c r="V102" s="322">
        <f>AVERAGE(V92:V101)</f>
        <v>1.0676647026052288</v>
      </c>
      <c r="W102" s="322">
        <f t="shared" ref="W102:AF102" si="131">AVERAGE(W92:W101)</f>
        <v>1.3138360186452291</v>
      </c>
      <c r="X102" s="322">
        <f t="shared" si="131"/>
        <v>1.0688476719119384</v>
      </c>
      <c r="Y102" s="322">
        <f t="shared" si="131"/>
        <v>0.98466773563665355</v>
      </c>
      <c r="Z102" s="322">
        <f t="shared" si="131"/>
        <v>0.83045643132180902</v>
      </c>
      <c r="AA102" s="322">
        <f t="shared" si="131"/>
        <v>0.77645594378305838</v>
      </c>
      <c r="AB102" s="322">
        <f t="shared" si="131"/>
        <v>0.69128168784248567</v>
      </c>
      <c r="AC102" s="322">
        <f t="shared" si="131"/>
        <v>0.64981393247343777</v>
      </c>
      <c r="AD102" s="322">
        <f t="shared" si="131"/>
        <v>0.5647517463537729</v>
      </c>
      <c r="AE102" s="322">
        <f t="shared" si="131"/>
        <v>0.48150400000305033</v>
      </c>
      <c r="AF102" s="322">
        <f t="shared" si="131"/>
        <v>0.43899426349193343</v>
      </c>
    </row>
    <row r="103" spans="2:32" x14ac:dyDescent="0.25">
      <c r="C103" s="281" t="s">
        <v>4</v>
      </c>
      <c r="D103" s="323">
        <f>_xlfn.VAR.P(D92:D101)</f>
        <v>2.4463739676559237E-2</v>
      </c>
      <c r="E103" s="323">
        <f>_xlfn.VAR.P(E92:E101)</f>
        <v>0.15044554129926779</v>
      </c>
      <c r="F103" s="323">
        <f t="shared" ref="F103:O103" si="132">_xlfn.VAR.P(F92:F101)</f>
        <v>0.34969756907486094</v>
      </c>
      <c r="G103" s="323">
        <f t="shared" si="132"/>
        <v>0.21844615834266512</v>
      </c>
      <c r="H103" s="323">
        <f t="shared" si="132"/>
        <v>0.43089304316798205</v>
      </c>
      <c r="I103" s="323">
        <f t="shared" si="132"/>
        <v>0.22126006486836791</v>
      </c>
      <c r="J103" s="323">
        <f t="shared" si="132"/>
        <v>0.22704038802397952</v>
      </c>
      <c r="K103" s="323">
        <f t="shared" si="132"/>
        <v>0.21946335281766083</v>
      </c>
      <c r="L103" s="323">
        <f t="shared" si="132"/>
        <v>0.18811079958801979</v>
      </c>
      <c r="M103" s="323">
        <f t="shared" si="132"/>
        <v>0.13503116634586459</v>
      </c>
      <c r="N103" s="323">
        <f t="shared" si="132"/>
        <v>4.6904495802199547E-2</v>
      </c>
      <c r="O103" s="323">
        <f t="shared" si="132"/>
        <v>3.2996742962568701E-2</v>
      </c>
      <c r="P103" s="323"/>
      <c r="Q103" s="287"/>
      <c r="R103" s="323"/>
      <c r="T103" s="281" t="s">
        <v>4</v>
      </c>
      <c r="U103" s="323">
        <f>_xlfn.VAR.P(U92:U101)</f>
        <v>0</v>
      </c>
      <c r="V103" s="323">
        <f>_xlfn.VAR.P(V92:V101)</f>
        <v>5.8200416369839969E-2</v>
      </c>
      <c r="W103" s="323">
        <f t="shared" ref="W103:AF103" si="133">_xlfn.VAR.P(W92:W101)</f>
        <v>0.20095938728754881</v>
      </c>
      <c r="X103" s="323">
        <f t="shared" si="133"/>
        <v>0.12486912160022312</v>
      </c>
      <c r="Y103" s="323">
        <f t="shared" si="133"/>
        <v>0.27564934589850798</v>
      </c>
      <c r="Z103" s="323">
        <f t="shared" si="133"/>
        <v>0.13028901755896272</v>
      </c>
      <c r="AA103" s="323">
        <f t="shared" si="133"/>
        <v>0.12402088356268592</v>
      </c>
      <c r="AB103" s="323">
        <f t="shared" si="133"/>
        <v>0.13000550047598797</v>
      </c>
      <c r="AC103" s="323">
        <f t="shared" si="133"/>
        <v>0.10682144760258022</v>
      </c>
      <c r="AD103" s="323">
        <f t="shared" si="133"/>
        <v>7.548243315292491E-2</v>
      </c>
      <c r="AE103" s="323">
        <f t="shared" si="133"/>
        <v>3.3378126757788222E-2</v>
      </c>
      <c r="AF103" s="323">
        <f t="shared" si="133"/>
        <v>2.3766852838111863E-2</v>
      </c>
    </row>
    <row r="104" spans="2:32" x14ac:dyDescent="0.25">
      <c r="C104" s="281" t="s">
        <v>5</v>
      </c>
      <c r="D104" s="323">
        <f>_xlfn.STDEV.P(D92:D101)</f>
        <v>0.15640888618156973</v>
      </c>
      <c r="E104" s="323">
        <f>_xlfn.STDEV.P(E92:E101)</f>
        <v>0.38787309947876997</v>
      </c>
      <c r="F104" s="323">
        <f t="shared" ref="F104:O104" si="134">_xlfn.STDEV.P(F92:F101)</f>
        <v>0.5913523222875352</v>
      </c>
      <c r="G104" s="323">
        <f t="shared" si="134"/>
        <v>0.46738224008049889</v>
      </c>
      <c r="H104" s="323">
        <f t="shared" si="134"/>
        <v>0.6564244382775386</v>
      </c>
      <c r="I104" s="323">
        <f t="shared" si="134"/>
        <v>0.47038289176836345</v>
      </c>
      <c r="J104" s="323">
        <f t="shared" si="134"/>
        <v>0.47648755285314592</v>
      </c>
      <c r="K104" s="323">
        <f t="shared" si="134"/>
        <v>0.46846915887565194</v>
      </c>
      <c r="L104" s="323">
        <f t="shared" si="134"/>
        <v>0.43371741905072225</v>
      </c>
      <c r="M104" s="323">
        <f t="shared" si="134"/>
        <v>0.36746587099466066</v>
      </c>
      <c r="N104" s="323">
        <f t="shared" si="134"/>
        <v>0.21657445787118929</v>
      </c>
      <c r="O104" s="323">
        <f t="shared" si="134"/>
        <v>0.18165005632415504</v>
      </c>
      <c r="P104" s="323"/>
      <c r="Q104" s="287"/>
      <c r="R104" s="323"/>
      <c r="T104" s="281" t="s">
        <v>5</v>
      </c>
      <c r="U104" s="323">
        <f>_xlfn.STDEV.P(U92:U101)</f>
        <v>0</v>
      </c>
      <c r="V104" s="323">
        <f>_xlfn.STDEV.P(V92:V101)</f>
        <v>0.24124762458901014</v>
      </c>
      <c r="W104" s="323">
        <f t="shared" ref="W104:AF104" si="135">_xlfn.STDEV.P(W92:W101)</f>
        <v>0.44828493984021905</v>
      </c>
      <c r="X104" s="323">
        <f t="shared" si="135"/>
        <v>0.35336825211133938</v>
      </c>
      <c r="Y104" s="323">
        <f t="shared" si="135"/>
        <v>0.52502318605801401</v>
      </c>
      <c r="Z104" s="323">
        <f t="shared" si="135"/>
        <v>0.36095570027215629</v>
      </c>
      <c r="AA104" s="323">
        <f t="shared" si="135"/>
        <v>0.35216598865121251</v>
      </c>
      <c r="AB104" s="323">
        <f t="shared" si="135"/>
        <v>0.3605627552534898</v>
      </c>
      <c r="AC104" s="323">
        <f t="shared" si="135"/>
        <v>0.32683550541913314</v>
      </c>
      <c r="AD104" s="323">
        <f t="shared" si="135"/>
        <v>0.27474066526985935</v>
      </c>
      <c r="AE104" s="323">
        <f t="shared" si="135"/>
        <v>0.18269681649604139</v>
      </c>
      <c r="AF104" s="323">
        <f t="shared" si="135"/>
        <v>0.15416501820488285</v>
      </c>
    </row>
    <row r="105" spans="2:32" ht="17.25" x14ac:dyDescent="0.25">
      <c r="C105" s="195" t="s">
        <v>81</v>
      </c>
      <c r="D105" s="300">
        <f>SUMPRODUCT(D92:D101,D92:D101)/COUNTA(D81:D90)</f>
        <v>0.84560936722184421</v>
      </c>
      <c r="E105" s="300">
        <f t="shared" ref="E105:O105" si="136">SUMPRODUCT(E92:E101,E92:E101)/COUNTA(E81:E90)</f>
        <v>1.488455627285681</v>
      </c>
      <c r="F105" s="300">
        <f>SUMPRODUCT(F92:F101,F92:F101)/COUNTA(F81:F90)</f>
        <v>2.4070037293160138</v>
      </c>
      <c r="G105" s="300">
        <f t="shared" si="136"/>
        <v>1.5510248742704087</v>
      </c>
      <c r="H105" s="300">
        <f t="shared" si="136"/>
        <v>1.5881605507466316</v>
      </c>
      <c r="I105" s="300">
        <f t="shared" si="136"/>
        <v>1.0059068798148305</v>
      </c>
      <c r="J105" s="300">
        <f t="shared" si="136"/>
        <v>0.95369336978711439</v>
      </c>
      <c r="K105" s="300">
        <f t="shared" si="136"/>
        <v>0.78165009990487455</v>
      </c>
      <c r="L105" s="300">
        <f t="shared" si="136"/>
        <v>0.70111024455457061</v>
      </c>
      <c r="M105" s="300">
        <f t="shared" si="136"/>
        <v>0.51908863326035104</v>
      </c>
      <c r="N105" s="300">
        <f t="shared" si="136"/>
        <v>0.33383830948278481</v>
      </c>
      <c r="O105" s="300">
        <f t="shared" si="136"/>
        <v>0.26284743137594524</v>
      </c>
      <c r="P105" s="286"/>
      <c r="Q105" s="287"/>
      <c r="R105" s="286"/>
      <c r="T105" s="195" t="s">
        <v>81</v>
      </c>
      <c r="U105" s="300">
        <f t="shared" ref="U105:AF105" si="137">SUMPRODUCT(U92:U101,U92:U101)/COUNTA(D81:D90)</f>
        <v>0.8</v>
      </c>
      <c r="V105" s="300">
        <f t="shared" si="137"/>
        <v>1.1981083335589517</v>
      </c>
      <c r="W105" s="300">
        <f t="shared" si="137"/>
        <v>1.9271244711770956</v>
      </c>
      <c r="X105" s="300">
        <f t="shared" si="137"/>
        <v>1.2673044673517939</v>
      </c>
      <c r="Y105" s="300">
        <f t="shared" si="137"/>
        <v>1.2452198955023226</v>
      </c>
      <c r="Z105" s="300">
        <f t="shared" si="137"/>
        <v>0.81994690188271724</v>
      </c>
      <c r="AA105" s="300">
        <f t="shared" si="137"/>
        <v>0.72690471619872588</v>
      </c>
      <c r="AB105" s="300">
        <f t="shared" si="137"/>
        <v>0.60787587242234375</v>
      </c>
      <c r="AC105" s="300">
        <f t="shared" si="137"/>
        <v>0.52907959443917374</v>
      </c>
      <c r="AD105" s="300">
        <f t="shared" si="137"/>
        <v>0.39442696816256118</v>
      </c>
      <c r="AE105" s="300">
        <f t="shared" si="137"/>
        <v>0.26522422877672575</v>
      </c>
      <c r="AF105" s="300">
        <f t="shared" si="137"/>
        <v>0.21648281621693691</v>
      </c>
    </row>
    <row r="108" spans="2:32" s="7" customFormat="1" ht="15.75" x14ac:dyDescent="0.25">
      <c r="B108" s="219" t="s">
        <v>6</v>
      </c>
      <c r="Q108" s="315"/>
      <c r="S108" s="219" t="str">
        <f>CONCATENATE(B108,", Normalized")</f>
        <v>Untreated Control, Normalized</v>
      </c>
      <c r="T108" s="212"/>
      <c r="U108" s="212"/>
      <c r="V108" s="212"/>
      <c r="W108" s="212"/>
    </row>
    <row r="109" spans="2:32" x14ac:dyDescent="0.25">
      <c r="C109" s="255" t="s">
        <v>0</v>
      </c>
      <c r="D109" s="1">
        <f t="shared" ref="D109:O109" si="138">D15</f>
        <v>0</v>
      </c>
      <c r="E109" s="1">
        <f t="shared" si="138"/>
        <v>1</v>
      </c>
      <c r="F109" s="1">
        <f t="shared" si="138"/>
        <v>2</v>
      </c>
      <c r="G109" s="1">
        <f t="shared" si="138"/>
        <v>4</v>
      </c>
      <c r="H109" s="1">
        <f t="shared" si="138"/>
        <v>6</v>
      </c>
      <c r="I109" s="1">
        <f t="shared" si="138"/>
        <v>8</v>
      </c>
      <c r="J109" s="1">
        <f t="shared" si="138"/>
        <v>10</v>
      </c>
      <c r="K109" s="1">
        <f t="shared" si="138"/>
        <v>12</v>
      </c>
      <c r="L109" s="1">
        <f t="shared" si="138"/>
        <v>14</v>
      </c>
      <c r="M109" s="1">
        <f t="shared" si="138"/>
        <v>17</v>
      </c>
      <c r="N109" s="1">
        <f t="shared" si="138"/>
        <v>19</v>
      </c>
      <c r="O109" s="1">
        <f t="shared" si="138"/>
        <v>21</v>
      </c>
      <c r="P109" s="159"/>
      <c r="Q109" s="316"/>
      <c r="R109" s="159"/>
      <c r="T109" s="255" t="s">
        <v>0</v>
      </c>
      <c r="U109" s="1">
        <f>D109</f>
        <v>0</v>
      </c>
      <c r="V109" s="1">
        <f>E109</f>
        <v>1</v>
      </c>
      <c r="W109" s="1">
        <f t="shared" ref="W109:AF109" si="139">F109</f>
        <v>2</v>
      </c>
      <c r="X109" s="1">
        <f t="shared" si="139"/>
        <v>4</v>
      </c>
      <c r="Y109" s="1">
        <f t="shared" si="139"/>
        <v>6</v>
      </c>
      <c r="Z109" s="1">
        <f t="shared" si="139"/>
        <v>8</v>
      </c>
      <c r="AA109" s="1">
        <f t="shared" si="139"/>
        <v>10</v>
      </c>
      <c r="AB109" s="1">
        <f t="shared" si="139"/>
        <v>12</v>
      </c>
      <c r="AC109" s="1">
        <f t="shared" si="139"/>
        <v>14</v>
      </c>
      <c r="AD109" s="1">
        <f t="shared" si="139"/>
        <v>17</v>
      </c>
      <c r="AE109" s="1">
        <f t="shared" si="139"/>
        <v>19</v>
      </c>
      <c r="AF109" s="1">
        <f t="shared" si="139"/>
        <v>21</v>
      </c>
    </row>
    <row r="110" spans="2:32" x14ac:dyDescent="0.25">
      <c r="C110" s="3">
        <v>14</v>
      </c>
      <c r="D110" s="263">
        <v>66.338999999999999</v>
      </c>
      <c r="E110" s="263">
        <v>114.88464</v>
      </c>
      <c r="F110" s="263">
        <v>133.50948</v>
      </c>
      <c r="G110" s="263">
        <v>158.73104000000001</v>
      </c>
      <c r="H110" s="263">
        <v>196.19600000000003</v>
      </c>
      <c r="I110" s="263">
        <v>272.61727999999999</v>
      </c>
      <c r="J110" s="263">
        <v>413.27000000000004</v>
      </c>
      <c r="K110" s="263">
        <v>488.59199999999998</v>
      </c>
      <c r="L110" s="263">
        <v>767.99891999999988</v>
      </c>
      <c r="M110" s="263">
        <v>1190.5920000000003</v>
      </c>
      <c r="N110" s="263">
        <v>1456.8652800000004</v>
      </c>
      <c r="O110" s="263">
        <v>1733.0040000000001</v>
      </c>
      <c r="P110" s="264"/>
      <c r="Q110" s="265"/>
      <c r="R110" s="264"/>
      <c r="T110" s="3">
        <f>C110</f>
        <v>14</v>
      </c>
      <c r="U110" s="319">
        <f t="shared" ref="U110:U119" si="140">IF(ISNUMBER(D110)=TRUE,D110/D110,"")</f>
        <v>1</v>
      </c>
      <c r="V110" s="319">
        <f t="shared" ref="V110:V119" si="141">IF(ISNUMBER(E110)=TRUE,E110/D110,"")</f>
        <v>1.7317813051146385</v>
      </c>
      <c r="W110" s="319">
        <f t="shared" ref="W110:W119" si="142">IF(ISNUMBER(F110)=TRUE,F110/D110,"")</f>
        <v>2.0125338036449145</v>
      </c>
      <c r="X110" s="319">
        <f t="shared" ref="X110:X119" si="143">IF(ISNUMBER(G110)=TRUE,G110/D110,"")</f>
        <v>2.3927258475406625</v>
      </c>
      <c r="Y110" s="319">
        <f t="shared" ref="Y110:Y119" si="144">IF(ISNUMBER(H110)=TRUE,H110/D110,"")</f>
        <v>2.957475994513032</v>
      </c>
      <c r="Z110" s="319">
        <f t="shared" ref="Z110:Z119" si="145">IF(ISNUMBER(I110)=TRUE,I110/D110,"")</f>
        <v>4.1094571820497743</v>
      </c>
      <c r="AA110" s="319">
        <f t="shared" ref="AA110:AA119" si="146">IF(ISNUMBER(J110)=TRUE,J110/D110,"")</f>
        <v>6.2296688222614156</v>
      </c>
      <c r="AB110" s="319">
        <f t="shared" ref="AB110:AB119" si="147">IF(ISNUMBER(K110)=TRUE,K110/D110,"")</f>
        <v>7.3650793650793647</v>
      </c>
      <c r="AC110" s="319">
        <f t="shared" ref="AC110:AC119" si="148">IF(ISNUMBER(L110)=TRUE,L110/D110,"")</f>
        <v>11.576884185773073</v>
      </c>
      <c r="AD110" s="319">
        <f t="shared" ref="AD110:AD119" si="149">IF(ISNUMBER(M110)=TRUE,M110/D110,"")</f>
        <v>17.947089947089953</v>
      </c>
      <c r="AE110" s="319">
        <f t="shared" ref="AE110:AE119" si="150">IF(ISNUMBER(N110)=TRUE,N110/D110,"")</f>
        <v>21.960917107583782</v>
      </c>
      <c r="AF110" s="319">
        <f t="shared" ref="AF110:AF119" si="151">IF(ISNUMBER(O110)=TRUE,O110/D110,"")</f>
        <v>26.123456790123459</v>
      </c>
    </row>
    <row r="111" spans="2:32" x14ac:dyDescent="0.25">
      <c r="C111" s="3">
        <v>32</v>
      </c>
      <c r="D111" s="268">
        <v>127.69744</v>
      </c>
      <c r="E111" s="263">
        <v>155.98699999999999</v>
      </c>
      <c r="F111" s="263">
        <v>193.74524000000002</v>
      </c>
      <c r="G111" s="263">
        <v>216.58</v>
      </c>
      <c r="H111" s="263">
        <v>322.81599999999997</v>
      </c>
      <c r="I111" s="263">
        <v>562.65819999999997</v>
      </c>
      <c r="J111" s="263">
        <v>863.18440000000021</v>
      </c>
      <c r="K111" s="263">
        <v>993.59104000000002</v>
      </c>
      <c r="L111" s="263">
        <v>1341.9328</v>
      </c>
      <c r="M111" s="263">
        <v>2114.4780799999999</v>
      </c>
      <c r="N111" s="263"/>
      <c r="O111" s="263"/>
      <c r="P111" s="264"/>
      <c r="Q111" s="265"/>
      <c r="R111" s="264"/>
      <c r="T111" s="3">
        <f>C111</f>
        <v>32</v>
      </c>
      <c r="U111" s="319">
        <f t="shared" si="140"/>
        <v>1</v>
      </c>
      <c r="V111" s="319">
        <f t="shared" si="141"/>
        <v>1.2215358428485332</v>
      </c>
      <c r="W111" s="319">
        <f t="shared" si="142"/>
        <v>1.5172210186829118</v>
      </c>
      <c r="X111" s="319">
        <f t="shared" si="143"/>
        <v>1.6960402651768118</v>
      </c>
      <c r="Y111" s="319">
        <f t="shared" si="144"/>
        <v>2.5279755020930721</v>
      </c>
      <c r="Z111" s="319">
        <f t="shared" si="145"/>
        <v>4.4061823009137848</v>
      </c>
      <c r="AA111" s="319">
        <f t="shared" si="146"/>
        <v>6.7596061440229356</v>
      </c>
      <c r="AB111" s="319">
        <f t="shared" si="147"/>
        <v>7.7808219178082192</v>
      </c>
      <c r="AC111" s="319">
        <f t="shared" si="148"/>
        <v>10.508689915788445</v>
      </c>
      <c r="AD111" s="319">
        <f t="shared" si="149"/>
        <v>16.558500154740766</v>
      </c>
      <c r="AE111" s="319" t="str">
        <f t="shared" si="150"/>
        <v/>
      </c>
      <c r="AF111" s="319" t="str">
        <f t="shared" si="151"/>
        <v/>
      </c>
    </row>
    <row r="112" spans="2:32" x14ac:dyDescent="0.25">
      <c r="C112" s="3">
        <v>53</v>
      </c>
      <c r="D112" s="268">
        <v>123.33204000000002</v>
      </c>
      <c r="E112" s="263">
        <v>110.11</v>
      </c>
      <c r="F112" s="263">
        <v>132.94528</v>
      </c>
      <c r="G112" s="263">
        <v>157.91152000000002</v>
      </c>
      <c r="H112" s="263">
        <v>216.58</v>
      </c>
      <c r="I112" s="263">
        <v>319.53168000000005</v>
      </c>
      <c r="J112" s="263">
        <v>383.30396000000002</v>
      </c>
      <c r="K112" s="263">
        <v>683.59823999999992</v>
      </c>
      <c r="L112" s="263">
        <v>966.89163999999982</v>
      </c>
      <c r="M112" s="263">
        <v>1478.3511599999999</v>
      </c>
      <c r="N112" s="263">
        <v>1563.4944000000003</v>
      </c>
      <c r="O112" s="263">
        <v>2321.6627199999998</v>
      </c>
      <c r="P112" s="264"/>
      <c r="Q112" s="265"/>
      <c r="R112" s="264"/>
      <c r="T112" s="3">
        <f t="shared" ref="T112:T119" si="152">C112</f>
        <v>53</v>
      </c>
      <c r="U112" s="319">
        <f t="shared" si="140"/>
        <v>1</v>
      </c>
      <c r="V112" s="319">
        <f t="shared" si="141"/>
        <v>0.89279314604704485</v>
      </c>
      <c r="W112" s="319">
        <f t="shared" si="142"/>
        <v>1.0779460065689335</v>
      </c>
      <c r="X112" s="319">
        <f t="shared" si="143"/>
        <v>1.280377102332857</v>
      </c>
      <c r="Y112" s="319">
        <f t="shared" si="144"/>
        <v>1.7560724690842702</v>
      </c>
      <c r="Z112" s="319">
        <f t="shared" si="145"/>
        <v>2.5908245740522902</v>
      </c>
      <c r="AA112" s="319">
        <f t="shared" si="146"/>
        <v>3.1079025369239002</v>
      </c>
      <c r="AB112" s="319">
        <f t="shared" si="147"/>
        <v>5.5427465563692921</v>
      </c>
      <c r="AC112" s="319">
        <f t="shared" si="148"/>
        <v>7.8397441573171065</v>
      </c>
      <c r="AD112" s="319">
        <f t="shared" si="149"/>
        <v>11.986756725989448</v>
      </c>
      <c r="AE112" s="319">
        <f t="shared" si="150"/>
        <v>12.677114560012143</v>
      </c>
      <c r="AF112" s="319">
        <f t="shared" si="151"/>
        <v>18.824489727081456</v>
      </c>
    </row>
    <row r="113" spans="3:32" x14ac:dyDescent="0.25">
      <c r="C113" s="3">
        <v>85</v>
      </c>
      <c r="D113" s="268">
        <v>125.94816</v>
      </c>
      <c r="E113" s="263">
        <v>161.90928</v>
      </c>
      <c r="F113" s="263">
        <v>127.37088000000003</v>
      </c>
      <c r="G113" s="263">
        <v>208.73216000000005</v>
      </c>
      <c r="H113" s="263">
        <v>259.89599999999996</v>
      </c>
      <c r="I113" s="263">
        <v>382.94776000000007</v>
      </c>
      <c r="J113" s="263">
        <v>385.38499999999999</v>
      </c>
      <c r="K113" s="263">
        <v>523.04512</v>
      </c>
      <c r="L113" s="263">
        <v>584.57983999999999</v>
      </c>
      <c r="M113" s="263">
        <v>915.76888000000019</v>
      </c>
      <c r="N113" s="263">
        <v>963.14400000000001</v>
      </c>
      <c r="O113" s="263">
        <v>1141.5819999999999</v>
      </c>
      <c r="P113" s="264"/>
      <c r="Q113" s="265"/>
      <c r="R113" s="264"/>
      <c r="T113" s="3">
        <f t="shared" si="152"/>
        <v>85</v>
      </c>
      <c r="U113" s="319">
        <f t="shared" si="140"/>
        <v>1</v>
      </c>
      <c r="V113" s="319">
        <f t="shared" si="141"/>
        <v>1.2855231866825207</v>
      </c>
      <c r="W113" s="319">
        <f t="shared" si="142"/>
        <v>1.0112960760998813</v>
      </c>
      <c r="X113" s="319">
        <f t="shared" si="143"/>
        <v>1.6572862993790465</v>
      </c>
      <c r="Y113" s="319">
        <f t="shared" si="144"/>
        <v>2.0635156559651207</v>
      </c>
      <c r="Z113" s="319">
        <f t="shared" si="145"/>
        <v>3.0405188928524249</v>
      </c>
      <c r="AA113" s="319">
        <f t="shared" si="146"/>
        <v>3.0598700290659266</v>
      </c>
      <c r="AB113" s="319">
        <f t="shared" si="147"/>
        <v>4.1528603514334783</v>
      </c>
      <c r="AC113" s="319">
        <f t="shared" si="148"/>
        <v>4.6414321574844761</v>
      </c>
      <c r="AD113" s="319">
        <f t="shared" si="149"/>
        <v>7.270998480644737</v>
      </c>
      <c r="AE113" s="319">
        <f t="shared" si="150"/>
        <v>7.6471462544589777</v>
      </c>
      <c r="AF113" s="319">
        <f t="shared" si="151"/>
        <v>9.0639037521469135</v>
      </c>
    </row>
    <row r="114" spans="3:32" x14ac:dyDescent="0.25">
      <c r="C114" s="3"/>
      <c r="D114" s="268"/>
      <c r="E114" s="263"/>
      <c r="F114" s="263"/>
      <c r="G114" s="263"/>
      <c r="H114" s="263"/>
      <c r="I114" s="263"/>
      <c r="J114" s="263"/>
      <c r="K114" s="263"/>
      <c r="L114" s="263"/>
      <c r="M114" s="263"/>
      <c r="N114" s="263"/>
      <c r="O114" s="263"/>
      <c r="P114" s="264"/>
      <c r="Q114" s="265"/>
      <c r="R114" s="264"/>
      <c r="T114" s="3">
        <f t="shared" si="152"/>
        <v>0</v>
      </c>
      <c r="U114" s="319" t="str">
        <f t="shared" si="140"/>
        <v/>
      </c>
      <c r="V114" s="319" t="str">
        <f t="shared" si="141"/>
        <v/>
      </c>
      <c r="W114" s="319" t="str">
        <f t="shared" si="142"/>
        <v/>
      </c>
      <c r="X114" s="319" t="str">
        <f t="shared" si="143"/>
        <v/>
      </c>
      <c r="Y114" s="319" t="str">
        <f t="shared" si="144"/>
        <v/>
      </c>
      <c r="Z114" s="319" t="str">
        <f t="shared" si="145"/>
        <v/>
      </c>
      <c r="AA114" s="319" t="str">
        <f t="shared" si="146"/>
        <v/>
      </c>
      <c r="AB114" s="319" t="str">
        <f t="shared" si="147"/>
        <v/>
      </c>
      <c r="AC114" s="319" t="str">
        <f t="shared" si="148"/>
        <v/>
      </c>
      <c r="AD114" s="319" t="str">
        <f t="shared" si="149"/>
        <v/>
      </c>
      <c r="AE114" s="319" t="str">
        <f t="shared" si="150"/>
        <v/>
      </c>
      <c r="AF114" s="319" t="str">
        <f t="shared" si="151"/>
        <v/>
      </c>
    </row>
    <row r="115" spans="3:32" x14ac:dyDescent="0.25">
      <c r="C115" s="3"/>
      <c r="D115" s="268"/>
      <c r="E115" s="263"/>
      <c r="F115" s="263"/>
      <c r="G115" s="263"/>
      <c r="H115" s="263"/>
      <c r="I115" s="263"/>
      <c r="J115" s="263"/>
      <c r="K115" s="263"/>
      <c r="L115" s="263"/>
      <c r="M115" s="263"/>
      <c r="N115" s="263"/>
      <c r="O115" s="263"/>
      <c r="P115" s="264"/>
      <c r="Q115" s="265"/>
      <c r="R115" s="264"/>
      <c r="T115" s="3">
        <f t="shared" si="152"/>
        <v>0</v>
      </c>
      <c r="U115" s="319" t="str">
        <f t="shared" si="140"/>
        <v/>
      </c>
      <c r="V115" s="319" t="str">
        <f t="shared" si="141"/>
        <v/>
      </c>
      <c r="W115" s="319" t="str">
        <f t="shared" si="142"/>
        <v/>
      </c>
      <c r="X115" s="319" t="str">
        <f t="shared" si="143"/>
        <v/>
      </c>
      <c r="Y115" s="319" t="str">
        <f t="shared" si="144"/>
        <v/>
      </c>
      <c r="Z115" s="319" t="str">
        <f t="shared" si="145"/>
        <v/>
      </c>
      <c r="AA115" s="319" t="str">
        <f t="shared" si="146"/>
        <v/>
      </c>
      <c r="AB115" s="319" t="str">
        <f t="shared" si="147"/>
        <v/>
      </c>
      <c r="AC115" s="319" t="str">
        <f t="shared" si="148"/>
        <v/>
      </c>
      <c r="AD115" s="319" t="str">
        <f t="shared" si="149"/>
        <v/>
      </c>
      <c r="AE115" s="319" t="str">
        <f t="shared" si="150"/>
        <v/>
      </c>
      <c r="AF115" s="319" t="str">
        <f t="shared" si="151"/>
        <v/>
      </c>
    </row>
    <row r="116" spans="3:32" x14ac:dyDescent="0.25">
      <c r="C116" s="3"/>
      <c r="D116" s="268"/>
      <c r="E116" s="263"/>
      <c r="F116" s="263"/>
      <c r="G116" s="263"/>
      <c r="H116" s="263"/>
      <c r="I116" s="263"/>
      <c r="J116" s="263"/>
      <c r="K116" s="263"/>
      <c r="L116" s="263"/>
      <c r="M116" s="263"/>
      <c r="N116" s="263"/>
      <c r="O116" s="263"/>
      <c r="P116" s="264"/>
      <c r="Q116" s="265"/>
      <c r="R116" s="264"/>
      <c r="T116" s="3">
        <f t="shared" si="152"/>
        <v>0</v>
      </c>
      <c r="U116" s="319" t="str">
        <f t="shared" si="140"/>
        <v/>
      </c>
      <c r="V116" s="319" t="str">
        <f t="shared" si="141"/>
        <v/>
      </c>
      <c r="W116" s="319" t="str">
        <f t="shared" si="142"/>
        <v/>
      </c>
      <c r="X116" s="319" t="str">
        <f t="shared" si="143"/>
        <v/>
      </c>
      <c r="Y116" s="319" t="str">
        <f t="shared" si="144"/>
        <v/>
      </c>
      <c r="Z116" s="319" t="str">
        <f t="shared" si="145"/>
        <v/>
      </c>
      <c r="AA116" s="319" t="str">
        <f t="shared" si="146"/>
        <v/>
      </c>
      <c r="AB116" s="319" t="str">
        <f t="shared" si="147"/>
        <v/>
      </c>
      <c r="AC116" s="319" t="str">
        <f t="shared" si="148"/>
        <v/>
      </c>
      <c r="AD116" s="319" t="str">
        <f t="shared" si="149"/>
        <v/>
      </c>
      <c r="AE116" s="319" t="str">
        <f t="shared" si="150"/>
        <v/>
      </c>
      <c r="AF116" s="319" t="str">
        <f t="shared" si="151"/>
        <v/>
      </c>
    </row>
    <row r="117" spans="3:32" x14ac:dyDescent="0.25">
      <c r="C117" s="3"/>
      <c r="D117" s="268"/>
      <c r="E117" s="263"/>
      <c r="F117" s="263"/>
      <c r="G117" s="263"/>
      <c r="H117" s="263"/>
      <c r="I117" s="263"/>
      <c r="J117" s="263"/>
      <c r="K117" s="263"/>
      <c r="L117" s="263"/>
      <c r="M117" s="263"/>
      <c r="N117" s="263"/>
      <c r="O117" s="263"/>
      <c r="P117" s="264"/>
      <c r="Q117" s="265"/>
      <c r="R117" s="264"/>
      <c r="T117" s="3">
        <f t="shared" si="152"/>
        <v>0</v>
      </c>
      <c r="U117" s="319" t="str">
        <f t="shared" si="140"/>
        <v/>
      </c>
      <c r="V117" s="319" t="str">
        <f t="shared" si="141"/>
        <v/>
      </c>
      <c r="W117" s="319" t="str">
        <f t="shared" si="142"/>
        <v/>
      </c>
      <c r="X117" s="319" t="str">
        <f t="shared" si="143"/>
        <v/>
      </c>
      <c r="Y117" s="319" t="str">
        <f t="shared" si="144"/>
        <v/>
      </c>
      <c r="Z117" s="319" t="str">
        <f t="shared" si="145"/>
        <v/>
      </c>
      <c r="AA117" s="319" t="str">
        <f t="shared" si="146"/>
        <v/>
      </c>
      <c r="AB117" s="319" t="str">
        <f t="shared" si="147"/>
        <v/>
      </c>
      <c r="AC117" s="319" t="str">
        <f t="shared" si="148"/>
        <v/>
      </c>
      <c r="AD117" s="319" t="str">
        <f t="shared" si="149"/>
        <v/>
      </c>
      <c r="AE117" s="319" t="str">
        <f t="shared" si="150"/>
        <v/>
      </c>
      <c r="AF117" s="319" t="str">
        <f t="shared" si="151"/>
        <v/>
      </c>
    </row>
    <row r="118" spans="3:32" x14ac:dyDescent="0.25">
      <c r="C118" s="3"/>
      <c r="D118" s="268"/>
      <c r="E118" s="263"/>
      <c r="F118" s="263"/>
      <c r="G118" s="263"/>
      <c r="H118" s="263"/>
      <c r="I118" s="263"/>
      <c r="J118" s="263"/>
      <c r="K118" s="263"/>
      <c r="L118" s="263"/>
      <c r="M118" s="263"/>
      <c r="N118" s="263"/>
      <c r="O118" s="263"/>
      <c r="P118" s="264"/>
      <c r="Q118" s="265"/>
      <c r="R118" s="264"/>
      <c r="T118" s="3">
        <f t="shared" si="152"/>
        <v>0</v>
      </c>
      <c r="U118" s="319" t="str">
        <f t="shared" si="140"/>
        <v/>
      </c>
      <c r="V118" s="319" t="str">
        <f t="shared" si="141"/>
        <v/>
      </c>
      <c r="W118" s="319" t="str">
        <f t="shared" si="142"/>
        <v/>
      </c>
      <c r="X118" s="319" t="str">
        <f t="shared" si="143"/>
        <v/>
      </c>
      <c r="Y118" s="319" t="str">
        <f t="shared" si="144"/>
        <v/>
      </c>
      <c r="Z118" s="319" t="str">
        <f t="shared" si="145"/>
        <v/>
      </c>
      <c r="AA118" s="319" t="str">
        <f t="shared" si="146"/>
        <v/>
      </c>
      <c r="AB118" s="319" t="str">
        <f t="shared" si="147"/>
        <v/>
      </c>
      <c r="AC118" s="319" t="str">
        <f t="shared" si="148"/>
        <v/>
      </c>
      <c r="AD118" s="319" t="str">
        <f t="shared" si="149"/>
        <v/>
      </c>
      <c r="AE118" s="319" t="str">
        <f t="shared" si="150"/>
        <v/>
      </c>
      <c r="AF118" s="319" t="str">
        <f t="shared" si="151"/>
        <v/>
      </c>
    </row>
    <row r="119" spans="3:32" x14ac:dyDescent="0.25">
      <c r="C119" s="255"/>
      <c r="D119" s="272"/>
      <c r="E119" s="273"/>
      <c r="F119" s="273"/>
      <c r="G119" s="273"/>
      <c r="H119" s="273"/>
      <c r="I119" s="273"/>
      <c r="J119" s="273"/>
      <c r="K119" s="273"/>
      <c r="L119" s="273"/>
      <c r="M119" s="273"/>
      <c r="N119" s="273"/>
      <c r="O119" s="273"/>
      <c r="P119" s="264"/>
      <c r="Q119" s="265"/>
      <c r="R119" s="264"/>
      <c r="T119" s="3">
        <f t="shared" si="152"/>
        <v>0</v>
      </c>
      <c r="U119" s="319" t="str">
        <f t="shared" si="140"/>
        <v/>
      </c>
      <c r="V119" s="319" t="str">
        <f t="shared" si="141"/>
        <v/>
      </c>
      <c r="W119" s="319" t="str">
        <f t="shared" si="142"/>
        <v/>
      </c>
      <c r="X119" s="319" t="str">
        <f t="shared" si="143"/>
        <v/>
      </c>
      <c r="Y119" s="319" t="str">
        <f t="shared" si="144"/>
        <v/>
      </c>
      <c r="Z119" s="319" t="str">
        <f t="shared" si="145"/>
        <v/>
      </c>
      <c r="AA119" s="319" t="str">
        <f t="shared" si="146"/>
        <v/>
      </c>
      <c r="AB119" s="319" t="str">
        <f t="shared" si="147"/>
        <v/>
      </c>
      <c r="AC119" s="319" t="str">
        <f t="shared" si="148"/>
        <v/>
      </c>
      <c r="AD119" s="319" t="str">
        <f t="shared" si="149"/>
        <v/>
      </c>
      <c r="AE119" s="319" t="str">
        <f t="shared" si="150"/>
        <v/>
      </c>
      <c r="AF119" s="319" t="str">
        <f t="shared" si="151"/>
        <v/>
      </c>
    </row>
    <row r="120" spans="3:32" x14ac:dyDescent="0.25">
      <c r="C120" s="3" t="s">
        <v>3</v>
      </c>
      <c r="D120" s="5">
        <f>AVERAGE(D110:D119)</f>
        <v>110.82916</v>
      </c>
      <c r="E120" s="5">
        <f>AVERAGE(E110:E119)</f>
        <v>135.72273000000001</v>
      </c>
      <c r="F120" s="5">
        <f t="shared" ref="F120:O120" si="153">AVERAGE(F110:F119)</f>
        <v>146.89272000000003</v>
      </c>
      <c r="G120" s="5">
        <f t="shared" si="153"/>
        <v>185.48868000000002</v>
      </c>
      <c r="H120" s="5">
        <f t="shared" si="153"/>
        <v>248.87199999999999</v>
      </c>
      <c r="I120" s="5">
        <f t="shared" si="153"/>
        <v>384.43873000000002</v>
      </c>
      <c r="J120" s="5">
        <f t="shared" si="153"/>
        <v>511.28584000000006</v>
      </c>
      <c r="K120" s="5">
        <f t="shared" si="153"/>
        <v>672.20659999999998</v>
      </c>
      <c r="L120" s="5">
        <f t="shared" si="153"/>
        <v>915.35079999999994</v>
      </c>
      <c r="M120" s="5">
        <f t="shared" si="153"/>
        <v>1424.7975300000003</v>
      </c>
      <c r="N120" s="5">
        <f t="shared" si="153"/>
        <v>1327.8345600000002</v>
      </c>
      <c r="O120" s="5">
        <f t="shared" si="153"/>
        <v>1732.0829066666665</v>
      </c>
      <c r="P120" s="5"/>
      <c r="Q120" s="327"/>
      <c r="R120" s="5"/>
      <c r="T120" s="266" t="s">
        <v>3</v>
      </c>
      <c r="U120" s="318">
        <f>AVERAGE(U110:U119)</f>
        <v>1</v>
      </c>
      <c r="V120" s="318">
        <f>AVERAGE(V110:V119)</f>
        <v>1.2829083701731843</v>
      </c>
      <c r="W120" s="318">
        <f t="shared" ref="W120:AF120" si="154">AVERAGE(W110:W119)</f>
        <v>1.4047492262491601</v>
      </c>
      <c r="X120" s="318">
        <f t="shared" si="154"/>
        <v>1.7566073786073444</v>
      </c>
      <c r="Y120" s="318">
        <f t="shared" si="154"/>
        <v>2.326259905413874</v>
      </c>
      <c r="Z120" s="318">
        <f t="shared" si="154"/>
        <v>3.5367457374670686</v>
      </c>
      <c r="AA120" s="318">
        <f t="shared" si="154"/>
        <v>4.7892618830685443</v>
      </c>
      <c r="AB120" s="318">
        <f t="shared" si="154"/>
        <v>6.2103770476725888</v>
      </c>
      <c r="AC120" s="318">
        <f t="shared" si="154"/>
        <v>8.6416876040907749</v>
      </c>
      <c r="AD120" s="318">
        <f t="shared" si="154"/>
        <v>13.440836327116227</v>
      </c>
      <c r="AE120" s="318">
        <f t="shared" si="154"/>
        <v>14.095059307351633</v>
      </c>
      <c r="AF120" s="318">
        <f t="shared" si="154"/>
        <v>18.003950089783942</v>
      </c>
    </row>
    <row r="121" spans="3:32" x14ac:dyDescent="0.25">
      <c r="C121" s="3" t="s">
        <v>4</v>
      </c>
      <c r="D121" s="5">
        <f>_xlfn.VAR.P(D110:D119)</f>
        <v>662.20484406959986</v>
      </c>
      <c r="E121" s="5">
        <f>_xlfn.VAR.P(E110:E119)</f>
        <v>546.65349310909733</v>
      </c>
      <c r="F121" s="5">
        <f t="shared" ref="F121:O121" si="155">_xlfn.VAR.P(F110:F119)</f>
        <v>737.4757656967995</v>
      </c>
      <c r="G121" s="5">
        <f t="shared" si="155"/>
        <v>745.85014847200364</v>
      </c>
      <c r="H121" s="5">
        <f t="shared" si="155"/>
        <v>2351.6944879999937</v>
      </c>
      <c r="I121" s="5">
        <f t="shared" si="155"/>
        <v>12120.341074606695</v>
      </c>
      <c r="J121" s="5">
        <f t="shared" si="155"/>
        <v>41417.521135504823</v>
      </c>
      <c r="K121" s="5">
        <f t="shared" si="155"/>
        <v>39845.299046238419</v>
      </c>
      <c r="L121" s="5">
        <f t="shared" si="155"/>
        <v>78937.666357690352</v>
      </c>
      <c r="M121" s="5">
        <f t="shared" si="155"/>
        <v>198122.4122844697</v>
      </c>
      <c r="N121" s="5">
        <f t="shared" si="155"/>
        <v>68394.563815219328</v>
      </c>
      <c r="O121" s="5">
        <f t="shared" si="155"/>
        <v>232098.84182575138</v>
      </c>
      <c r="P121" s="5"/>
      <c r="Q121" s="327"/>
      <c r="R121" s="5"/>
      <c r="T121" s="3" t="s">
        <v>4</v>
      </c>
      <c r="U121" s="319">
        <f>_xlfn.VAR.P(U110:U119)</f>
        <v>0</v>
      </c>
      <c r="V121" s="319">
        <f>_xlfn.VAR.P(V110:V119)</f>
        <v>8.9362556048384167E-2</v>
      </c>
      <c r="W121" s="319">
        <f t="shared" ref="W121:AF121" si="156">_xlfn.VAR.P(W110:W119)</f>
        <v>0.16091443059228783</v>
      </c>
      <c r="X121" s="319">
        <f t="shared" si="156"/>
        <v>0.16124375864173102</v>
      </c>
      <c r="Y121" s="319">
        <f t="shared" si="156"/>
        <v>0.20831779656194804</v>
      </c>
      <c r="Z121" s="319">
        <f t="shared" si="156"/>
        <v>0.55623156633155624</v>
      </c>
      <c r="AA121" s="319">
        <f t="shared" si="156"/>
        <v>2.9436985231773605</v>
      </c>
      <c r="AB121" s="319">
        <f t="shared" si="156"/>
        <v>2.1196849900451227</v>
      </c>
      <c r="AC121" s="319">
        <f t="shared" si="156"/>
        <v>7.1865583837326312</v>
      </c>
      <c r="AD121" s="319">
        <f t="shared" si="156"/>
        <v>17.55184899194245</v>
      </c>
      <c r="AE121" s="319">
        <f t="shared" si="156"/>
        <v>35.152622992548054</v>
      </c>
      <c r="AF121" s="319">
        <f t="shared" si="156"/>
        <v>48.841367624110667</v>
      </c>
    </row>
    <row r="122" spans="3:32" x14ac:dyDescent="0.25">
      <c r="C122" s="3" t="s">
        <v>5</v>
      </c>
      <c r="D122" s="5">
        <f>_xlfn.STDEV.P(D110:D119)</f>
        <v>25.733341098069637</v>
      </c>
      <c r="E122" s="5">
        <f>_xlfn.STDEV.P(E110:E119)</f>
        <v>23.380622171129179</v>
      </c>
      <c r="F122" s="5">
        <f t="shared" ref="F122:O122" si="157">_xlfn.STDEV.P(F110:F119)</f>
        <v>27.156505034646845</v>
      </c>
      <c r="G122" s="5">
        <f t="shared" si="157"/>
        <v>27.310257202597043</v>
      </c>
      <c r="H122" s="5">
        <f t="shared" si="157"/>
        <v>48.494272734004312</v>
      </c>
      <c r="I122" s="5">
        <f t="shared" si="157"/>
        <v>110.09242060472053</v>
      </c>
      <c r="J122" s="5">
        <f t="shared" si="157"/>
        <v>203.51295078079141</v>
      </c>
      <c r="K122" s="5">
        <f t="shared" si="157"/>
        <v>199.61287294720853</v>
      </c>
      <c r="L122" s="5">
        <f t="shared" si="157"/>
        <v>280.95847799575358</v>
      </c>
      <c r="M122" s="5">
        <f t="shared" si="157"/>
        <v>445.10943854794823</v>
      </c>
      <c r="N122" s="5">
        <f t="shared" si="157"/>
        <v>261.52354351992733</v>
      </c>
      <c r="O122" s="5">
        <f t="shared" si="157"/>
        <v>481.76637681115875</v>
      </c>
      <c r="P122" s="5"/>
      <c r="Q122" s="327"/>
      <c r="R122" s="5"/>
      <c r="T122" s="3" t="s">
        <v>5</v>
      </c>
      <c r="U122" s="319">
        <f>_xlfn.STDEV.P(U110:U119)</f>
        <v>0</v>
      </c>
      <c r="V122" s="319">
        <f>_xlfn.STDEV.P(V110:V119)</f>
        <v>0.29893570554282095</v>
      </c>
      <c r="W122" s="319">
        <f t="shared" ref="W122:AF122" si="158">_xlfn.STDEV.P(W110:W119)</f>
        <v>0.40114140972017315</v>
      </c>
      <c r="X122" s="319">
        <f t="shared" si="158"/>
        <v>0.40155168863015755</v>
      </c>
      <c r="Y122" s="319">
        <f t="shared" si="158"/>
        <v>0.45641844458999248</v>
      </c>
      <c r="Z122" s="319">
        <f t="shared" si="158"/>
        <v>0.74580933644702807</v>
      </c>
      <c r="AA122" s="319">
        <f t="shared" si="158"/>
        <v>1.7157209922296108</v>
      </c>
      <c r="AB122" s="319">
        <f t="shared" si="158"/>
        <v>1.4559137989747617</v>
      </c>
      <c r="AC122" s="319">
        <f t="shared" si="158"/>
        <v>2.6807757055995252</v>
      </c>
      <c r="AD122" s="319">
        <f t="shared" si="158"/>
        <v>4.1894926890904642</v>
      </c>
      <c r="AE122" s="319">
        <f t="shared" si="158"/>
        <v>5.9289647488029518</v>
      </c>
      <c r="AF122" s="319">
        <f t="shared" si="158"/>
        <v>6.9886599304953068</v>
      </c>
    </row>
  </sheetData>
  <mergeCells count="8">
    <mergeCell ref="C91:D91"/>
    <mergeCell ref="T91:U91"/>
    <mergeCell ref="A1:N1"/>
    <mergeCell ref="D4:O4"/>
    <mergeCell ref="V4:AF4"/>
    <mergeCell ref="T32:U32"/>
    <mergeCell ref="C62:D62"/>
    <mergeCell ref="T62:U6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3FBC2-5D98-4B44-B05D-AE2E3F2A888A}">
  <dimension ref="A1:AH122"/>
  <sheetViews>
    <sheetView workbookViewId="0">
      <selection activeCell="K18" sqref="K18"/>
    </sheetView>
  </sheetViews>
  <sheetFormatPr defaultRowHeight="15" x14ac:dyDescent="0.25"/>
  <cols>
    <col min="1" max="1" width="6.85546875" customWidth="1"/>
    <col min="2" max="3" width="9.42578125" customWidth="1"/>
    <col min="4" max="10" width="9.42578125" bestFit="1" customWidth="1"/>
    <col min="11" max="15" width="10.42578125" bestFit="1" customWidth="1"/>
    <col min="16" max="16" width="5.42578125" customWidth="1"/>
    <col min="17" max="17" width="1.42578125" style="251" customWidth="1"/>
    <col min="18" max="18" width="5.42578125" customWidth="1"/>
    <col min="19" max="19" width="8.85546875" customWidth="1"/>
  </cols>
  <sheetData>
    <row r="1" spans="1:34" ht="26.25" x14ac:dyDescent="0.4">
      <c r="A1" s="341" t="s">
        <v>84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Q1"/>
    </row>
    <row r="2" spans="1:34" ht="18.75" x14ac:dyDescent="0.3"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</row>
    <row r="3" spans="1:34" ht="18.75" x14ac:dyDescent="0.3">
      <c r="A3" s="18" t="s">
        <v>57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T3" s="252"/>
      <c r="U3" s="252"/>
      <c r="V3" s="252"/>
      <c r="W3" s="252"/>
      <c r="X3" s="252"/>
      <c r="Y3" s="252"/>
      <c r="Z3" s="252"/>
      <c r="AA3" s="252"/>
      <c r="AB3" s="252"/>
      <c r="AC3" s="252"/>
      <c r="AD3" s="252"/>
      <c r="AE3" s="252"/>
      <c r="AF3" s="252"/>
    </row>
    <row r="4" spans="1:34" ht="18.75" x14ac:dyDescent="0.3">
      <c r="C4" s="253" t="s">
        <v>58</v>
      </c>
      <c r="D4" s="342" t="s">
        <v>59</v>
      </c>
      <c r="E4" s="342"/>
      <c r="F4" s="342"/>
      <c r="G4" s="342"/>
      <c r="H4" s="342"/>
      <c r="I4" s="342"/>
      <c r="J4" s="342"/>
      <c r="K4" s="342"/>
      <c r="L4" s="342"/>
      <c r="M4" s="342"/>
      <c r="N4" s="342"/>
      <c r="O4" s="342"/>
      <c r="U4" s="253" t="s">
        <v>60</v>
      </c>
      <c r="V4" s="342" t="s">
        <v>61</v>
      </c>
      <c r="W4" s="342"/>
      <c r="X4" s="342"/>
      <c r="Y4" s="342"/>
      <c r="Z4" s="342"/>
      <c r="AA4" s="342"/>
      <c r="AB4" s="342"/>
      <c r="AC4" s="342"/>
      <c r="AD4" s="342"/>
      <c r="AE4" s="342"/>
      <c r="AF4" s="342"/>
    </row>
    <row r="5" spans="1:34" ht="15" customHeight="1" x14ac:dyDescent="0.25">
      <c r="B5" s="254"/>
      <c r="C5" s="255" t="s">
        <v>0</v>
      </c>
      <c r="D5" s="1">
        <v>0</v>
      </c>
      <c r="E5" s="1">
        <v>1</v>
      </c>
      <c r="F5" s="1">
        <v>2</v>
      </c>
      <c r="G5" s="1">
        <v>4</v>
      </c>
      <c r="H5" s="1">
        <v>6</v>
      </c>
      <c r="I5" s="1">
        <v>8</v>
      </c>
      <c r="J5" s="1">
        <v>10</v>
      </c>
      <c r="K5" s="1">
        <v>12</v>
      </c>
      <c r="L5" s="1">
        <v>14</v>
      </c>
      <c r="M5" s="1">
        <v>17</v>
      </c>
      <c r="N5" s="1">
        <v>19</v>
      </c>
      <c r="O5" s="1">
        <v>21</v>
      </c>
      <c r="S5" s="254"/>
      <c r="T5" s="255" t="s">
        <v>0</v>
      </c>
      <c r="U5" s="1">
        <v>0</v>
      </c>
      <c r="V5" s="1">
        <v>1</v>
      </c>
      <c r="W5" s="1">
        <v>2</v>
      </c>
      <c r="X5" s="1">
        <v>4</v>
      </c>
      <c r="Y5" s="1">
        <v>6</v>
      </c>
      <c r="Z5" s="1">
        <v>8</v>
      </c>
      <c r="AA5" s="1">
        <v>10</v>
      </c>
      <c r="AB5" s="1">
        <v>12</v>
      </c>
      <c r="AC5" s="1">
        <v>14</v>
      </c>
      <c r="AD5" s="1">
        <v>17</v>
      </c>
      <c r="AE5" s="1">
        <v>19</v>
      </c>
      <c r="AF5" s="1">
        <v>21</v>
      </c>
    </row>
    <row r="6" spans="1:34" ht="18" x14ac:dyDescent="0.35">
      <c r="B6" s="254"/>
      <c r="C6" s="19" t="s">
        <v>62</v>
      </c>
      <c r="D6" s="20">
        <f>D43</f>
        <v>0.88439049795198288</v>
      </c>
      <c r="E6" s="20">
        <f t="shared" ref="E6:O10" si="0">E43</f>
        <v>0.95599839466830616</v>
      </c>
      <c r="F6" s="20">
        <f t="shared" si="0"/>
        <v>1.1438988126845224</v>
      </c>
      <c r="G6" s="20">
        <f t="shared" si="0"/>
        <v>0.98258580523620087</v>
      </c>
      <c r="H6" s="20">
        <f t="shared" si="0"/>
        <v>0.69984287505223586</v>
      </c>
      <c r="I6" s="20">
        <f t="shared" si="0"/>
        <v>0.54443195148418055</v>
      </c>
      <c r="J6" s="20">
        <f t="shared" si="0"/>
        <v>0.3907868052829313</v>
      </c>
      <c r="K6" s="20">
        <f t="shared" si="0"/>
        <v>0.39869049783206539</v>
      </c>
      <c r="L6" s="20">
        <f t="shared" si="0"/>
        <v>0.39079413051258599</v>
      </c>
      <c r="M6" s="20">
        <f t="shared" si="0"/>
        <v>0.3717312283661805</v>
      </c>
      <c r="N6" s="20">
        <f t="shared" si="0"/>
        <v>0.45044111519435071</v>
      </c>
      <c r="O6" s="20">
        <f>O43</f>
        <v>0.41254398923383329</v>
      </c>
      <c r="S6" s="254"/>
      <c r="T6" s="19" t="s">
        <v>62</v>
      </c>
      <c r="U6" s="20">
        <f>U43</f>
        <v>1</v>
      </c>
      <c r="V6" s="20">
        <f t="shared" ref="V6:AF10" si="1">V43</f>
        <v>0.98966185420803099</v>
      </c>
      <c r="W6" s="20">
        <f t="shared" si="1"/>
        <v>1.3285862771233516</v>
      </c>
      <c r="X6" s="20">
        <f t="shared" si="1"/>
        <v>1.3214591870347654</v>
      </c>
      <c r="Y6" s="20">
        <f t="shared" si="1"/>
        <v>0.94952754191731259</v>
      </c>
      <c r="Z6" s="20">
        <f t="shared" si="1"/>
        <v>0.7679579793146798</v>
      </c>
      <c r="AA6" s="20">
        <f t="shared" si="1"/>
        <v>0.5579385704771509</v>
      </c>
      <c r="AB6" s="20">
        <f t="shared" si="1"/>
        <v>0.61614781371403882</v>
      </c>
      <c r="AC6" s="20">
        <f t="shared" si="1"/>
        <v>0.58443644993049315</v>
      </c>
      <c r="AD6" s="20">
        <f t="shared" si="1"/>
        <v>0.5757882961295484</v>
      </c>
      <c r="AE6" s="20">
        <f t="shared" si="1"/>
        <v>0.60124760057766236</v>
      </c>
      <c r="AF6" s="20">
        <f>AF43</f>
        <v>0.54897972690947516</v>
      </c>
    </row>
    <row r="7" spans="1:34" ht="18" x14ac:dyDescent="0.35">
      <c r="B7" s="254"/>
      <c r="C7" s="12" t="s">
        <v>63</v>
      </c>
      <c r="D7" s="256">
        <f>D44</f>
        <v>0.27891761432715734</v>
      </c>
      <c r="E7" s="256">
        <f t="shared" si="0"/>
        <v>0.43293778383730563</v>
      </c>
      <c r="F7" s="256">
        <f t="shared" si="0"/>
        <v>0.12452095817997361</v>
      </c>
      <c r="G7" s="256">
        <f t="shared" si="0"/>
        <v>0.44148375212396584</v>
      </c>
      <c r="H7" s="256">
        <f t="shared" si="0"/>
        <v>0.30270318588826539</v>
      </c>
      <c r="I7" s="256">
        <f t="shared" si="0"/>
        <v>0.28794236921212452</v>
      </c>
      <c r="J7" s="256">
        <f t="shared" si="0"/>
        <v>0.22039050591015624</v>
      </c>
      <c r="K7" s="256">
        <f t="shared" si="0"/>
        <v>0.36163521283435968</v>
      </c>
      <c r="L7" s="256">
        <f t="shared" si="0"/>
        <v>0.35507288502958639</v>
      </c>
      <c r="M7" s="256">
        <f t="shared" si="0"/>
        <v>0.36813465982854482</v>
      </c>
      <c r="N7" s="256">
        <f t="shared" si="0"/>
        <v>0.41003463759960113</v>
      </c>
      <c r="O7" s="256">
        <f t="shared" si="0"/>
        <v>0.35514180043744847</v>
      </c>
      <c r="S7" s="254"/>
      <c r="T7" s="12" t="s">
        <v>63</v>
      </c>
      <c r="U7" s="256">
        <f>U44</f>
        <v>0</v>
      </c>
      <c r="V7" s="256">
        <f t="shared" si="1"/>
        <v>0.37828656930222249</v>
      </c>
      <c r="W7" s="256">
        <f t="shared" si="1"/>
        <v>0.35232703241123664</v>
      </c>
      <c r="X7" s="256">
        <f t="shared" si="1"/>
        <v>1.1192056601657432</v>
      </c>
      <c r="Y7" s="256">
        <f t="shared" si="1"/>
        <v>0.78580044490262591</v>
      </c>
      <c r="Z7" s="256">
        <f t="shared" si="1"/>
        <v>0.71559791560981467</v>
      </c>
      <c r="AA7" s="256">
        <f t="shared" si="1"/>
        <v>0.53381104917862798</v>
      </c>
      <c r="AB7" s="256">
        <f t="shared" si="1"/>
        <v>0.7930790473495023</v>
      </c>
      <c r="AC7" s="256">
        <f t="shared" si="1"/>
        <v>0.75230607937309357</v>
      </c>
      <c r="AD7" s="256">
        <f t="shared" si="1"/>
        <v>0.77054978707882182</v>
      </c>
      <c r="AE7" s="256">
        <f t="shared" si="1"/>
        <v>0.75553851978193642</v>
      </c>
      <c r="AF7" s="256">
        <f t="shared" si="1"/>
        <v>0.65446856841490375</v>
      </c>
    </row>
    <row r="8" spans="1:34" ht="18" x14ac:dyDescent="0.35">
      <c r="C8" s="10" t="s">
        <v>64</v>
      </c>
      <c r="D8" s="257">
        <f>D45</f>
        <v>1.085882484711608</v>
      </c>
      <c r="E8" s="257">
        <f t="shared" si="0"/>
        <v>0.86959731194636491</v>
      </c>
      <c r="F8" s="257">
        <f t="shared" si="0"/>
        <v>1.4995407127261668</v>
      </c>
      <c r="G8" s="257">
        <f t="shared" si="0"/>
        <v>1.091020699258479</v>
      </c>
      <c r="H8" s="257">
        <f t="shared" si="0"/>
        <v>0.95898567156594361</v>
      </c>
      <c r="I8" s="257">
        <f t="shared" si="0"/>
        <v>0.69778770369460275</v>
      </c>
      <c r="J8" s="257">
        <f t="shared" si="0"/>
        <v>0.6715118611289026</v>
      </c>
      <c r="K8" s="257">
        <f t="shared" si="0"/>
        <v>0.58291496679876398</v>
      </c>
      <c r="L8" s="257">
        <f t="shared" si="0"/>
        <v>0.48849475390029706</v>
      </c>
      <c r="M8" s="257">
        <f t="shared" si="0"/>
        <v>0.40517492793625548</v>
      </c>
      <c r="N8" s="257">
        <f t="shared" si="0"/>
        <v>0.4768859102111242</v>
      </c>
      <c r="O8" s="257">
        <f t="shared" si="0"/>
        <v>0.36828496142215172</v>
      </c>
      <c r="T8" s="10" t="s">
        <v>64</v>
      </c>
      <c r="U8" s="257">
        <f>U45</f>
        <v>1</v>
      </c>
      <c r="V8" s="257">
        <f t="shared" si="1"/>
        <v>0.71554169838379611</v>
      </c>
      <c r="W8" s="257">
        <f t="shared" si="1"/>
        <v>1.2092400912399153</v>
      </c>
      <c r="X8" s="257">
        <f t="shared" si="1"/>
        <v>0.90023379964082417</v>
      </c>
      <c r="Y8" s="257">
        <f t="shared" si="1"/>
        <v>0.79121317214758935</v>
      </c>
      <c r="Z8" s="257">
        <f t="shared" si="1"/>
        <v>0.60070523834051182</v>
      </c>
      <c r="AA8" s="257">
        <f t="shared" si="1"/>
        <v>0.55223560579065278</v>
      </c>
      <c r="AB8" s="257">
        <f t="shared" si="1"/>
        <v>0.49280953042487791</v>
      </c>
      <c r="AC8" s="257">
        <f t="shared" si="1"/>
        <v>0.39779522124115591</v>
      </c>
      <c r="AD8" s="257">
        <f t="shared" si="1"/>
        <v>0.33150994086708713</v>
      </c>
      <c r="AE8" s="257">
        <f t="shared" si="1"/>
        <v>0.34206849434714454</v>
      </c>
      <c r="AF8" s="257">
        <f t="shared" si="1"/>
        <v>0.27559233958688545</v>
      </c>
    </row>
    <row r="9" spans="1:34" ht="18" x14ac:dyDescent="0.35">
      <c r="C9" s="12" t="s">
        <v>65</v>
      </c>
      <c r="D9" s="256" t="e">
        <f>D46</f>
        <v>#NUM!</v>
      </c>
      <c r="E9" s="256">
        <f t="shared" si="0"/>
        <v>0.30914011109609807</v>
      </c>
      <c r="F9" s="256">
        <f t="shared" si="0"/>
        <v>0.66378148053856989</v>
      </c>
      <c r="G9" s="256">
        <f t="shared" si="0"/>
        <v>0.45925513124928208</v>
      </c>
      <c r="H9" s="256">
        <f t="shared" si="0"/>
        <v>0.63133880869500369</v>
      </c>
      <c r="I9" s="256">
        <f t="shared" si="0"/>
        <v>0.39613418801751377</v>
      </c>
      <c r="J9" s="256">
        <f t="shared" si="0"/>
        <v>0.37628213629065327</v>
      </c>
      <c r="K9" s="256">
        <f t="shared" si="0"/>
        <v>0.36666847894027355</v>
      </c>
      <c r="L9" s="256">
        <f t="shared" si="0"/>
        <v>0.29819012289086361</v>
      </c>
      <c r="M9" s="256">
        <f t="shared" si="0"/>
        <v>0.24259394827837094</v>
      </c>
      <c r="N9" s="256">
        <f t="shared" si="0"/>
        <v>0.19513964348037016</v>
      </c>
      <c r="O9" s="256">
        <f t="shared" si="0"/>
        <v>0.16227779560022615</v>
      </c>
      <c r="T9" s="12" t="s">
        <v>65</v>
      </c>
      <c r="U9" s="256" t="e">
        <f>U46</f>
        <v>#NUM!</v>
      </c>
      <c r="V9" s="256">
        <f t="shared" si="1"/>
        <v>0.1727953066981589</v>
      </c>
      <c r="W9" s="256">
        <f t="shared" si="1"/>
        <v>0.4400747449299795</v>
      </c>
      <c r="X9" s="256">
        <f t="shared" si="1"/>
        <v>0.31051779835576515</v>
      </c>
      <c r="Y9" s="256">
        <f t="shared" si="1"/>
        <v>0.45662965095035102</v>
      </c>
      <c r="Z9" s="256">
        <f t="shared" si="1"/>
        <v>0.28507330753986937</v>
      </c>
      <c r="AA9" s="256">
        <f t="shared" si="1"/>
        <v>0.25278758838876908</v>
      </c>
      <c r="AB9" s="256">
        <f t="shared" si="1"/>
        <v>0.26254215724695312</v>
      </c>
      <c r="AC9" s="256">
        <f t="shared" si="1"/>
        <v>0.20513646812613345</v>
      </c>
      <c r="AD9" s="256">
        <f t="shared" si="1"/>
        <v>0.16529996866967298</v>
      </c>
      <c r="AE9" s="256">
        <f t="shared" si="1"/>
        <v>0.1342944664553509</v>
      </c>
      <c r="AF9" s="256">
        <f t="shared" si="1"/>
        <v>0.11776305827893677</v>
      </c>
    </row>
    <row r="10" spans="1:34" x14ac:dyDescent="0.25">
      <c r="C10" s="10" t="s">
        <v>66</v>
      </c>
      <c r="D10" s="258" t="e">
        <f>D47</f>
        <v>#NUM!</v>
      </c>
      <c r="E10" s="258">
        <f t="shared" si="0"/>
        <v>0.61006499007923021</v>
      </c>
      <c r="F10" s="258">
        <f t="shared" si="0"/>
        <v>0.29605475203190301</v>
      </c>
      <c r="G10" s="258">
        <f t="shared" si="0"/>
        <v>0.40667351782655214</v>
      </c>
      <c r="H10" s="258">
        <f t="shared" si="0"/>
        <v>0.34073225510402871</v>
      </c>
      <c r="I10" s="258">
        <f t="shared" si="0"/>
        <v>0.34932968179368384</v>
      </c>
      <c r="J10" s="258">
        <f t="shared" si="0"/>
        <v>0.22781879197641819</v>
      </c>
      <c r="K10" s="258">
        <f t="shared" si="0"/>
        <v>0.30768328348044194</v>
      </c>
      <c r="L10" s="258">
        <f t="shared" si="0"/>
        <v>0.37158989376046969</v>
      </c>
      <c r="M10" s="258">
        <f t="shared" si="0"/>
        <v>0.44517602409431734</v>
      </c>
      <c r="N10" s="258">
        <f t="shared" si="0"/>
        <v>0.44610144875165303</v>
      </c>
      <c r="O10" s="258">
        <f t="shared" si="0"/>
        <v>0.60747199360594362</v>
      </c>
      <c r="T10" s="10" t="s">
        <v>66</v>
      </c>
      <c r="U10" s="258" t="e">
        <f>U47</f>
        <v>#NUM!</v>
      </c>
      <c r="V10" s="258">
        <f t="shared" si="1"/>
        <v>0.94367417873064163</v>
      </c>
      <c r="W10" s="258">
        <f t="shared" si="1"/>
        <v>0.60687957168519047</v>
      </c>
      <c r="X10" s="258">
        <f t="shared" si="1"/>
        <v>0.91253402496937697</v>
      </c>
      <c r="Y10" s="258">
        <f t="shared" si="1"/>
        <v>0.63559236046784773</v>
      </c>
      <c r="Z10" s="258">
        <f t="shared" si="1"/>
        <v>0.72129766878660939</v>
      </c>
      <c r="AA10" s="258">
        <f t="shared" si="1"/>
        <v>0.5089994954651158</v>
      </c>
      <c r="AB10" s="258">
        <f t="shared" si="1"/>
        <v>0.68074556951492726</v>
      </c>
      <c r="AC10" s="258">
        <f t="shared" si="1"/>
        <v>0.81854637778709827</v>
      </c>
      <c r="AD10" s="258">
        <f t="shared" si="1"/>
        <v>0.93026777092393298</v>
      </c>
      <c r="AE10" s="258">
        <f t="shared" si="1"/>
        <v>0.97319233024645724</v>
      </c>
      <c r="AF10" s="258">
        <f t="shared" si="1"/>
        <v>0.98987016538335848</v>
      </c>
    </row>
    <row r="11" spans="1:34" ht="21" customHeight="1" x14ac:dyDescent="0.25">
      <c r="C11" s="259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</row>
    <row r="12" spans="1:34" ht="7.5" customHeight="1" x14ac:dyDescent="0.25">
      <c r="A12" s="160"/>
      <c r="B12" s="160"/>
      <c r="C12" s="261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232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</row>
    <row r="13" spans="1:34" ht="18.75" x14ac:dyDescent="0.3">
      <c r="A13" s="18" t="s">
        <v>67</v>
      </c>
    </row>
    <row r="14" spans="1:34" ht="15.75" x14ac:dyDescent="0.25">
      <c r="B14" s="254" t="s">
        <v>85</v>
      </c>
      <c r="D14" s="262"/>
      <c r="E14" s="262"/>
      <c r="S14" s="219" t="str">
        <f>CONCATENATE(B14,", Normalized")</f>
        <v>25mg/kg CP-PTX + 3.3uCi Radiotherapy, Normalized</v>
      </c>
      <c r="T14" s="254"/>
      <c r="U14" s="262"/>
      <c r="V14" s="262"/>
      <c r="W14" s="262"/>
    </row>
    <row r="15" spans="1:34" x14ac:dyDescent="0.25">
      <c r="C15" s="255" t="s">
        <v>0</v>
      </c>
      <c r="D15" s="1">
        <v>0</v>
      </c>
      <c r="E15" s="1">
        <v>1</v>
      </c>
      <c r="F15" s="1">
        <v>2</v>
      </c>
      <c r="G15" s="1">
        <v>4</v>
      </c>
      <c r="H15" s="1">
        <v>6</v>
      </c>
      <c r="I15" s="1">
        <v>8</v>
      </c>
      <c r="J15" s="1">
        <v>10</v>
      </c>
      <c r="K15" s="1">
        <v>12</v>
      </c>
      <c r="L15" s="1">
        <v>14</v>
      </c>
      <c r="M15" s="1">
        <v>17</v>
      </c>
      <c r="N15" s="1">
        <v>19</v>
      </c>
      <c r="O15" s="1">
        <v>21</v>
      </c>
      <c r="P15" s="159"/>
      <c r="R15" s="159"/>
      <c r="T15" s="255" t="s">
        <v>0</v>
      </c>
      <c r="U15" s="1">
        <f>D15</f>
        <v>0</v>
      </c>
      <c r="V15" s="1">
        <f>E15</f>
        <v>1</v>
      </c>
      <c r="W15" s="1">
        <f t="shared" ref="W15:AF15" si="2">F15</f>
        <v>2</v>
      </c>
      <c r="X15" s="1">
        <f t="shared" si="2"/>
        <v>4</v>
      </c>
      <c r="Y15" s="1">
        <f t="shared" si="2"/>
        <v>6</v>
      </c>
      <c r="Z15" s="1">
        <f t="shared" si="2"/>
        <v>8</v>
      </c>
      <c r="AA15" s="1">
        <f t="shared" si="2"/>
        <v>10</v>
      </c>
      <c r="AB15" s="1">
        <f t="shared" si="2"/>
        <v>12</v>
      </c>
      <c r="AC15" s="1">
        <f t="shared" si="2"/>
        <v>14</v>
      </c>
      <c r="AD15" s="1">
        <f t="shared" si="2"/>
        <v>17</v>
      </c>
      <c r="AE15" s="1">
        <f t="shared" si="2"/>
        <v>19</v>
      </c>
      <c r="AF15" s="1">
        <f t="shared" si="2"/>
        <v>21</v>
      </c>
    </row>
    <row r="16" spans="1:34" x14ac:dyDescent="0.25">
      <c r="C16" s="3">
        <v>23</v>
      </c>
      <c r="D16" s="263">
        <v>70.069480000000013</v>
      </c>
      <c r="E16" s="263">
        <v>132.91199999999998</v>
      </c>
      <c r="F16" s="263">
        <v>164.77500000000001</v>
      </c>
      <c r="G16" s="263">
        <v>110.88896</v>
      </c>
      <c r="H16" s="263">
        <v>109.17504000000002</v>
      </c>
      <c r="I16" s="263">
        <v>113.19516000000002</v>
      </c>
      <c r="J16" s="263">
        <v>150.23996000000002</v>
      </c>
      <c r="K16" s="263">
        <v>105.39100000000001</v>
      </c>
      <c r="L16" s="263">
        <v>114.15039999999998</v>
      </c>
      <c r="M16" s="263">
        <v>220.19087999999999</v>
      </c>
      <c r="N16" s="263">
        <v>260.32499999999999</v>
      </c>
      <c r="O16" s="263">
        <v>303.35551999999996</v>
      </c>
      <c r="P16" s="264"/>
      <c r="Q16" s="265"/>
      <c r="R16" s="264"/>
      <c r="T16" s="266">
        <f t="shared" ref="T16:T25" si="3">C16</f>
        <v>23</v>
      </c>
      <c r="U16" s="267">
        <f t="shared" ref="U16:U25" si="4">IF(ISNUMBER(D16)=TRUE,D16/D16,"")</f>
        <v>1</v>
      </c>
      <c r="V16" s="267">
        <f t="shared" ref="V16:V25" si="5">IF(ISNUMBER(E16)=TRUE,E16/D16,"")</f>
        <v>1.8968600880154949</v>
      </c>
      <c r="W16" s="267">
        <f t="shared" ref="W16:W25" si="6">IF(ISNUMBER(F16)=TRUE,F16/D16,"")</f>
        <v>2.3515944459699143</v>
      </c>
      <c r="X16" s="267">
        <f t="shared" ref="X16:X25" si="7">IF(ISNUMBER(G16)=TRUE,G16/D16,"")</f>
        <v>1.5825571989402516</v>
      </c>
      <c r="Y16" s="267">
        <f t="shared" ref="Y16:Y25" si="8">IF(ISNUMBER(H16)=TRUE,H16/D16,"")</f>
        <v>1.5580969060994887</v>
      </c>
      <c r="Z16" s="267">
        <f t="shared" ref="Z16:Z25" si="9">IF(ISNUMBER(I16)=TRUE,I16/D16,"")</f>
        <v>1.6154702446771403</v>
      </c>
      <c r="AA16" s="267">
        <f t="shared" ref="AA16:AA25" si="10">IF(ISNUMBER(J16)=TRUE,J16/D16,"")</f>
        <v>2.1441569139659662</v>
      </c>
      <c r="AB16" s="267">
        <f t="shared" ref="AB16:AB25" si="11">IF(ISNUMBER(K16)=TRUE,K16/D16,"")</f>
        <v>1.5040927947517233</v>
      </c>
      <c r="AC16" s="267">
        <f t="shared" ref="AC16:AC25" si="12">IF(ISNUMBER(L16)=TRUE,L16/D16,"")</f>
        <v>1.6291029989090822</v>
      </c>
      <c r="AD16" s="267">
        <f t="shared" ref="AD16:AD25" si="13">IF(ISNUMBER(M16)=TRUE,M16/D16,"")</f>
        <v>3.14246487914567</v>
      </c>
      <c r="AE16" s="267">
        <f t="shared" ref="AE16:AE25" si="14">IF(ISNUMBER(N16)=TRUE,N16/D16,"")</f>
        <v>3.7152409294317574</v>
      </c>
      <c r="AF16" s="267">
        <f t="shared" ref="AF16:AF25" si="15">IF(ISNUMBER(O16)=TRUE,O16/D16,"")</f>
        <v>4.3293530935294493</v>
      </c>
    </row>
    <row r="17" spans="2:32" x14ac:dyDescent="0.25">
      <c r="C17" s="3">
        <v>33</v>
      </c>
      <c r="D17" s="268">
        <v>119.54799999999999</v>
      </c>
      <c r="E17" s="263">
        <v>141.24915999999996</v>
      </c>
      <c r="F17" s="263">
        <v>160.98264</v>
      </c>
      <c r="G17" s="263">
        <v>152.85867999999996</v>
      </c>
      <c r="H17" s="263">
        <v>155.48416</v>
      </c>
      <c r="I17" s="263">
        <v>160.38099999999997</v>
      </c>
      <c r="J17" s="263">
        <v>149.39599999999999</v>
      </c>
      <c r="K17" s="263">
        <v>188.55200000000002</v>
      </c>
      <c r="L17" s="263">
        <v>341.88699999999994</v>
      </c>
      <c r="M17" s="263">
        <v>484.02431999999999</v>
      </c>
      <c r="N17" s="263">
        <v>698.41199999999992</v>
      </c>
      <c r="O17" s="263">
        <v>982.11828000000003</v>
      </c>
      <c r="P17" s="264"/>
      <c r="Q17" s="265"/>
      <c r="R17" s="264"/>
      <c r="T17" s="3">
        <f t="shared" si="3"/>
        <v>33</v>
      </c>
      <c r="U17" s="269">
        <f t="shared" si="4"/>
        <v>1</v>
      </c>
      <c r="V17" s="269">
        <f t="shared" si="5"/>
        <v>1.1815267507612004</v>
      </c>
      <c r="W17" s="269">
        <f t="shared" si="6"/>
        <v>1.3465941713788605</v>
      </c>
      <c r="X17" s="269">
        <f t="shared" si="7"/>
        <v>1.2786385384949976</v>
      </c>
      <c r="Y17" s="269">
        <f t="shared" si="8"/>
        <v>1.3006002609830363</v>
      </c>
      <c r="Z17" s="269">
        <f t="shared" si="9"/>
        <v>1.3415615484993475</v>
      </c>
      <c r="AA17" s="269">
        <f t="shared" si="10"/>
        <v>1.2496737712048718</v>
      </c>
      <c r="AB17" s="269">
        <f t="shared" si="11"/>
        <v>1.577207481513702</v>
      </c>
      <c r="AC17" s="269">
        <f t="shared" si="12"/>
        <v>2.8598303610265332</v>
      </c>
      <c r="AD17" s="269">
        <f t="shared" si="13"/>
        <v>4.0487864288821234</v>
      </c>
      <c r="AE17" s="269">
        <f t="shared" si="14"/>
        <v>5.8421052631578947</v>
      </c>
      <c r="AF17" s="269">
        <f t="shared" si="15"/>
        <v>8.2152631578947375</v>
      </c>
    </row>
    <row r="18" spans="2:32" x14ac:dyDescent="0.25">
      <c r="C18" s="3">
        <v>61</v>
      </c>
      <c r="D18" s="268">
        <v>108.09032000000001</v>
      </c>
      <c r="E18" s="263">
        <v>148.59935999999999</v>
      </c>
      <c r="F18" s="263">
        <v>180.72756000000004</v>
      </c>
      <c r="G18" s="263">
        <v>141.92048</v>
      </c>
      <c r="H18" s="263">
        <v>129.92720000000003</v>
      </c>
      <c r="I18" s="263">
        <v>165.73388</v>
      </c>
      <c r="J18" s="263">
        <v>117.97500000000001</v>
      </c>
      <c r="K18" s="263">
        <v>112.47236000000001</v>
      </c>
      <c r="L18" s="263">
        <v>124.19888</v>
      </c>
      <c r="M18" s="263">
        <v>155.48416</v>
      </c>
      <c r="N18" s="263">
        <v>138.52800000000002</v>
      </c>
      <c r="O18" s="263">
        <v>199.33055999999999</v>
      </c>
      <c r="P18" s="264"/>
      <c r="Q18" s="265"/>
      <c r="R18" s="264"/>
      <c r="T18" s="3">
        <f t="shared" si="3"/>
        <v>61</v>
      </c>
      <c r="U18" s="269">
        <f t="shared" si="4"/>
        <v>1</v>
      </c>
      <c r="V18" s="269">
        <f t="shared" si="5"/>
        <v>1.3747702847026448</v>
      </c>
      <c r="W18" s="269">
        <f t="shared" si="6"/>
        <v>1.6720050417095631</v>
      </c>
      <c r="X18" s="269">
        <f t="shared" si="7"/>
        <v>1.3129804778078185</v>
      </c>
      <c r="Y18" s="269">
        <f t="shared" si="8"/>
        <v>1.2020243810916651</v>
      </c>
      <c r="Z18" s="269">
        <f t="shared" si="9"/>
        <v>1.5332906776481001</v>
      </c>
      <c r="AA18" s="269">
        <f t="shared" si="10"/>
        <v>1.0914483369093551</v>
      </c>
      <c r="AB18" s="269">
        <f t="shared" si="11"/>
        <v>1.0405405405405406</v>
      </c>
      <c r="AC18" s="269">
        <f t="shared" si="12"/>
        <v>1.1490287011824925</v>
      </c>
      <c r="AD18" s="269">
        <f t="shared" si="13"/>
        <v>1.4384651650582587</v>
      </c>
      <c r="AE18" s="269">
        <f t="shared" si="14"/>
        <v>1.2815948736205056</v>
      </c>
      <c r="AF18" s="269">
        <f t="shared" si="15"/>
        <v>1.8441111100420462</v>
      </c>
    </row>
    <row r="19" spans="2:32" x14ac:dyDescent="0.25">
      <c r="C19" s="3">
        <v>84</v>
      </c>
      <c r="D19" s="268">
        <v>137.56912</v>
      </c>
      <c r="E19" s="263">
        <v>203.00904</v>
      </c>
      <c r="F19" s="263">
        <v>193.74524000000002</v>
      </c>
      <c r="G19" s="263">
        <v>163.39960000000002</v>
      </c>
      <c r="H19" s="263">
        <v>155.48416</v>
      </c>
      <c r="I19" s="263">
        <v>181.20959999999999</v>
      </c>
      <c r="J19" s="263">
        <v>157.91152000000002</v>
      </c>
      <c r="K19" s="263">
        <v>184.40812000000003</v>
      </c>
      <c r="L19" s="263">
        <v>221.67599999999999</v>
      </c>
      <c r="M19" s="263">
        <v>234</v>
      </c>
      <c r="N19" s="263">
        <v>274.39412000000004</v>
      </c>
      <c r="O19" s="263">
        <v>279.55200000000002</v>
      </c>
      <c r="P19" s="264"/>
      <c r="Q19" s="265"/>
      <c r="R19" s="264"/>
      <c r="T19" s="3">
        <f t="shared" si="3"/>
        <v>84</v>
      </c>
      <c r="U19" s="269">
        <f t="shared" si="4"/>
        <v>1</v>
      </c>
      <c r="V19" s="269">
        <f t="shared" si="5"/>
        <v>1.4756875670935454</v>
      </c>
      <c r="W19" s="269">
        <f t="shared" si="6"/>
        <v>1.4083483270082706</v>
      </c>
      <c r="X19" s="269">
        <f t="shared" si="7"/>
        <v>1.1877636492840837</v>
      </c>
      <c r="Y19" s="269">
        <f t="shared" si="8"/>
        <v>1.1302257367060282</v>
      </c>
      <c r="Z19" s="269">
        <f t="shared" si="9"/>
        <v>1.3172258425437335</v>
      </c>
      <c r="AA19" s="269">
        <f t="shared" si="10"/>
        <v>1.1478703941698545</v>
      </c>
      <c r="AB19" s="269">
        <f t="shared" si="11"/>
        <v>1.3404761184777516</v>
      </c>
      <c r="AC19" s="269">
        <f t="shared" si="12"/>
        <v>1.6113790653018643</v>
      </c>
      <c r="AD19" s="269">
        <f t="shared" si="13"/>
        <v>1.7009631231194908</v>
      </c>
      <c r="AE19" s="269">
        <f t="shared" si="14"/>
        <v>1.9945909372684805</v>
      </c>
      <c r="AF19" s="269">
        <f t="shared" si="15"/>
        <v>2.0320839444200853</v>
      </c>
    </row>
    <row r="20" spans="2:32" x14ac:dyDescent="0.25">
      <c r="C20" s="3">
        <v>95</v>
      </c>
      <c r="D20" s="268">
        <v>54.804360000000003</v>
      </c>
      <c r="E20" s="263">
        <v>22.983999999999998</v>
      </c>
      <c r="F20" s="263">
        <v>139.92159999999998</v>
      </c>
      <c r="G20" s="263">
        <v>342.22500000000002</v>
      </c>
      <c r="H20" s="263">
        <v>320.78592000000003</v>
      </c>
      <c r="I20" s="263">
        <v>425.98400000000004</v>
      </c>
      <c r="J20" s="263">
        <v>423.49631999999997</v>
      </c>
      <c r="K20" s="263">
        <v>749.18844000000001</v>
      </c>
      <c r="L20" s="263">
        <v>986.65632000000005</v>
      </c>
      <c r="M20" s="263">
        <v>1554.5093199999999</v>
      </c>
      <c r="N20" s="263">
        <v>1618.8972800000004</v>
      </c>
      <c r="O20" s="263">
        <v>1808.4456000000002</v>
      </c>
      <c r="P20" s="264"/>
      <c r="Q20" s="265"/>
      <c r="R20" s="264"/>
      <c r="T20" s="3">
        <f t="shared" si="3"/>
        <v>95</v>
      </c>
      <c r="U20" s="269">
        <f t="shared" si="4"/>
        <v>1</v>
      </c>
      <c r="V20" s="269">
        <f t="shared" si="5"/>
        <v>0.41938269145009627</v>
      </c>
      <c r="W20" s="269">
        <f t="shared" si="6"/>
        <v>2.5531107379047939</v>
      </c>
      <c r="X20" s="269">
        <f t="shared" si="7"/>
        <v>6.2444849278415075</v>
      </c>
      <c r="Y20" s="269">
        <f t="shared" si="8"/>
        <v>5.8532919643619596</v>
      </c>
      <c r="Z20" s="269">
        <f t="shared" si="9"/>
        <v>7.7728122361067626</v>
      </c>
      <c r="AA20" s="269">
        <f t="shared" si="10"/>
        <v>7.7274202271498096</v>
      </c>
      <c r="AB20" s="269">
        <f t="shared" si="11"/>
        <v>13.670234266032848</v>
      </c>
      <c r="AC20" s="269">
        <f t="shared" si="12"/>
        <v>18.003244997295834</v>
      </c>
      <c r="AD20" s="269">
        <f t="shared" si="13"/>
        <v>28.364701640526409</v>
      </c>
      <c r="AE20" s="269">
        <f t="shared" si="14"/>
        <v>29.539570939246445</v>
      </c>
      <c r="AF20" s="269">
        <f t="shared" si="15"/>
        <v>32.998206712020725</v>
      </c>
    </row>
    <row r="21" spans="2:32" x14ac:dyDescent="0.25">
      <c r="C21" s="3"/>
      <c r="D21" s="268"/>
      <c r="E21" s="263"/>
      <c r="F21" s="263"/>
      <c r="G21" s="263"/>
      <c r="H21" s="263"/>
      <c r="I21" s="263"/>
      <c r="J21" s="263"/>
      <c r="K21" s="263"/>
      <c r="L21" s="263"/>
      <c r="M21" s="263"/>
      <c r="N21" s="263"/>
      <c r="O21" s="263"/>
      <c r="P21" s="264"/>
      <c r="Q21" s="265"/>
      <c r="R21" s="264"/>
      <c r="T21" s="3">
        <f t="shared" si="3"/>
        <v>0</v>
      </c>
      <c r="U21" s="269" t="str">
        <f t="shared" si="4"/>
        <v/>
      </c>
      <c r="V21" s="269" t="str">
        <f t="shared" si="5"/>
        <v/>
      </c>
      <c r="W21" s="269" t="str">
        <f t="shared" si="6"/>
        <v/>
      </c>
      <c r="X21" s="269" t="str">
        <f t="shared" si="7"/>
        <v/>
      </c>
      <c r="Y21" s="269" t="str">
        <f t="shared" si="8"/>
        <v/>
      </c>
      <c r="Z21" s="269" t="str">
        <f t="shared" si="9"/>
        <v/>
      </c>
      <c r="AA21" s="269" t="str">
        <f t="shared" si="10"/>
        <v/>
      </c>
      <c r="AB21" s="269" t="str">
        <f t="shared" si="11"/>
        <v/>
      </c>
      <c r="AC21" s="269" t="str">
        <f t="shared" si="12"/>
        <v/>
      </c>
      <c r="AD21" s="269" t="str">
        <f t="shared" si="13"/>
        <v/>
      </c>
      <c r="AE21" s="269" t="str">
        <f t="shared" si="14"/>
        <v/>
      </c>
      <c r="AF21" s="269" t="str">
        <f t="shared" si="15"/>
        <v/>
      </c>
    </row>
    <row r="22" spans="2:32" x14ac:dyDescent="0.25">
      <c r="C22" s="3"/>
      <c r="D22" s="268"/>
      <c r="E22" s="263"/>
      <c r="F22" s="263"/>
      <c r="G22" s="263"/>
      <c r="H22" s="263"/>
      <c r="I22" s="263"/>
      <c r="J22" s="263"/>
      <c r="K22" s="263"/>
      <c r="L22" s="263"/>
      <c r="M22" s="263"/>
      <c r="N22" s="263"/>
      <c r="O22" s="263"/>
      <c r="P22" s="264"/>
      <c r="Q22" s="265"/>
      <c r="R22" s="264"/>
      <c r="T22" s="3">
        <f t="shared" si="3"/>
        <v>0</v>
      </c>
      <c r="U22" s="269" t="str">
        <f t="shared" si="4"/>
        <v/>
      </c>
      <c r="V22" s="269" t="str">
        <f t="shared" si="5"/>
        <v/>
      </c>
      <c r="W22" s="269" t="str">
        <f t="shared" si="6"/>
        <v/>
      </c>
      <c r="X22" s="269" t="str">
        <f t="shared" si="7"/>
        <v/>
      </c>
      <c r="Y22" s="269" t="str">
        <f t="shared" si="8"/>
        <v/>
      </c>
      <c r="Z22" s="269" t="str">
        <f t="shared" si="9"/>
        <v/>
      </c>
      <c r="AA22" s="269" t="str">
        <f t="shared" si="10"/>
        <v/>
      </c>
      <c r="AB22" s="269" t="str">
        <f t="shared" si="11"/>
        <v/>
      </c>
      <c r="AC22" s="269" t="str">
        <f t="shared" si="12"/>
        <v/>
      </c>
      <c r="AD22" s="269" t="str">
        <f t="shared" si="13"/>
        <v/>
      </c>
      <c r="AE22" s="269" t="str">
        <f t="shared" si="14"/>
        <v/>
      </c>
      <c r="AF22" s="269" t="str">
        <f t="shared" si="15"/>
        <v/>
      </c>
    </row>
    <row r="23" spans="2:32" x14ac:dyDescent="0.25">
      <c r="C23" s="3"/>
      <c r="D23" s="270"/>
      <c r="E23" s="271"/>
      <c r="F23" s="271"/>
      <c r="G23" s="271"/>
      <c r="H23" s="271"/>
      <c r="I23" s="271"/>
      <c r="J23" s="271"/>
      <c r="K23" s="271"/>
      <c r="L23" s="271"/>
      <c r="M23" s="271"/>
      <c r="N23" s="271"/>
      <c r="O23" s="271"/>
      <c r="P23" s="264"/>
      <c r="Q23" s="265"/>
      <c r="R23" s="264"/>
      <c r="T23" s="3">
        <f t="shared" si="3"/>
        <v>0</v>
      </c>
      <c r="U23" s="269" t="str">
        <f t="shared" si="4"/>
        <v/>
      </c>
      <c r="V23" s="269" t="str">
        <f t="shared" si="5"/>
        <v/>
      </c>
      <c r="W23" s="269" t="str">
        <f t="shared" si="6"/>
        <v/>
      </c>
      <c r="X23" s="269" t="str">
        <f t="shared" si="7"/>
        <v/>
      </c>
      <c r="Y23" s="269" t="str">
        <f t="shared" si="8"/>
        <v/>
      </c>
      <c r="Z23" s="269" t="str">
        <f t="shared" si="9"/>
        <v/>
      </c>
      <c r="AA23" s="269" t="str">
        <f t="shared" si="10"/>
        <v/>
      </c>
      <c r="AB23" s="269" t="str">
        <f t="shared" si="11"/>
        <v/>
      </c>
      <c r="AC23" s="269" t="str">
        <f t="shared" si="12"/>
        <v/>
      </c>
      <c r="AD23" s="269" t="str">
        <f t="shared" si="13"/>
        <v/>
      </c>
      <c r="AE23" s="269" t="str">
        <f t="shared" si="14"/>
        <v/>
      </c>
      <c r="AF23" s="269" t="str">
        <f t="shared" si="15"/>
        <v/>
      </c>
    </row>
    <row r="24" spans="2:32" x14ac:dyDescent="0.25">
      <c r="C24" s="3"/>
      <c r="D24" s="270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64"/>
      <c r="Q24" s="265"/>
      <c r="R24" s="264"/>
      <c r="T24" s="3">
        <f t="shared" si="3"/>
        <v>0</v>
      </c>
      <c r="U24" s="269" t="str">
        <f t="shared" si="4"/>
        <v/>
      </c>
      <c r="V24" s="269" t="str">
        <f t="shared" si="5"/>
        <v/>
      </c>
      <c r="W24" s="269" t="str">
        <f t="shared" si="6"/>
        <v/>
      </c>
      <c r="X24" s="269" t="str">
        <f t="shared" si="7"/>
        <v/>
      </c>
      <c r="Y24" s="269" t="str">
        <f t="shared" si="8"/>
        <v/>
      </c>
      <c r="Z24" s="269" t="str">
        <f t="shared" si="9"/>
        <v/>
      </c>
      <c r="AA24" s="269" t="str">
        <f t="shared" si="10"/>
        <v/>
      </c>
      <c r="AB24" s="269" t="str">
        <f t="shared" si="11"/>
        <v/>
      </c>
      <c r="AC24" s="269" t="str">
        <f t="shared" si="12"/>
        <v/>
      </c>
      <c r="AD24" s="269" t="str">
        <f t="shared" si="13"/>
        <v/>
      </c>
      <c r="AE24" s="269" t="str">
        <f t="shared" si="14"/>
        <v/>
      </c>
      <c r="AF24" s="269" t="str">
        <f t="shared" si="15"/>
        <v/>
      </c>
    </row>
    <row r="25" spans="2:32" x14ac:dyDescent="0.25">
      <c r="C25" s="255"/>
      <c r="D25" s="272"/>
      <c r="E25" s="273"/>
      <c r="F25" s="273"/>
      <c r="G25" s="273"/>
      <c r="H25" s="273"/>
      <c r="I25" s="273"/>
      <c r="J25" s="273"/>
      <c r="K25" s="273"/>
      <c r="L25" s="273"/>
      <c r="M25" s="273"/>
      <c r="N25" s="273"/>
      <c r="O25" s="273"/>
      <c r="P25" s="264"/>
      <c r="Q25" s="265"/>
      <c r="R25" s="264"/>
      <c r="T25" s="255">
        <f t="shared" si="3"/>
        <v>0</v>
      </c>
      <c r="U25" s="274" t="str">
        <f t="shared" si="4"/>
        <v/>
      </c>
      <c r="V25" s="274" t="str">
        <f t="shared" si="5"/>
        <v/>
      </c>
      <c r="W25" s="274" t="str">
        <f t="shared" si="6"/>
        <v/>
      </c>
      <c r="X25" s="274" t="str">
        <f t="shared" si="7"/>
        <v/>
      </c>
      <c r="Y25" s="274" t="str">
        <f t="shared" si="8"/>
        <v/>
      </c>
      <c r="Z25" s="274" t="str">
        <f t="shared" si="9"/>
        <v/>
      </c>
      <c r="AA25" s="274" t="str">
        <f t="shared" si="10"/>
        <v/>
      </c>
      <c r="AB25" s="274" t="str">
        <f t="shared" si="11"/>
        <v/>
      </c>
      <c r="AC25" s="274" t="str">
        <f t="shared" si="12"/>
        <v/>
      </c>
      <c r="AD25" s="274" t="str">
        <f t="shared" si="13"/>
        <v/>
      </c>
      <c r="AE25" s="274" t="str">
        <f t="shared" si="14"/>
        <v/>
      </c>
      <c r="AF25" s="274" t="str">
        <f t="shared" si="15"/>
        <v/>
      </c>
    </row>
    <row r="26" spans="2:32" s="4" customFormat="1" x14ac:dyDescent="0.25">
      <c r="B26" s="182"/>
      <c r="C26" s="275" t="s">
        <v>1</v>
      </c>
      <c r="D26" s="276">
        <f>AVERAGE(D16:D25)</f>
        <v>98.016255999999998</v>
      </c>
      <c r="E26" s="276">
        <f>AVERAGE(E16:E25)</f>
        <v>129.75071199999999</v>
      </c>
      <c r="F26" s="276">
        <f t="shared" ref="F26:O26" si="16">AVERAGE(F16:F25)</f>
        <v>168.03040800000002</v>
      </c>
      <c r="G26" s="276">
        <f t="shared" si="16"/>
        <v>182.258544</v>
      </c>
      <c r="H26" s="276">
        <f t="shared" si="16"/>
        <v>174.17129600000004</v>
      </c>
      <c r="I26" s="276">
        <f t="shared" si="16"/>
        <v>209.30072799999999</v>
      </c>
      <c r="J26" s="276">
        <f t="shared" si="16"/>
        <v>199.80376000000001</v>
      </c>
      <c r="K26" s="276">
        <f t="shared" si="16"/>
        <v>268.00238400000001</v>
      </c>
      <c r="L26" s="276">
        <f t="shared" si="16"/>
        <v>357.71372000000002</v>
      </c>
      <c r="M26" s="276">
        <f t="shared" si="16"/>
        <v>529.64173599999992</v>
      </c>
      <c r="N26" s="276">
        <f t="shared" si="16"/>
        <v>598.11128000000008</v>
      </c>
      <c r="O26" s="276">
        <f t="shared" si="16"/>
        <v>714.56039200000009</v>
      </c>
      <c r="P26" s="277"/>
      <c r="Q26" s="278"/>
      <c r="R26" s="277"/>
      <c r="S26" s="182"/>
      <c r="T26" s="275" t="s">
        <v>1</v>
      </c>
      <c r="U26" s="279">
        <f>AVERAGE(U16:U25)</f>
        <v>1</v>
      </c>
      <c r="V26" s="279">
        <f>AVERAGE(V16:V25)</f>
        <v>1.2696454764045961</v>
      </c>
      <c r="W26" s="279">
        <f t="shared" ref="W26:AF26" si="17">AVERAGE(W16:W25)</f>
        <v>1.8663305447942804</v>
      </c>
      <c r="X26" s="279">
        <f t="shared" si="17"/>
        <v>2.3212849584737318</v>
      </c>
      <c r="Y26" s="279">
        <f t="shared" si="17"/>
        <v>2.2088478498484356</v>
      </c>
      <c r="Z26" s="279">
        <f t="shared" si="17"/>
        <v>2.7160721098950171</v>
      </c>
      <c r="AA26" s="279">
        <f t="shared" si="17"/>
        <v>2.6721139286799711</v>
      </c>
      <c r="AB26" s="279">
        <f t="shared" si="17"/>
        <v>3.8265102402633131</v>
      </c>
      <c r="AC26" s="279">
        <f t="shared" si="17"/>
        <v>5.050517224743162</v>
      </c>
      <c r="AD26" s="279">
        <f t="shared" si="17"/>
        <v>7.7390762473463912</v>
      </c>
      <c r="AE26" s="279">
        <f t="shared" si="17"/>
        <v>8.474620588545017</v>
      </c>
      <c r="AF26" s="279">
        <f t="shared" si="17"/>
        <v>9.8838036035814092</v>
      </c>
    </row>
    <row r="27" spans="2:32" s="4" customFormat="1" x14ac:dyDescent="0.25">
      <c r="B27" s="280"/>
      <c r="C27" s="281" t="s">
        <v>2</v>
      </c>
      <c r="D27" s="282">
        <f t="shared" ref="D27:O27" si="18">_xlfn.STDEV.P(D16:D25)</f>
        <v>30.912204905082795</v>
      </c>
      <c r="E27" s="282">
        <f t="shared" si="18"/>
        <v>58.759497942548919</v>
      </c>
      <c r="F27" s="282">
        <f t="shared" si="18"/>
        <v>18.29122224406273</v>
      </c>
      <c r="G27" s="282">
        <f t="shared" si="18"/>
        <v>81.890238422921584</v>
      </c>
      <c r="H27" s="282">
        <f t="shared" si="18"/>
        <v>75.334347278384385</v>
      </c>
      <c r="I27" s="282">
        <f t="shared" si="18"/>
        <v>110.69619873310026</v>
      </c>
      <c r="J27" s="282">
        <f t="shared" si="18"/>
        <v>112.6825449422992</v>
      </c>
      <c r="K27" s="282">
        <f t="shared" si="18"/>
        <v>243.09357685966128</v>
      </c>
      <c r="L27" s="282">
        <f t="shared" si="18"/>
        <v>325.01624937013992</v>
      </c>
      <c r="M27" s="282">
        <f t="shared" si="18"/>
        <v>524.51735403110092</v>
      </c>
      <c r="N27" s="282">
        <f t="shared" si="18"/>
        <v>544.45816260182596</v>
      </c>
      <c r="O27" s="282">
        <f t="shared" si="18"/>
        <v>615.13504198052863</v>
      </c>
      <c r="P27" s="277"/>
      <c r="Q27" s="278"/>
      <c r="R27" s="277"/>
      <c r="S27" s="280"/>
      <c r="T27" s="281" t="s">
        <v>2</v>
      </c>
      <c r="U27" s="283">
        <f t="shared" ref="U27:AF27" si="19">_xlfn.STDEV.P(U16:U25)</f>
        <v>0</v>
      </c>
      <c r="V27" s="283">
        <f t="shared" si="19"/>
        <v>0.4853070060819204</v>
      </c>
      <c r="W27" s="283">
        <f t="shared" si="19"/>
        <v>0.49493112616634655</v>
      </c>
      <c r="X27" s="283">
        <f t="shared" si="19"/>
        <v>1.966004920826248</v>
      </c>
      <c r="Y27" s="283">
        <f t="shared" si="19"/>
        <v>1.827976068633363</v>
      </c>
      <c r="Z27" s="283">
        <f t="shared" si="19"/>
        <v>2.5308878777733308</v>
      </c>
      <c r="AA27" s="283">
        <f t="shared" si="19"/>
        <v>2.5565609105920317</v>
      </c>
      <c r="AB27" s="283">
        <f t="shared" si="19"/>
        <v>4.9253199126493916</v>
      </c>
      <c r="AC27" s="283">
        <f t="shared" si="19"/>
        <v>6.5011941206005917</v>
      </c>
      <c r="AD27" s="283">
        <f t="shared" si="19"/>
        <v>10.356833570020701</v>
      </c>
      <c r="AE27" s="283">
        <f t="shared" si="19"/>
        <v>10.649360245315057</v>
      </c>
      <c r="AF27" s="283">
        <f t="shared" si="19"/>
        <v>11.783019441074273</v>
      </c>
    </row>
    <row r="28" spans="2:32" x14ac:dyDescent="0.25">
      <c r="B28" s="157"/>
      <c r="C28" s="195" t="s">
        <v>69</v>
      </c>
      <c r="D28" s="284">
        <f t="shared" ref="D28:O28" si="20">COUNT(D16:D25)</f>
        <v>5</v>
      </c>
      <c r="E28" s="285">
        <f t="shared" si="20"/>
        <v>5</v>
      </c>
      <c r="F28" s="285">
        <f t="shared" si="20"/>
        <v>5</v>
      </c>
      <c r="G28" s="285">
        <f t="shared" si="20"/>
        <v>5</v>
      </c>
      <c r="H28" s="285">
        <f t="shared" si="20"/>
        <v>5</v>
      </c>
      <c r="I28" s="285">
        <f t="shared" si="20"/>
        <v>5</v>
      </c>
      <c r="J28" s="285">
        <f t="shared" si="20"/>
        <v>5</v>
      </c>
      <c r="K28" s="285">
        <f t="shared" si="20"/>
        <v>5</v>
      </c>
      <c r="L28" s="285">
        <f t="shared" si="20"/>
        <v>5</v>
      </c>
      <c r="M28" s="285">
        <f t="shared" si="20"/>
        <v>5</v>
      </c>
      <c r="N28" s="285">
        <f t="shared" si="20"/>
        <v>5</v>
      </c>
      <c r="O28" s="285">
        <f t="shared" si="20"/>
        <v>5</v>
      </c>
      <c r="P28" s="286"/>
      <c r="Q28" s="287"/>
      <c r="R28" s="286"/>
      <c r="S28" s="157"/>
      <c r="T28" s="195" t="s">
        <v>69</v>
      </c>
      <c r="U28" s="288">
        <f>COUNT(U16:U25)</f>
        <v>5</v>
      </c>
      <c r="V28" s="289">
        <f t="shared" ref="V28:AF28" si="21">COUNT(V16:V25)</f>
        <v>5</v>
      </c>
      <c r="W28" s="289">
        <f t="shared" si="21"/>
        <v>5</v>
      </c>
      <c r="X28" s="289">
        <f t="shared" si="21"/>
        <v>5</v>
      </c>
      <c r="Y28" s="289">
        <f t="shared" si="21"/>
        <v>5</v>
      </c>
      <c r="Z28" s="289">
        <f t="shared" si="21"/>
        <v>5</v>
      </c>
      <c r="AA28" s="289">
        <f t="shared" si="21"/>
        <v>5</v>
      </c>
      <c r="AB28" s="289">
        <f t="shared" si="21"/>
        <v>5</v>
      </c>
      <c r="AC28" s="289">
        <f t="shared" si="21"/>
        <v>5</v>
      </c>
      <c r="AD28" s="289">
        <f t="shared" si="21"/>
        <v>5</v>
      </c>
      <c r="AE28" s="289">
        <f t="shared" si="21"/>
        <v>5</v>
      </c>
      <c r="AF28" s="289">
        <f t="shared" si="21"/>
        <v>5</v>
      </c>
    </row>
    <row r="29" spans="2:32" s="4" customFormat="1" ht="18" x14ac:dyDescent="0.35">
      <c r="B29" s="182"/>
      <c r="C29" s="275" t="s">
        <v>70</v>
      </c>
      <c r="D29" s="276">
        <f>D45*D120</f>
        <v>120.34744363930035</v>
      </c>
      <c r="E29" s="276">
        <f t="shared" ref="E29:N29" si="22">E45*E120</f>
        <v>118.02412117802227</v>
      </c>
      <c r="F29" s="276">
        <f t="shared" si="22"/>
        <v>220.27161404308529</v>
      </c>
      <c r="G29" s="276">
        <f t="shared" si="22"/>
        <v>202.37198935813225</v>
      </c>
      <c r="H29" s="276">
        <f t="shared" si="22"/>
        <v>238.6646820539595</v>
      </c>
      <c r="I29" s="276">
        <f t="shared" si="22"/>
        <v>268.25661861796942</v>
      </c>
      <c r="J29" s="276">
        <f t="shared" si="22"/>
        <v>343.33450598725437</v>
      </c>
      <c r="K29" s="276">
        <f t="shared" si="22"/>
        <v>391.83928792091001</v>
      </c>
      <c r="L29" s="276">
        <f t="shared" si="22"/>
        <v>447.14406377844</v>
      </c>
      <c r="M29" s="276">
        <f t="shared" si="22"/>
        <v>577.29223654150496</v>
      </c>
      <c r="N29" s="276">
        <f t="shared" si="22"/>
        <v>633.22559275538777</v>
      </c>
      <c r="O29" s="276">
        <f>O45*O120</f>
        <v>637.90008646170168</v>
      </c>
      <c r="P29" s="277"/>
      <c r="Q29" s="278"/>
      <c r="R29" s="277"/>
      <c r="S29" s="182"/>
      <c r="T29" s="275" t="s">
        <v>70</v>
      </c>
      <c r="U29" s="276">
        <f>U45*U120</f>
        <v>1</v>
      </c>
      <c r="V29" s="276">
        <f t="shared" ref="V29:AE29" si="23">V45*V120</f>
        <v>0.91797443406450807</v>
      </c>
      <c r="W29" s="276">
        <f t="shared" si="23"/>
        <v>1.6986790825187348</v>
      </c>
      <c r="X29" s="276">
        <f t="shared" si="23"/>
        <v>1.5813573349207974</v>
      </c>
      <c r="Y29" s="276">
        <f t="shared" si="23"/>
        <v>1.8405674790022624</v>
      </c>
      <c r="Z29" s="276">
        <f t="shared" si="23"/>
        <v>2.1245416911749446</v>
      </c>
      <c r="AA29" s="276">
        <f t="shared" si="23"/>
        <v>2.6448009372864401</v>
      </c>
      <c r="AB29" s="276">
        <f t="shared" si="23"/>
        <v>3.0605329966249681</v>
      </c>
      <c r="AC29" s="276">
        <f t="shared" si="23"/>
        <v>3.4376220323662441</v>
      </c>
      <c r="AD29" s="276">
        <f t="shared" si="23"/>
        <v>4.455770856006497</v>
      </c>
      <c r="AE29" s="276">
        <f t="shared" si="23"/>
        <v>4.8214757149994787</v>
      </c>
      <c r="AF29" s="276">
        <f>AF45*AF120</f>
        <v>4.9617507270490728</v>
      </c>
    </row>
    <row r="30" spans="2:32" s="4" customFormat="1" ht="18" x14ac:dyDescent="0.35">
      <c r="B30" s="280"/>
      <c r="C30" s="281" t="s">
        <v>71</v>
      </c>
      <c r="D30" s="282" t="e">
        <f>D46*D120</f>
        <v>#NUM!</v>
      </c>
      <c r="E30" s="282">
        <f t="shared" ref="E30:O30" si="24">E46*E120</f>
        <v>41.957339830465727</v>
      </c>
      <c r="F30" s="282">
        <f t="shared" si="24"/>
        <v>97.504667161937618</v>
      </c>
      <c r="G30" s="282">
        <f t="shared" si="24"/>
        <v>85.186628078656085</v>
      </c>
      <c r="H30" s="282">
        <f t="shared" si="24"/>
        <v>157.12255199754296</v>
      </c>
      <c r="I30" s="282">
        <f t="shared" si="24"/>
        <v>152.28932415103421</v>
      </c>
      <c r="J30" s="282">
        <f t="shared" si="24"/>
        <v>192.38772813036115</v>
      </c>
      <c r="K30" s="282">
        <f t="shared" si="24"/>
        <v>246.47697155561286</v>
      </c>
      <c r="L30" s="282">
        <f t="shared" si="24"/>
        <v>272.94856754025028</v>
      </c>
      <c r="M30" s="282">
        <f t="shared" si="24"/>
        <v>345.64725829997076</v>
      </c>
      <c r="N30" s="282">
        <f t="shared" si="24"/>
        <v>259.11316263931423</v>
      </c>
      <c r="O30" s="282">
        <f t="shared" si="24"/>
        <v>281.07859589069892</v>
      </c>
      <c r="P30" s="277"/>
      <c r="Q30" s="278"/>
      <c r="R30" s="277"/>
      <c r="S30" s="280"/>
      <c r="T30" s="281" t="s">
        <v>71</v>
      </c>
      <c r="U30" s="282" t="e">
        <f>U46*U120</f>
        <v>#NUM!</v>
      </c>
      <c r="V30" s="282">
        <f t="shared" ref="V30:AF30" si="25">V46*V120</f>
        <v>0.22168054528971054</v>
      </c>
      <c r="W30" s="282">
        <f t="shared" si="25"/>
        <v>0.61819465743218516</v>
      </c>
      <c r="X30" s="282">
        <f t="shared" si="25"/>
        <v>0.54545785578064454</v>
      </c>
      <c r="Y30" s="282">
        <f t="shared" si="25"/>
        <v>1.0622392486289338</v>
      </c>
      <c r="Z30" s="282">
        <f t="shared" si="25"/>
        <v>1.0082318053072716</v>
      </c>
      <c r="AA30" s="282">
        <f t="shared" si="25"/>
        <v>1.2106659615831523</v>
      </c>
      <c r="AB30" s="282">
        <f t="shared" si="25"/>
        <v>1.6304857874129253</v>
      </c>
      <c r="AC30" s="282">
        <f t="shared" si="25"/>
        <v>1.7727252737525698</v>
      </c>
      <c r="AD30" s="282">
        <f t="shared" si="25"/>
        <v>2.2217698237665147</v>
      </c>
      <c r="AE30" s="282">
        <f t="shared" si="25"/>
        <v>1.8928884693373154</v>
      </c>
      <c r="AF30" s="282">
        <f t="shared" si="25"/>
        <v>2.1202002236742952</v>
      </c>
    </row>
    <row r="31" spans="2:32" ht="18" x14ac:dyDescent="0.35">
      <c r="B31" s="157"/>
      <c r="C31" s="195" t="s">
        <v>72</v>
      </c>
      <c r="D31" s="285">
        <f>COUNT(D52:D56)</f>
        <v>4</v>
      </c>
      <c r="E31" s="285">
        <f t="shared" ref="E31:O31" si="26">COUNT(E52:E56)</f>
        <v>4</v>
      </c>
      <c r="F31" s="285">
        <f t="shared" si="26"/>
        <v>4</v>
      </c>
      <c r="G31" s="285">
        <f t="shared" si="26"/>
        <v>4</v>
      </c>
      <c r="H31" s="285">
        <f t="shared" si="26"/>
        <v>4</v>
      </c>
      <c r="I31" s="285">
        <f t="shared" si="26"/>
        <v>4</v>
      </c>
      <c r="J31" s="285">
        <f t="shared" si="26"/>
        <v>4</v>
      </c>
      <c r="K31" s="285">
        <f t="shared" si="26"/>
        <v>4</v>
      </c>
      <c r="L31" s="285">
        <f t="shared" si="26"/>
        <v>4</v>
      </c>
      <c r="M31" s="285">
        <f t="shared" si="26"/>
        <v>4</v>
      </c>
      <c r="N31" s="285">
        <f t="shared" si="26"/>
        <v>4</v>
      </c>
      <c r="O31" s="285">
        <f t="shared" si="26"/>
        <v>4</v>
      </c>
      <c r="P31" s="286"/>
      <c r="Q31" s="287"/>
      <c r="R31" s="286"/>
      <c r="S31" s="157"/>
      <c r="T31" s="195" t="s">
        <v>72</v>
      </c>
      <c r="U31" s="284">
        <f>COUNT(U110:U119)</f>
        <v>4</v>
      </c>
      <c r="V31" s="285">
        <f t="shared" ref="V31:AF31" si="27">COUNT(V110:V119)</f>
        <v>4</v>
      </c>
      <c r="W31" s="285">
        <f t="shared" si="27"/>
        <v>4</v>
      </c>
      <c r="X31" s="285">
        <f t="shared" si="27"/>
        <v>4</v>
      </c>
      <c r="Y31" s="285">
        <f t="shared" si="27"/>
        <v>4</v>
      </c>
      <c r="Z31" s="285">
        <f t="shared" si="27"/>
        <v>4</v>
      </c>
      <c r="AA31" s="285">
        <f t="shared" si="27"/>
        <v>4</v>
      </c>
      <c r="AB31" s="285">
        <f t="shared" si="27"/>
        <v>4</v>
      </c>
      <c r="AC31" s="285">
        <f t="shared" si="27"/>
        <v>4</v>
      </c>
      <c r="AD31" s="285">
        <f t="shared" si="27"/>
        <v>4</v>
      </c>
      <c r="AE31" s="285">
        <f t="shared" si="27"/>
        <v>3</v>
      </c>
      <c r="AF31" s="285">
        <f t="shared" si="27"/>
        <v>3</v>
      </c>
    </row>
    <row r="32" spans="2:32" ht="18.75" x14ac:dyDescent="0.35">
      <c r="B32" s="290" t="s">
        <v>73</v>
      </c>
      <c r="C32" s="290"/>
      <c r="E32" s="291"/>
      <c r="F32" s="291"/>
      <c r="G32" s="291"/>
      <c r="H32" s="291"/>
      <c r="I32" s="291"/>
      <c r="J32" s="291"/>
      <c r="K32" s="291"/>
      <c r="L32" s="291"/>
      <c r="M32" s="291"/>
      <c r="N32" s="291"/>
      <c r="O32" s="291"/>
      <c r="P32" s="264"/>
      <c r="Q32" s="265"/>
      <c r="R32" s="264"/>
      <c r="T32" s="339" t="s">
        <v>10</v>
      </c>
      <c r="U32" s="339"/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</row>
    <row r="33" spans="2:32" x14ac:dyDescent="0.25">
      <c r="C33" s="281">
        <f t="shared" ref="C33:C42" si="28">C16</f>
        <v>23</v>
      </c>
      <c r="D33" s="292">
        <f t="shared" ref="D33:D42" si="29">IF(ISBLANK(D16)=TRUE,"",D16/$D$120)</f>
        <v>0.63222964064692011</v>
      </c>
      <c r="E33" s="293">
        <f t="shared" ref="E33:E42" si="30">IF(ISBLANK(E16)=TRUE,"",E16/$E$120)</f>
        <v>0.97929064645251362</v>
      </c>
      <c r="F33" s="293">
        <f t="shared" ref="F33:F42" si="31">IF(ISBLANK(F16)=TRUE,"",F16/$F$120)</f>
        <v>1.1217370064357171</v>
      </c>
      <c r="G33" s="293">
        <f t="shared" ref="G33:G42" si="32">IF(ISBLANK(G16)=TRUE,"",G16/$G$120)</f>
        <v>0.59782063250436623</v>
      </c>
      <c r="H33" s="293">
        <f t="shared" ref="H33:H42" si="33">IF(ISBLANK(H16)=TRUE,"",H16/$H$120)</f>
        <v>0.43867948182198091</v>
      </c>
      <c r="I33" s="293">
        <f t="shared" ref="I33:I42" si="34">IF(ISBLANK(I16)=TRUE,"",I16/$I$120)</f>
        <v>0.29444265409991344</v>
      </c>
      <c r="J33" s="293">
        <f t="shared" ref="J33:J42" si="35">IF(ISBLANK(J16)=TRUE,"",J16/$J$120)</f>
        <v>0.29384729293500483</v>
      </c>
      <c r="K33" s="293">
        <f t="shared" ref="K33:K42" si="36">IF(ISBLANK(K16)=TRUE,"",K16/$K$120)</f>
        <v>0.15678364360004798</v>
      </c>
      <c r="L33" s="293">
        <f t="shared" ref="L33:L42" si="37">IF(ISBLANK(L16)=TRUE,"",L16/$L$120)</f>
        <v>0.12470672446017415</v>
      </c>
      <c r="M33" s="293">
        <f t="shared" ref="M33:M42" si="38">IF(ISBLANK(M16)=TRUE,"",M16/$M$120)</f>
        <v>0.15454187374959863</v>
      </c>
      <c r="N33" s="293">
        <f t="shared" ref="N33:N42" si="39">IF(ISBLANK(N16)=TRUE,"",N16/$N$120)</f>
        <v>0.19605228530879626</v>
      </c>
      <c r="O33" s="293">
        <f t="shared" ref="O33:O42" si="40">IF(ISBLANK(O16)=TRUE,"",O16/$O$120)</f>
        <v>0.17513914537947675</v>
      </c>
      <c r="P33" s="294"/>
      <c r="Q33" s="295"/>
      <c r="R33" s="294"/>
      <c r="T33" s="281">
        <f>C33</f>
        <v>23</v>
      </c>
      <c r="U33" s="292">
        <f t="shared" ref="U33:AF42" si="41">IF(ISNUMBER(U16)=TRUE,U16/U$120,"")</f>
        <v>1</v>
      </c>
      <c r="V33" s="293">
        <f t="shared" si="41"/>
        <v>1.4785624071962606</v>
      </c>
      <c r="W33" s="293">
        <f t="shared" si="41"/>
        <v>1.6740314940403551</v>
      </c>
      <c r="X33" s="293">
        <f t="shared" si="41"/>
        <v>0.90091685724041448</v>
      </c>
      <c r="Y33" s="293">
        <f t="shared" si="41"/>
        <v>0.66978625323565533</v>
      </c>
      <c r="Z33" s="293">
        <f t="shared" si="41"/>
        <v>0.45676742536603743</v>
      </c>
      <c r="AA33" s="293">
        <f t="shared" si="41"/>
        <v>0.447700912231631</v>
      </c>
      <c r="AB33" s="293">
        <f t="shared" si="41"/>
        <v>0.24219025402256367</v>
      </c>
      <c r="AC33" s="293">
        <f t="shared" si="41"/>
        <v>0.18851676588469857</v>
      </c>
      <c r="AD33" s="293">
        <f t="shared" si="41"/>
        <v>0.23379980253207172</v>
      </c>
      <c r="AE33" s="293">
        <f t="shared" si="41"/>
        <v>0.26358462553569961</v>
      </c>
      <c r="AF33" s="293">
        <f t="shared" si="41"/>
        <v>0.24046684599431725</v>
      </c>
    </row>
    <row r="34" spans="2:32" x14ac:dyDescent="0.25">
      <c r="C34" s="281">
        <f t="shared" si="28"/>
        <v>33</v>
      </c>
      <c r="D34" s="296">
        <f t="shared" si="29"/>
        <v>1.0786691877841534</v>
      </c>
      <c r="E34" s="294">
        <f t="shared" si="30"/>
        <v>1.0407185296081205</v>
      </c>
      <c r="F34" s="294">
        <f t="shared" si="31"/>
        <v>1.0959197977952888</v>
      </c>
      <c r="G34" s="294">
        <f t="shared" si="32"/>
        <v>0.824086300037285</v>
      </c>
      <c r="H34" s="294">
        <f t="shared" si="33"/>
        <v>0.62475553698286679</v>
      </c>
      <c r="I34" s="294">
        <f t="shared" si="34"/>
        <v>0.41718221262462279</v>
      </c>
      <c r="J34" s="294">
        <f t="shared" si="35"/>
        <v>0.29219663114472322</v>
      </c>
      <c r="K34" s="294">
        <f t="shared" si="36"/>
        <v>0.28049709717220872</v>
      </c>
      <c r="L34" s="294">
        <f t="shared" si="37"/>
        <v>0.3735037976697021</v>
      </c>
      <c r="M34" s="294">
        <f t="shared" si="38"/>
        <v>0.33971445753418728</v>
      </c>
      <c r="N34" s="294">
        <f t="shared" si="39"/>
        <v>0.52597817607639297</v>
      </c>
      <c r="O34" s="294">
        <f t="shared" si="40"/>
        <v>0.56701574515855746</v>
      </c>
      <c r="P34" s="294"/>
      <c r="Q34" s="295"/>
      <c r="R34" s="294"/>
      <c r="T34" s="281">
        <f t="shared" ref="T34:T42" si="42">C34</f>
        <v>33</v>
      </c>
      <c r="U34" s="296">
        <f t="shared" si="41"/>
        <v>1</v>
      </c>
      <c r="V34" s="294">
        <f t="shared" si="41"/>
        <v>0.92097516723014439</v>
      </c>
      <c r="W34" s="294">
        <f t="shared" si="41"/>
        <v>0.9586011127227454</v>
      </c>
      <c r="X34" s="294">
        <f t="shared" si="41"/>
        <v>0.72790229283262764</v>
      </c>
      <c r="Y34" s="294">
        <f t="shared" si="41"/>
        <v>0.55909499104384963</v>
      </c>
      <c r="Z34" s="294">
        <f t="shared" si="41"/>
        <v>0.37932089216572895</v>
      </c>
      <c r="AA34" s="294">
        <f t="shared" si="41"/>
        <v>0.26093243629521234</v>
      </c>
      <c r="AB34" s="294">
        <f t="shared" si="41"/>
        <v>0.25396324078338833</v>
      </c>
      <c r="AC34" s="294">
        <f t="shared" si="41"/>
        <v>0.33093424479643951</v>
      </c>
      <c r="AD34" s="294">
        <f t="shared" si="41"/>
        <v>0.30123024567406537</v>
      </c>
      <c r="AE34" s="294">
        <f t="shared" si="41"/>
        <v>0.41447894157570503</v>
      </c>
      <c r="AF34" s="294">
        <f t="shared" si="41"/>
        <v>0.4563033732556479</v>
      </c>
    </row>
    <row r="35" spans="2:32" x14ac:dyDescent="0.25">
      <c r="C35" s="281">
        <f t="shared" si="28"/>
        <v>61</v>
      </c>
      <c r="D35" s="296">
        <f t="shared" si="29"/>
        <v>0.97528773113501899</v>
      </c>
      <c r="E35" s="294">
        <f t="shared" si="30"/>
        <v>1.0948745283859231</v>
      </c>
      <c r="F35" s="294">
        <f t="shared" si="31"/>
        <v>1.2303370786516854</v>
      </c>
      <c r="G35" s="294">
        <f t="shared" si="32"/>
        <v>0.76511666372309073</v>
      </c>
      <c r="H35" s="294">
        <f t="shared" si="33"/>
        <v>0.52206435436690357</v>
      </c>
      <c r="I35" s="294">
        <f t="shared" si="34"/>
        <v>0.4311060958920554</v>
      </c>
      <c r="J35" s="294">
        <f t="shared" si="35"/>
        <v>0.23074177059157358</v>
      </c>
      <c r="K35" s="294">
        <f t="shared" si="36"/>
        <v>0.16731814296378525</v>
      </c>
      <c r="L35" s="294">
        <f t="shared" si="37"/>
        <v>0.13568446108311699</v>
      </c>
      <c r="M35" s="294">
        <f t="shared" si="38"/>
        <v>0.10912719647962892</v>
      </c>
      <c r="N35" s="294">
        <f t="shared" si="39"/>
        <v>0.10432624980027631</v>
      </c>
      <c r="O35" s="294">
        <f t="shared" si="40"/>
        <v>0.11508141973619769</v>
      </c>
      <c r="P35" s="294"/>
      <c r="Q35" s="295"/>
      <c r="R35" s="294"/>
      <c r="T35" s="281">
        <f t="shared" si="42"/>
        <v>61</v>
      </c>
      <c r="U35" s="296">
        <f t="shared" si="41"/>
        <v>1</v>
      </c>
      <c r="V35" s="294">
        <f t="shared" si="41"/>
        <v>1.0716044237181646</v>
      </c>
      <c r="W35" s="294">
        <f t="shared" si="41"/>
        <v>1.1902516196246689</v>
      </c>
      <c r="X35" s="294">
        <f t="shared" si="41"/>
        <v>0.7474524437263621</v>
      </c>
      <c r="Y35" s="294">
        <f t="shared" si="41"/>
        <v>0.51671972606939132</v>
      </c>
      <c r="Z35" s="294">
        <f t="shared" si="41"/>
        <v>0.43353149801099516</v>
      </c>
      <c r="AA35" s="294">
        <f t="shared" si="41"/>
        <v>0.2278948956138622</v>
      </c>
      <c r="AB35" s="294">
        <f t="shared" si="41"/>
        <v>0.16754869028934327</v>
      </c>
      <c r="AC35" s="294">
        <f t="shared" si="41"/>
        <v>0.13296346197918205</v>
      </c>
      <c r="AD35" s="294">
        <f t="shared" si="41"/>
        <v>0.10702199848652467</v>
      </c>
      <c r="AE35" s="294">
        <f t="shared" si="41"/>
        <v>9.0925113947697797E-2</v>
      </c>
      <c r="AF35" s="294">
        <f t="shared" si="41"/>
        <v>0.10242813942749475</v>
      </c>
    </row>
    <row r="36" spans="2:32" x14ac:dyDescent="0.25">
      <c r="C36" s="281">
        <f t="shared" si="28"/>
        <v>84</v>
      </c>
      <c r="D36" s="296">
        <f t="shared" si="29"/>
        <v>1.2412718818765747</v>
      </c>
      <c r="E36" s="294">
        <f t="shared" si="30"/>
        <v>1.495763016261167</v>
      </c>
      <c r="F36" s="294">
        <f t="shared" si="31"/>
        <v>1.318957399658744</v>
      </c>
      <c r="G36" s="294">
        <f t="shared" si="32"/>
        <v>0.8809141344905792</v>
      </c>
      <c r="H36" s="294">
        <f t="shared" si="33"/>
        <v>0.62475553698286679</v>
      </c>
      <c r="I36" s="294">
        <f t="shared" si="34"/>
        <v>0.47136145726004242</v>
      </c>
      <c r="J36" s="294">
        <f t="shared" si="35"/>
        <v>0.30885173741561084</v>
      </c>
      <c r="K36" s="294">
        <f t="shared" si="36"/>
        <v>0.27433250432233192</v>
      </c>
      <c r="L36" s="294">
        <f t="shared" si="37"/>
        <v>0.2421760050900704</v>
      </c>
      <c r="M36" s="294">
        <f t="shared" si="38"/>
        <v>0.16423386135432166</v>
      </c>
      <c r="N36" s="294">
        <f t="shared" si="39"/>
        <v>0.20664782215037392</v>
      </c>
      <c r="O36" s="294">
        <f t="shared" si="40"/>
        <v>0.16139643138560159</v>
      </c>
      <c r="P36" s="294"/>
      <c r="Q36" s="295"/>
      <c r="R36" s="294"/>
      <c r="T36" s="281">
        <f t="shared" si="42"/>
        <v>84</v>
      </c>
      <c r="U36" s="296">
        <f t="shared" si="41"/>
        <v>1</v>
      </c>
      <c r="V36" s="294">
        <f t="shared" si="41"/>
        <v>1.1502673155794729</v>
      </c>
      <c r="W36" s="294">
        <f t="shared" si="41"/>
        <v>1.002562094850709</v>
      </c>
      <c r="X36" s="294">
        <f t="shared" si="41"/>
        <v>0.67616911083782105</v>
      </c>
      <c r="Y36" s="294">
        <f t="shared" si="41"/>
        <v>0.48585531396370146</v>
      </c>
      <c r="Z36" s="294">
        <f t="shared" si="41"/>
        <v>0.37244007353695113</v>
      </c>
      <c r="AA36" s="294">
        <f t="shared" si="41"/>
        <v>0.23967584613151255</v>
      </c>
      <c r="AB36" s="294">
        <f t="shared" si="41"/>
        <v>0.21584456276774863</v>
      </c>
      <c r="AC36" s="294">
        <f t="shared" si="41"/>
        <v>0.18646578528701671</v>
      </c>
      <c r="AD36" s="294">
        <f t="shared" si="41"/>
        <v>0.12655188127600969</v>
      </c>
      <c r="AE36" s="294">
        <f t="shared" si="41"/>
        <v>0.14150993577076695</v>
      </c>
      <c r="AF36" s="294">
        <f t="shared" si="41"/>
        <v>0.1128687834773081</v>
      </c>
    </row>
    <row r="37" spans="2:32" x14ac:dyDescent="0.25">
      <c r="C37" s="281">
        <f t="shared" si="28"/>
        <v>95</v>
      </c>
      <c r="D37" s="296">
        <f t="shared" si="29"/>
        <v>0.49449404831724791</v>
      </c>
      <c r="E37" s="294">
        <f t="shared" si="30"/>
        <v>0.16934525263380715</v>
      </c>
      <c r="F37" s="294">
        <f t="shared" si="31"/>
        <v>0.95254278088117617</v>
      </c>
      <c r="G37" s="294">
        <f t="shared" si="32"/>
        <v>1.8449912954256831</v>
      </c>
      <c r="H37" s="294">
        <f t="shared" si="33"/>
        <v>1.288959465106561</v>
      </c>
      <c r="I37" s="294">
        <f t="shared" si="34"/>
        <v>1.1080673375442689</v>
      </c>
      <c r="J37" s="294">
        <f t="shared" si="35"/>
        <v>0.82829659432774416</v>
      </c>
      <c r="K37" s="294">
        <f t="shared" si="36"/>
        <v>1.1145211011019529</v>
      </c>
      <c r="L37" s="294">
        <f t="shared" si="37"/>
        <v>1.0778996642598664</v>
      </c>
      <c r="M37" s="294">
        <f t="shared" si="38"/>
        <v>1.091038752713166</v>
      </c>
      <c r="N37" s="294">
        <f t="shared" si="39"/>
        <v>1.2192010426359139</v>
      </c>
      <c r="O37" s="294">
        <f t="shared" si="40"/>
        <v>1.0440872045093332</v>
      </c>
      <c r="P37" s="294"/>
      <c r="Q37" s="295"/>
      <c r="R37" s="294"/>
      <c r="T37" s="281">
        <f t="shared" si="42"/>
        <v>95</v>
      </c>
      <c r="U37" s="296">
        <f t="shared" si="41"/>
        <v>1</v>
      </c>
      <c r="V37" s="294">
        <f t="shared" si="41"/>
        <v>0.3268999573161116</v>
      </c>
      <c r="W37" s="294">
        <f t="shared" si="41"/>
        <v>1.8174850643782801</v>
      </c>
      <c r="X37" s="294">
        <f t="shared" si="41"/>
        <v>3.5548552305366021</v>
      </c>
      <c r="Y37" s="294">
        <f t="shared" si="41"/>
        <v>2.5161814252739645</v>
      </c>
      <c r="Z37" s="294">
        <f t="shared" si="41"/>
        <v>2.1977300074936861</v>
      </c>
      <c r="AA37" s="294">
        <f t="shared" si="41"/>
        <v>1.6134887621135363</v>
      </c>
      <c r="AB37" s="294">
        <f t="shared" si="41"/>
        <v>2.2011923207071504</v>
      </c>
      <c r="AC37" s="294">
        <f t="shared" si="41"/>
        <v>2.0833019917051288</v>
      </c>
      <c r="AD37" s="294">
        <f t="shared" si="41"/>
        <v>2.1103375526790709</v>
      </c>
      <c r="AE37" s="294">
        <f t="shared" si="41"/>
        <v>2.0957393860584426</v>
      </c>
      <c r="AF37" s="294">
        <f t="shared" si="41"/>
        <v>1.8328314923926077</v>
      </c>
    </row>
    <row r="38" spans="2:32" x14ac:dyDescent="0.25">
      <c r="C38" s="281">
        <f t="shared" si="28"/>
        <v>0</v>
      </c>
      <c r="D38" s="296" t="str">
        <f t="shared" si="29"/>
        <v/>
      </c>
      <c r="E38" s="294" t="str">
        <f t="shared" si="30"/>
        <v/>
      </c>
      <c r="F38" s="294" t="str">
        <f t="shared" si="31"/>
        <v/>
      </c>
      <c r="G38" s="294" t="str">
        <f t="shared" si="32"/>
        <v/>
      </c>
      <c r="H38" s="294" t="str">
        <f t="shared" si="33"/>
        <v/>
      </c>
      <c r="I38" s="294" t="str">
        <f t="shared" si="34"/>
        <v/>
      </c>
      <c r="J38" s="294" t="str">
        <f t="shared" si="35"/>
        <v/>
      </c>
      <c r="K38" s="294" t="str">
        <f t="shared" si="36"/>
        <v/>
      </c>
      <c r="L38" s="294" t="str">
        <f t="shared" si="37"/>
        <v/>
      </c>
      <c r="M38" s="294" t="str">
        <f t="shared" si="38"/>
        <v/>
      </c>
      <c r="N38" s="294" t="str">
        <f t="shared" si="39"/>
        <v/>
      </c>
      <c r="O38" s="294" t="str">
        <f t="shared" si="40"/>
        <v/>
      </c>
      <c r="P38" s="294"/>
      <c r="Q38" s="295"/>
      <c r="R38" s="294"/>
      <c r="T38" s="281">
        <f t="shared" si="42"/>
        <v>0</v>
      </c>
      <c r="U38" s="296" t="str">
        <f t="shared" si="41"/>
        <v/>
      </c>
      <c r="V38" s="294" t="str">
        <f t="shared" si="41"/>
        <v/>
      </c>
      <c r="W38" s="294" t="str">
        <f t="shared" si="41"/>
        <v/>
      </c>
      <c r="X38" s="294" t="str">
        <f t="shared" si="41"/>
        <v/>
      </c>
      <c r="Y38" s="294" t="str">
        <f t="shared" si="41"/>
        <v/>
      </c>
      <c r="Z38" s="294" t="str">
        <f t="shared" si="41"/>
        <v/>
      </c>
      <c r="AA38" s="294" t="str">
        <f t="shared" si="41"/>
        <v/>
      </c>
      <c r="AB38" s="294" t="str">
        <f t="shared" si="41"/>
        <v/>
      </c>
      <c r="AC38" s="294" t="str">
        <f t="shared" si="41"/>
        <v/>
      </c>
      <c r="AD38" s="294" t="str">
        <f t="shared" si="41"/>
        <v/>
      </c>
      <c r="AE38" s="294" t="str">
        <f t="shared" si="41"/>
        <v/>
      </c>
      <c r="AF38" s="294" t="str">
        <f t="shared" si="41"/>
        <v/>
      </c>
    </row>
    <row r="39" spans="2:32" x14ac:dyDescent="0.25">
      <c r="C39" s="281">
        <f t="shared" si="28"/>
        <v>0</v>
      </c>
      <c r="D39" s="296" t="str">
        <f t="shared" si="29"/>
        <v/>
      </c>
      <c r="E39" s="294" t="str">
        <f t="shared" si="30"/>
        <v/>
      </c>
      <c r="F39" s="294" t="str">
        <f t="shared" si="31"/>
        <v/>
      </c>
      <c r="G39" s="294" t="str">
        <f t="shared" si="32"/>
        <v/>
      </c>
      <c r="H39" s="294" t="str">
        <f t="shared" si="33"/>
        <v/>
      </c>
      <c r="I39" s="294" t="str">
        <f t="shared" si="34"/>
        <v/>
      </c>
      <c r="J39" s="294" t="str">
        <f t="shared" si="35"/>
        <v/>
      </c>
      <c r="K39" s="294" t="str">
        <f t="shared" si="36"/>
        <v/>
      </c>
      <c r="L39" s="294" t="str">
        <f t="shared" si="37"/>
        <v/>
      </c>
      <c r="M39" s="294" t="str">
        <f t="shared" si="38"/>
        <v/>
      </c>
      <c r="N39" s="294" t="str">
        <f t="shared" si="39"/>
        <v/>
      </c>
      <c r="O39" s="294" t="str">
        <f t="shared" si="40"/>
        <v/>
      </c>
      <c r="P39" s="294"/>
      <c r="Q39" s="295"/>
      <c r="R39" s="294"/>
      <c r="T39" s="281">
        <f t="shared" si="42"/>
        <v>0</v>
      </c>
      <c r="U39" s="296" t="str">
        <f t="shared" si="41"/>
        <v/>
      </c>
      <c r="V39" s="294" t="str">
        <f t="shared" si="41"/>
        <v/>
      </c>
      <c r="W39" s="294" t="str">
        <f t="shared" si="41"/>
        <v/>
      </c>
      <c r="X39" s="294" t="str">
        <f t="shared" si="41"/>
        <v/>
      </c>
      <c r="Y39" s="294" t="str">
        <f t="shared" si="41"/>
        <v/>
      </c>
      <c r="Z39" s="294" t="str">
        <f t="shared" si="41"/>
        <v/>
      </c>
      <c r="AA39" s="294" t="str">
        <f t="shared" si="41"/>
        <v/>
      </c>
      <c r="AB39" s="294" t="str">
        <f t="shared" si="41"/>
        <v/>
      </c>
      <c r="AC39" s="294" t="str">
        <f t="shared" si="41"/>
        <v/>
      </c>
      <c r="AD39" s="294" t="str">
        <f t="shared" si="41"/>
        <v/>
      </c>
      <c r="AE39" s="294" t="str">
        <f t="shared" si="41"/>
        <v/>
      </c>
      <c r="AF39" s="294" t="str">
        <f t="shared" si="41"/>
        <v/>
      </c>
    </row>
    <row r="40" spans="2:32" x14ac:dyDescent="0.25">
      <c r="C40" s="281">
        <f t="shared" si="28"/>
        <v>0</v>
      </c>
      <c r="D40" s="296" t="str">
        <f t="shared" si="29"/>
        <v/>
      </c>
      <c r="E40" s="294" t="str">
        <f t="shared" si="30"/>
        <v/>
      </c>
      <c r="F40" s="294" t="str">
        <f t="shared" si="31"/>
        <v/>
      </c>
      <c r="G40" s="294" t="str">
        <f t="shared" si="32"/>
        <v/>
      </c>
      <c r="H40" s="294" t="str">
        <f t="shared" si="33"/>
        <v/>
      </c>
      <c r="I40" s="294" t="str">
        <f t="shared" si="34"/>
        <v/>
      </c>
      <c r="J40" s="294" t="str">
        <f t="shared" si="35"/>
        <v/>
      </c>
      <c r="K40" s="294" t="str">
        <f t="shared" si="36"/>
        <v/>
      </c>
      <c r="L40" s="294" t="str">
        <f t="shared" si="37"/>
        <v/>
      </c>
      <c r="M40" s="294" t="str">
        <f t="shared" si="38"/>
        <v/>
      </c>
      <c r="N40" s="294" t="str">
        <f t="shared" si="39"/>
        <v/>
      </c>
      <c r="O40" s="294" t="str">
        <f t="shared" si="40"/>
        <v/>
      </c>
      <c r="P40" s="294"/>
      <c r="Q40" s="295"/>
      <c r="R40" s="294"/>
      <c r="T40" s="281">
        <f t="shared" si="42"/>
        <v>0</v>
      </c>
      <c r="U40" s="296" t="str">
        <f t="shared" si="41"/>
        <v/>
      </c>
      <c r="V40" s="294" t="str">
        <f t="shared" si="41"/>
        <v/>
      </c>
      <c r="W40" s="294" t="str">
        <f t="shared" si="41"/>
        <v/>
      </c>
      <c r="X40" s="294" t="str">
        <f t="shared" si="41"/>
        <v/>
      </c>
      <c r="Y40" s="294" t="str">
        <f t="shared" si="41"/>
        <v/>
      </c>
      <c r="Z40" s="294" t="str">
        <f t="shared" si="41"/>
        <v/>
      </c>
      <c r="AA40" s="294" t="str">
        <f t="shared" si="41"/>
        <v/>
      </c>
      <c r="AB40" s="294" t="str">
        <f t="shared" si="41"/>
        <v/>
      </c>
      <c r="AC40" s="294" t="str">
        <f t="shared" si="41"/>
        <v/>
      </c>
      <c r="AD40" s="294" t="str">
        <f t="shared" si="41"/>
        <v/>
      </c>
      <c r="AE40" s="294" t="str">
        <f t="shared" si="41"/>
        <v/>
      </c>
      <c r="AF40" s="294" t="str">
        <f t="shared" si="41"/>
        <v/>
      </c>
    </row>
    <row r="41" spans="2:32" x14ac:dyDescent="0.25">
      <c r="C41" s="281">
        <f t="shared" si="28"/>
        <v>0</v>
      </c>
      <c r="D41" s="296" t="str">
        <f t="shared" si="29"/>
        <v/>
      </c>
      <c r="E41" s="294" t="str">
        <f t="shared" si="30"/>
        <v/>
      </c>
      <c r="F41" s="294" t="str">
        <f t="shared" si="31"/>
        <v/>
      </c>
      <c r="G41" s="294" t="str">
        <f t="shared" si="32"/>
        <v/>
      </c>
      <c r="H41" s="294" t="str">
        <f t="shared" si="33"/>
        <v/>
      </c>
      <c r="I41" s="294" t="str">
        <f t="shared" si="34"/>
        <v/>
      </c>
      <c r="J41" s="294" t="str">
        <f t="shared" si="35"/>
        <v/>
      </c>
      <c r="K41" s="294" t="str">
        <f t="shared" si="36"/>
        <v/>
      </c>
      <c r="L41" s="294" t="str">
        <f t="shared" si="37"/>
        <v/>
      </c>
      <c r="M41" s="294" t="str">
        <f t="shared" si="38"/>
        <v/>
      </c>
      <c r="N41" s="294" t="str">
        <f t="shared" si="39"/>
        <v/>
      </c>
      <c r="O41" s="294" t="str">
        <f t="shared" si="40"/>
        <v/>
      </c>
      <c r="P41" s="294"/>
      <c r="Q41" s="295"/>
      <c r="R41" s="294"/>
      <c r="T41" s="281">
        <f t="shared" si="42"/>
        <v>0</v>
      </c>
      <c r="U41" s="296" t="str">
        <f t="shared" si="41"/>
        <v/>
      </c>
      <c r="V41" s="294" t="str">
        <f t="shared" si="41"/>
        <v/>
      </c>
      <c r="W41" s="294" t="str">
        <f t="shared" si="41"/>
        <v/>
      </c>
      <c r="X41" s="294" t="str">
        <f t="shared" si="41"/>
        <v/>
      </c>
      <c r="Y41" s="294" t="str">
        <f t="shared" si="41"/>
        <v/>
      </c>
      <c r="Z41" s="294" t="str">
        <f t="shared" si="41"/>
        <v/>
      </c>
      <c r="AA41" s="294" t="str">
        <f t="shared" si="41"/>
        <v/>
      </c>
      <c r="AB41" s="294" t="str">
        <f t="shared" si="41"/>
        <v/>
      </c>
      <c r="AC41" s="294" t="str">
        <f t="shared" si="41"/>
        <v/>
      </c>
      <c r="AD41" s="294" t="str">
        <f t="shared" si="41"/>
        <v/>
      </c>
      <c r="AE41" s="294" t="str">
        <f t="shared" si="41"/>
        <v/>
      </c>
      <c r="AF41" s="294" t="str">
        <f t="shared" si="41"/>
        <v/>
      </c>
    </row>
    <row r="42" spans="2:32" x14ac:dyDescent="0.25">
      <c r="C42" s="281">
        <f t="shared" si="28"/>
        <v>0</v>
      </c>
      <c r="D42" s="296" t="str">
        <f t="shared" si="29"/>
        <v/>
      </c>
      <c r="E42" s="294" t="str">
        <f t="shared" si="30"/>
        <v/>
      </c>
      <c r="F42" s="294" t="str">
        <f t="shared" si="31"/>
        <v/>
      </c>
      <c r="G42" s="294" t="str">
        <f t="shared" si="32"/>
        <v/>
      </c>
      <c r="H42" s="294" t="str">
        <f t="shared" si="33"/>
        <v/>
      </c>
      <c r="I42" s="294" t="str">
        <f t="shared" si="34"/>
        <v/>
      </c>
      <c r="J42" s="294" t="str">
        <f t="shared" si="35"/>
        <v/>
      </c>
      <c r="K42" s="294" t="str">
        <f t="shared" si="36"/>
        <v/>
      </c>
      <c r="L42" s="294" t="str">
        <f t="shared" si="37"/>
        <v/>
      </c>
      <c r="M42" s="294" t="str">
        <f t="shared" si="38"/>
        <v/>
      </c>
      <c r="N42" s="294" t="str">
        <f t="shared" si="39"/>
        <v/>
      </c>
      <c r="O42" s="294" t="str">
        <f t="shared" si="40"/>
        <v/>
      </c>
      <c r="P42" s="294"/>
      <c r="Q42" s="295"/>
      <c r="R42" s="294"/>
      <c r="T42" s="281">
        <f t="shared" si="42"/>
        <v>0</v>
      </c>
      <c r="U42" s="297" t="str">
        <f>IF(ISNUMBER(U25)=TRUE,U25/U$120,"")</f>
        <v/>
      </c>
      <c r="V42" s="298" t="str">
        <f>IF(ISNUMBER(V25)=TRUE,V25/V$120,"")</f>
        <v/>
      </c>
      <c r="W42" s="298" t="str">
        <f t="shared" si="41"/>
        <v/>
      </c>
      <c r="X42" s="298" t="str">
        <f t="shared" si="41"/>
        <v/>
      </c>
      <c r="Y42" s="298" t="str">
        <f t="shared" si="41"/>
        <v/>
      </c>
      <c r="Z42" s="298" t="str">
        <f t="shared" si="41"/>
        <v/>
      </c>
      <c r="AA42" s="298" t="str">
        <f t="shared" si="41"/>
        <v/>
      </c>
      <c r="AB42" s="298" t="str">
        <f t="shared" si="41"/>
        <v/>
      </c>
      <c r="AC42" s="298" t="str">
        <f t="shared" si="41"/>
        <v/>
      </c>
      <c r="AD42" s="298" t="str">
        <f t="shared" si="41"/>
        <v/>
      </c>
      <c r="AE42" s="298" t="str">
        <f t="shared" si="41"/>
        <v/>
      </c>
      <c r="AF42" s="298" t="str">
        <f t="shared" si="41"/>
        <v/>
      </c>
    </row>
    <row r="43" spans="2:32" s="4" customFormat="1" ht="18.75" x14ac:dyDescent="0.35">
      <c r="B43" s="182"/>
      <c r="C43" s="275" t="s">
        <v>74</v>
      </c>
      <c r="D43" s="299">
        <f>AVERAGE(D33:D42)</f>
        <v>0.88439049795198288</v>
      </c>
      <c r="E43" s="299">
        <f>AVERAGE(E33:E42)</f>
        <v>0.95599839466830616</v>
      </c>
      <c r="F43" s="299">
        <f t="shared" ref="F43:O43" si="43">AVERAGE(F33:F42)</f>
        <v>1.1438988126845224</v>
      </c>
      <c r="G43" s="299">
        <f t="shared" si="43"/>
        <v>0.98258580523620087</v>
      </c>
      <c r="H43" s="299">
        <f t="shared" si="43"/>
        <v>0.69984287505223586</v>
      </c>
      <c r="I43" s="299">
        <f t="shared" si="43"/>
        <v>0.54443195148418055</v>
      </c>
      <c r="J43" s="299">
        <f t="shared" si="43"/>
        <v>0.3907868052829313</v>
      </c>
      <c r="K43" s="299">
        <f t="shared" si="43"/>
        <v>0.39869049783206539</v>
      </c>
      <c r="L43" s="299">
        <f t="shared" si="43"/>
        <v>0.39079413051258599</v>
      </c>
      <c r="M43" s="299">
        <f t="shared" si="43"/>
        <v>0.3717312283661805</v>
      </c>
      <c r="N43" s="299">
        <f t="shared" si="43"/>
        <v>0.45044111519435071</v>
      </c>
      <c r="O43" s="299">
        <f t="shared" si="43"/>
        <v>0.41254398923383329</v>
      </c>
      <c r="P43" s="277"/>
      <c r="Q43" s="278"/>
      <c r="R43" s="277"/>
      <c r="S43" s="182"/>
      <c r="T43" s="275" t="s">
        <v>1</v>
      </c>
      <c r="U43" s="299">
        <f>AVERAGE(U33:U42)</f>
        <v>1</v>
      </c>
      <c r="V43" s="299">
        <f>AVERAGE(V33:V42)</f>
        <v>0.98966185420803099</v>
      </c>
      <c r="W43" s="299">
        <f t="shared" ref="W43:AE43" si="44">AVERAGE(W33:W42)</f>
        <v>1.3285862771233516</v>
      </c>
      <c r="X43" s="299">
        <f>AVERAGE(X33:X42)</f>
        <v>1.3214591870347654</v>
      </c>
      <c r="Y43" s="299">
        <f t="shared" si="44"/>
        <v>0.94952754191731259</v>
      </c>
      <c r="Z43" s="299">
        <f t="shared" si="44"/>
        <v>0.7679579793146798</v>
      </c>
      <c r="AA43" s="299">
        <f t="shared" si="44"/>
        <v>0.5579385704771509</v>
      </c>
      <c r="AB43" s="299">
        <f t="shared" si="44"/>
        <v>0.61614781371403882</v>
      </c>
      <c r="AC43" s="299">
        <f t="shared" si="44"/>
        <v>0.58443644993049315</v>
      </c>
      <c r="AD43" s="299">
        <f t="shared" si="44"/>
        <v>0.5757882961295484</v>
      </c>
      <c r="AE43" s="299">
        <f t="shared" si="44"/>
        <v>0.60124760057766236</v>
      </c>
      <c r="AF43" s="299">
        <f>AVERAGE(AF33:AF42)</f>
        <v>0.54897972690947516</v>
      </c>
    </row>
    <row r="44" spans="2:32" ht="18" x14ac:dyDescent="0.35">
      <c r="B44" s="157"/>
      <c r="C44" s="281" t="s">
        <v>63</v>
      </c>
      <c r="D44" s="300">
        <f>_xlfn.STDEV.P(D33:D42)</f>
        <v>0.27891761432715734</v>
      </c>
      <c r="E44" s="300">
        <f>_xlfn.STDEV.P(E33:E42)</f>
        <v>0.43293778383730563</v>
      </c>
      <c r="F44" s="300">
        <f t="shared" ref="F44:O44" si="45">_xlfn.STDEV.P(F33:F42)</f>
        <v>0.12452095817997361</v>
      </c>
      <c r="G44" s="300">
        <f t="shared" si="45"/>
        <v>0.44148375212396584</v>
      </c>
      <c r="H44" s="300">
        <f t="shared" si="45"/>
        <v>0.30270318588826539</v>
      </c>
      <c r="I44" s="300">
        <f t="shared" si="45"/>
        <v>0.28794236921212452</v>
      </c>
      <c r="J44" s="300">
        <f t="shared" si="45"/>
        <v>0.22039050591015624</v>
      </c>
      <c r="K44" s="300">
        <f t="shared" si="45"/>
        <v>0.36163521283435968</v>
      </c>
      <c r="L44" s="300">
        <f>_xlfn.STDEV.P(L33:L42)</f>
        <v>0.35507288502958639</v>
      </c>
      <c r="M44" s="300">
        <f t="shared" si="45"/>
        <v>0.36813465982854482</v>
      </c>
      <c r="N44" s="300">
        <f t="shared" si="45"/>
        <v>0.41003463759960113</v>
      </c>
      <c r="O44" s="300">
        <f t="shared" si="45"/>
        <v>0.35514180043744847</v>
      </c>
      <c r="P44" s="286"/>
      <c r="Q44" s="287"/>
      <c r="R44" s="286"/>
      <c r="S44" s="157"/>
      <c r="T44" s="195" t="s">
        <v>2</v>
      </c>
      <c r="U44" s="300">
        <f>_xlfn.STDEV.P(U33:U42)</f>
        <v>0</v>
      </c>
      <c r="V44" s="300">
        <f>_xlfn.STDEV.P(V33:V42)</f>
        <v>0.37828656930222249</v>
      </c>
      <c r="W44" s="300">
        <f t="shared" ref="W44:AF44" si="46">_xlfn.STDEV.P(W33:W42)</f>
        <v>0.35232703241123664</v>
      </c>
      <c r="X44" s="300">
        <f>_xlfn.STDEV.P(X33:X42)</f>
        <v>1.1192056601657432</v>
      </c>
      <c r="Y44" s="300">
        <f t="shared" si="46"/>
        <v>0.78580044490262591</v>
      </c>
      <c r="Z44" s="300">
        <f t="shared" si="46"/>
        <v>0.71559791560981467</v>
      </c>
      <c r="AA44" s="300">
        <f t="shared" si="46"/>
        <v>0.53381104917862798</v>
      </c>
      <c r="AB44" s="300">
        <f t="shared" si="46"/>
        <v>0.7930790473495023</v>
      </c>
      <c r="AC44" s="300">
        <f t="shared" si="46"/>
        <v>0.75230607937309357</v>
      </c>
      <c r="AD44" s="300">
        <f t="shared" si="46"/>
        <v>0.77054978707882182</v>
      </c>
      <c r="AE44" s="300">
        <f t="shared" si="46"/>
        <v>0.75553851978193642</v>
      </c>
      <c r="AF44" s="300">
        <f t="shared" si="46"/>
        <v>0.65446856841490375</v>
      </c>
    </row>
    <row r="45" spans="2:32" s="301" customFormat="1" ht="18.75" x14ac:dyDescent="0.35">
      <c r="B45" s="302"/>
      <c r="C45" s="303" t="s">
        <v>75</v>
      </c>
      <c r="D45" s="304">
        <f>D73*D102</f>
        <v>1.085882484711608</v>
      </c>
      <c r="E45" s="305">
        <f>E73*E102</f>
        <v>0.86959731194636491</v>
      </c>
      <c r="F45" s="305">
        <f t="shared" ref="F45:O45" si="47">F73*F102</f>
        <v>1.4995407127261668</v>
      </c>
      <c r="G45" s="305">
        <f t="shared" si="47"/>
        <v>1.091020699258479</v>
      </c>
      <c r="H45" s="305">
        <f t="shared" si="47"/>
        <v>0.95898567156594361</v>
      </c>
      <c r="I45" s="305">
        <f t="shared" si="47"/>
        <v>0.69778770369460275</v>
      </c>
      <c r="J45" s="305">
        <f t="shared" si="47"/>
        <v>0.6715118611289026</v>
      </c>
      <c r="K45" s="305">
        <f t="shared" si="47"/>
        <v>0.58291496679876398</v>
      </c>
      <c r="L45" s="305">
        <f t="shared" si="47"/>
        <v>0.48849475390029706</v>
      </c>
      <c r="M45" s="305">
        <f t="shared" si="47"/>
        <v>0.40517492793625548</v>
      </c>
      <c r="N45" s="305">
        <f t="shared" si="47"/>
        <v>0.4768859102111242</v>
      </c>
      <c r="O45" s="305">
        <f t="shared" si="47"/>
        <v>0.36828496142215172</v>
      </c>
      <c r="P45" s="306"/>
      <c r="Q45" s="307"/>
      <c r="R45" s="306"/>
      <c r="S45" s="302"/>
      <c r="T45" s="308" t="s">
        <v>76</v>
      </c>
      <c r="U45" s="305">
        <f t="shared" ref="U45:AF45" si="48">U73*U$102</f>
        <v>1</v>
      </c>
      <c r="V45" s="305">
        <f t="shared" si="48"/>
        <v>0.71554169838379611</v>
      </c>
      <c r="W45" s="305">
        <f t="shared" si="48"/>
        <v>1.2092400912399153</v>
      </c>
      <c r="X45" s="305">
        <f t="shared" si="48"/>
        <v>0.90023379964082417</v>
      </c>
      <c r="Y45" s="305">
        <f t="shared" si="48"/>
        <v>0.79121317214758935</v>
      </c>
      <c r="Z45" s="305">
        <f t="shared" si="48"/>
        <v>0.60070523834051182</v>
      </c>
      <c r="AA45" s="305">
        <f t="shared" si="48"/>
        <v>0.55223560579065278</v>
      </c>
      <c r="AB45" s="305">
        <f t="shared" si="48"/>
        <v>0.49280953042487791</v>
      </c>
      <c r="AC45" s="305">
        <f t="shared" si="48"/>
        <v>0.39779522124115591</v>
      </c>
      <c r="AD45" s="305">
        <f t="shared" si="48"/>
        <v>0.33150994086708713</v>
      </c>
      <c r="AE45" s="305">
        <f t="shared" si="48"/>
        <v>0.34206849434714454</v>
      </c>
      <c r="AF45" s="305">
        <f t="shared" si="48"/>
        <v>0.27559233958688545</v>
      </c>
    </row>
    <row r="46" spans="2:32" ht="18.75" x14ac:dyDescent="0.35">
      <c r="B46" s="309"/>
      <c r="C46" s="310" t="s">
        <v>77</v>
      </c>
      <c r="D46" s="311" t="e">
        <f t="shared" ref="D46:O46" si="49">SQRT(D76*D$105-(D$102^2)*(D73^2))</f>
        <v>#NUM!</v>
      </c>
      <c r="E46" s="300">
        <f t="shared" si="49"/>
        <v>0.30914011109609807</v>
      </c>
      <c r="F46" s="300">
        <f t="shared" si="49"/>
        <v>0.66378148053856989</v>
      </c>
      <c r="G46" s="300">
        <f t="shared" si="49"/>
        <v>0.45925513124928208</v>
      </c>
      <c r="H46" s="300">
        <f t="shared" si="49"/>
        <v>0.63133880869500369</v>
      </c>
      <c r="I46" s="300">
        <f t="shared" si="49"/>
        <v>0.39613418801751377</v>
      </c>
      <c r="J46" s="300">
        <f t="shared" si="49"/>
        <v>0.37628213629065327</v>
      </c>
      <c r="K46" s="300">
        <f t="shared" si="49"/>
        <v>0.36666847894027355</v>
      </c>
      <c r="L46" s="300">
        <f t="shared" si="49"/>
        <v>0.29819012289086361</v>
      </c>
      <c r="M46" s="300">
        <f t="shared" si="49"/>
        <v>0.24259394827837094</v>
      </c>
      <c r="N46" s="300">
        <f t="shared" si="49"/>
        <v>0.19513964348037016</v>
      </c>
      <c r="O46" s="300">
        <f t="shared" si="49"/>
        <v>0.16227779560022615</v>
      </c>
      <c r="P46" s="286"/>
      <c r="Q46" s="287"/>
      <c r="R46" s="286"/>
      <c r="S46" s="309"/>
      <c r="T46" s="310" t="s">
        <v>78</v>
      </c>
      <c r="U46" s="300" t="e">
        <f t="shared" ref="U46:AF46" si="50">SQRT(U76*U$105-(U$102^2)*(U73^2))</f>
        <v>#NUM!</v>
      </c>
      <c r="V46" s="300">
        <f t="shared" si="50"/>
        <v>0.1727953066981589</v>
      </c>
      <c r="W46" s="300">
        <f t="shared" si="50"/>
        <v>0.4400747449299795</v>
      </c>
      <c r="X46" s="300">
        <f t="shared" si="50"/>
        <v>0.31051779835576515</v>
      </c>
      <c r="Y46" s="300">
        <f t="shared" si="50"/>
        <v>0.45662965095035102</v>
      </c>
      <c r="Z46" s="300">
        <f t="shared" si="50"/>
        <v>0.28507330753986937</v>
      </c>
      <c r="AA46" s="300">
        <f t="shared" si="50"/>
        <v>0.25278758838876908</v>
      </c>
      <c r="AB46" s="300">
        <f t="shared" si="50"/>
        <v>0.26254215724695312</v>
      </c>
      <c r="AC46" s="300">
        <f t="shared" si="50"/>
        <v>0.20513646812613345</v>
      </c>
      <c r="AD46" s="300">
        <f t="shared" si="50"/>
        <v>0.16529996866967298</v>
      </c>
      <c r="AE46" s="300">
        <f t="shared" si="50"/>
        <v>0.1342944664553509</v>
      </c>
      <c r="AF46" s="300">
        <f t="shared" si="50"/>
        <v>0.11776305827893677</v>
      </c>
    </row>
    <row r="47" spans="2:32" x14ac:dyDescent="0.25">
      <c r="B47" s="312"/>
      <c r="C47" s="313" t="s">
        <v>66</v>
      </c>
      <c r="D47" s="314" t="e">
        <f>_xlfn.NORM.DIST(D43,D45,D46,TRUE)</f>
        <v>#NUM!</v>
      </c>
      <c r="E47" s="314">
        <f t="shared" ref="E47:O47" si="51">_xlfn.NORM.DIST(E43,E45,E46,TRUE)</f>
        <v>0.61006499007923021</v>
      </c>
      <c r="F47" s="314">
        <f t="shared" si="51"/>
        <v>0.29605475203190301</v>
      </c>
      <c r="G47" s="314">
        <f t="shared" si="51"/>
        <v>0.40667351782655214</v>
      </c>
      <c r="H47" s="314">
        <f t="shared" si="51"/>
        <v>0.34073225510402871</v>
      </c>
      <c r="I47" s="314">
        <f t="shared" si="51"/>
        <v>0.34932968179368384</v>
      </c>
      <c r="J47" s="314">
        <f t="shared" si="51"/>
        <v>0.22781879197641819</v>
      </c>
      <c r="K47" s="314">
        <f t="shared" si="51"/>
        <v>0.30768328348044194</v>
      </c>
      <c r="L47" s="314">
        <f t="shared" si="51"/>
        <v>0.37158989376046969</v>
      </c>
      <c r="M47" s="314">
        <f t="shared" si="51"/>
        <v>0.44517602409431734</v>
      </c>
      <c r="N47" s="314">
        <f t="shared" si="51"/>
        <v>0.44610144875165303</v>
      </c>
      <c r="O47" s="314">
        <f t="shared" si="51"/>
        <v>0.60747199360594362</v>
      </c>
      <c r="S47" s="312"/>
      <c r="T47" s="313" t="s">
        <v>66</v>
      </c>
      <c r="U47" s="314" t="e">
        <f>_xlfn.NORM.DIST(U43,U45,U46,TRUE)</f>
        <v>#NUM!</v>
      </c>
      <c r="V47" s="314">
        <f t="shared" ref="V47:AF47" si="52">_xlfn.NORM.DIST(V43,V45,V46,TRUE)</f>
        <v>0.94367417873064163</v>
      </c>
      <c r="W47" s="314">
        <f t="shared" si="52"/>
        <v>0.60687957168519047</v>
      </c>
      <c r="X47" s="314">
        <f t="shared" si="52"/>
        <v>0.91253402496937697</v>
      </c>
      <c r="Y47" s="314">
        <f t="shared" si="52"/>
        <v>0.63559236046784773</v>
      </c>
      <c r="Z47" s="314">
        <f t="shared" si="52"/>
        <v>0.72129766878660939</v>
      </c>
      <c r="AA47" s="314">
        <f t="shared" si="52"/>
        <v>0.5089994954651158</v>
      </c>
      <c r="AB47" s="314">
        <f t="shared" si="52"/>
        <v>0.68074556951492726</v>
      </c>
      <c r="AC47" s="314">
        <f t="shared" si="52"/>
        <v>0.81854637778709827</v>
      </c>
      <c r="AD47" s="314">
        <f t="shared" si="52"/>
        <v>0.93026777092393298</v>
      </c>
      <c r="AE47" s="314">
        <f t="shared" si="52"/>
        <v>0.97319233024645724</v>
      </c>
      <c r="AF47" s="314">
        <f t="shared" si="52"/>
        <v>0.98987016538335848</v>
      </c>
    </row>
    <row r="50" spans="2:32" s="7" customFormat="1" ht="15.75" x14ac:dyDescent="0.25">
      <c r="B50" s="219" t="s">
        <v>86</v>
      </c>
      <c r="D50" s="212"/>
      <c r="E50" s="212"/>
      <c r="Q50" s="315"/>
      <c r="S50" s="219" t="str">
        <f>CONCATENATE(B50,", Normalized")</f>
        <v>25 mg/kg CP-PTX only, Normalized</v>
      </c>
      <c r="T50" s="254"/>
      <c r="U50" s="212"/>
      <c r="V50" s="212"/>
      <c r="W50" s="212"/>
    </row>
    <row r="51" spans="2:32" x14ac:dyDescent="0.25">
      <c r="C51" s="255" t="s">
        <v>0</v>
      </c>
      <c r="D51" s="1">
        <f t="shared" ref="D51:O51" si="53">D15</f>
        <v>0</v>
      </c>
      <c r="E51" s="1">
        <f t="shared" si="53"/>
        <v>1</v>
      </c>
      <c r="F51" s="1">
        <f t="shared" si="53"/>
        <v>2</v>
      </c>
      <c r="G51" s="1">
        <f t="shared" si="53"/>
        <v>4</v>
      </c>
      <c r="H51" s="1">
        <f t="shared" si="53"/>
        <v>6</v>
      </c>
      <c r="I51" s="1">
        <f t="shared" si="53"/>
        <v>8</v>
      </c>
      <c r="J51" s="1">
        <f t="shared" si="53"/>
        <v>10</v>
      </c>
      <c r="K51" s="1">
        <f t="shared" si="53"/>
        <v>12</v>
      </c>
      <c r="L51" s="1">
        <f t="shared" si="53"/>
        <v>14</v>
      </c>
      <c r="M51" s="1">
        <f t="shared" si="53"/>
        <v>17</v>
      </c>
      <c r="N51" s="1">
        <f t="shared" si="53"/>
        <v>19</v>
      </c>
      <c r="O51" s="1">
        <f t="shared" si="53"/>
        <v>21</v>
      </c>
      <c r="P51" s="159"/>
      <c r="Q51" s="316"/>
      <c r="R51" s="159"/>
      <c r="T51" s="255" t="s">
        <v>0</v>
      </c>
      <c r="U51" s="1">
        <f>D51</f>
        <v>0</v>
      </c>
      <c r="V51" s="1">
        <f>E51</f>
        <v>1</v>
      </c>
      <c r="W51" s="1">
        <f t="shared" ref="W51:AF51" si="54">F51</f>
        <v>2</v>
      </c>
      <c r="X51" s="1">
        <f t="shared" si="54"/>
        <v>4</v>
      </c>
      <c r="Y51" s="1">
        <f t="shared" si="54"/>
        <v>6</v>
      </c>
      <c r="Z51" s="1">
        <f t="shared" si="54"/>
        <v>8</v>
      </c>
      <c r="AA51" s="1">
        <f t="shared" si="54"/>
        <v>10</v>
      </c>
      <c r="AB51" s="1">
        <f t="shared" si="54"/>
        <v>12</v>
      </c>
      <c r="AC51" s="1">
        <f t="shared" si="54"/>
        <v>14</v>
      </c>
      <c r="AD51" s="1">
        <f t="shared" si="54"/>
        <v>17</v>
      </c>
      <c r="AE51" s="1">
        <f t="shared" si="54"/>
        <v>19</v>
      </c>
      <c r="AF51" s="1">
        <f t="shared" si="54"/>
        <v>21</v>
      </c>
    </row>
    <row r="52" spans="2:32" x14ac:dyDescent="0.25">
      <c r="C52" s="317">
        <v>25</v>
      </c>
      <c r="D52" s="263">
        <v>119.95308</v>
      </c>
      <c r="E52" s="263">
        <v>95.528160000000014</v>
      </c>
      <c r="F52" s="263">
        <v>145.119</v>
      </c>
      <c r="G52" s="263">
        <v>179.73956000000001</v>
      </c>
      <c r="H52" s="263">
        <v>259.12432000000001</v>
      </c>
      <c r="I52" s="263">
        <v>316.16000000000003</v>
      </c>
      <c r="J52" s="263">
        <v>396.26496000000009</v>
      </c>
      <c r="K52" s="263">
        <v>539.69760000000008</v>
      </c>
      <c r="L52" s="263">
        <v>639.6</v>
      </c>
      <c r="M52" s="263">
        <v>958.86335999999983</v>
      </c>
      <c r="N52" s="263">
        <v>1107.7934400000001</v>
      </c>
      <c r="O52" s="263">
        <v>1246.0884800000001</v>
      </c>
      <c r="P52" s="264"/>
      <c r="Q52" s="265"/>
      <c r="R52" s="264"/>
      <c r="T52" s="3">
        <f>C52</f>
        <v>25</v>
      </c>
      <c r="U52" s="318">
        <f>IF(ISNUMBER(D52)=TRUE,D52/$D52,"")</f>
        <v>1</v>
      </c>
      <c r="V52" s="318">
        <f>IF(ISNUMBER(E52)=TRUE,E52/$D52,"")</f>
        <v>0.7963793843392768</v>
      </c>
      <c r="W52" s="318">
        <f t="shared" ref="W52:AF61" si="55">IF(ISNUMBER(F52)=TRUE,F52/$D52,"")</f>
        <v>1.2097980310301328</v>
      </c>
      <c r="X52" s="318">
        <f t="shared" si="55"/>
        <v>1.4984155471456007</v>
      </c>
      <c r="Y52" s="318">
        <f t="shared" si="55"/>
        <v>2.1602139769983397</v>
      </c>
      <c r="Z52" s="318">
        <f t="shared" si="55"/>
        <v>2.635697224281361</v>
      </c>
      <c r="AA52" s="318">
        <f t="shared" si="55"/>
        <v>3.3034996683703337</v>
      </c>
      <c r="AB52" s="318">
        <f t="shared" si="55"/>
        <v>4.4992392025281891</v>
      </c>
      <c r="AC52" s="318">
        <f t="shared" si="55"/>
        <v>5.3320848451744638</v>
      </c>
      <c r="AD52" s="318">
        <f t="shared" si="55"/>
        <v>7.9936535185257425</v>
      </c>
      <c r="AE52" s="318">
        <f t="shared" si="55"/>
        <v>9.2352229721821253</v>
      </c>
      <c r="AF52" s="318">
        <f t="shared" si="55"/>
        <v>10.388132426445408</v>
      </c>
    </row>
    <row r="53" spans="2:32" x14ac:dyDescent="0.25">
      <c r="C53" s="317">
        <v>44</v>
      </c>
      <c r="D53" s="263">
        <v>111.50568</v>
      </c>
      <c r="E53" s="263">
        <v>90.562159999999992</v>
      </c>
      <c r="F53" s="263">
        <v>133.92496</v>
      </c>
      <c r="G53" s="263">
        <v>170.40244000000001</v>
      </c>
      <c r="H53" s="263">
        <v>205.48476000000005</v>
      </c>
      <c r="I53" s="263">
        <v>319.53168000000005</v>
      </c>
      <c r="J53" s="263">
        <v>415.35935999999998</v>
      </c>
      <c r="K53" s="263">
        <v>563.16</v>
      </c>
      <c r="L53" s="263">
        <v>680.54272000000003</v>
      </c>
      <c r="M53" s="263">
        <v>971.90911999999992</v>
      </c>
      <c r="N53" s="263">
        <v>1295.27424</v>
      </c>
      <c r="O53" s="263">
        <v>1479.7177200000003</v>
      </c>
      <c r="P53" s="264"/>
      <c r="Q53" s="265"/>
      <c r="R53" s="264"/>
      <c r="T53" s="3">
        <f>C53</f>
        <v>44</v>
      </c>
      <c r="U53" s="319">
        <f t="shared" ref="U53:V61" si="56">IF(ISNUMBER(D53)=TRUE,D53/$D53,"")</f>
        <v>1</v>
      </c>
      <c r="V53" s="319">
        <f t="shared" si="56"/>
        <v>0.81217530802018334</v>
      </c>
      <c r="W53" s="319">
        <f t="shared" si="55"/>
        <v>1.2010595334695058</v>
      </c>
      <c r="X53" s="319">
        <f t="shared" si="55"/>
        <v>1.5281951556189786</v>
      </c>
      <c r="Y53" s="319">
        <f t="shared" si="55"/>
        <v>1.8428187694115676</v>
      </c>
      <c r="Z53" s="319">
        <f t="shared" si="55"/>
        <v>2.8656089985729878</v>
      </c>
      <c r="AA53" s="319">
        <f t="shared" si="55"/>
        <v>3.7250062956434147</v>
      </c>
      <c r="AB53" s="319">
        <f t="shared" si="55"/>
        <v>5.0505050505050502</v>
      </c>
      <c r="AC53" s="319">
        <f t="shared" si="55"/>
        <v>6.1032112444854834</v>
      </c>
      <c r="AD53" s="319">
        <f t="shared" si="55"/>
        <v>8.7162297023792856</v>
      </c>
      <c r="AE53" s="319">
        <f t="shared" si="55"/>
        <v>11.616217577436414</v>
      </c>
      <c r="AF53" s="319">
        <f t="shared" si="55"/>
        <v>13.270334928229667</v>
      </c>
    </row>
    <row r="54" spans="2:32" x14ac:dyDescent="0.25">
      <c r="C54" s="317">
        <v>45</v>
      </c>
      <c r="D54" s="263">
        <v>123.33204000000002</v>
      </c>
      <c r="E54" s="263">
        <v>120.67327999999999</v>
      </c>
      <c r="F54" s="263">
        <v>192.53519999999997</v>
      </c>
      <c r="G54" s="263">
        <v>201.59567999999999</v>
      </c>
      <c r="H54" s="263">
        <v>270.08800000000002</v>
      </c>
      <c r="I54" s="263">
        <v>360.72036000000008</v>
      </c>
      <c r="J54" s="263">
        <v>416.22983999999997</v>
      </c>
      <c r="K54" s="263">
        <v>476.98560000000003</v>
      </c>
      <c r="L54" s="263">
        <v>568.40783999999996</v>
      </c>
      <c r="M54" s="263">
        <v>816.92207999999982</v>
      </c>
      <c r="N54" s="263">
        <v>1164.8379600000001</v>
      </c>
      <c r="O54" s="263">
        <v>922.78939999999989</v>
      </c>
      <c r="P54" s="264"/>
      <c r="Q54" s="265"/>
      <c r="R54" s="264"/>
      <c r="T54" s="3">
        <f t="shared" ref="T54:T61" si="57">C54</f>
        <v>45</v>
      </c>
      <c r="U54" s="319">
        <f t="shared" si="56"/>
        <v>1</v>
      </c>
      <c r="V54" s="319">
        <f t="shared" si="56"/>
        <v>0.97844226042154148</v>
      </c>
      <c r="W54" s="319">
        <f t="shared" si="55"/>
        <v>1.5611125868022611</v>
      </c>
      <c r="X54" s="319">
        <f t="shared" si="55"/>
        <v>1.6345767085341323</v>
      </c>
      <c r="Y54" s="319">
        <f t="shared" si="55"/>
        <v>2.1899256673286192</v>
      </c>
      <c r="Z54" s="319">
        <f t="shared" si="55"/>
        <v>2.9247903464501199</v>
      </c>
      <c r="AA54" s="319">
        <f t="shared" si="55"/>
        <v>3.3748719310894386</v>
      </c>
      <c r="AB54" s="319">
        <f t="shared" si="55"/>
        <v>3.8674913672067692</v>
      </c>
      <c r="AC54" s="319">
        <f t="shared" si="55"/>
        <v>4.6087605459213998</v>
      </c>
      <c r="AD54" s="319">
        <f t="shared" si="55"/>
        <v>6.6237620005312463</v>
      </c>
      <c r="AE54" s="319">
        <f t="shared" si="55"/>
        <v>9.4447311501536824</v>
      </c>
      <c r="AF54" s="319">
        <f t="shared" si="55"/>
        <v>7.482154677730132</v>
      </c>
    </row>
    <row r="55" spans="2:32" x14ac:dyDescent="0.25">
      <c r="C55" s="317">
        <v>103</v>
      </c>
      <c r="D55" s="320">
        <v>118.95104000000001</v>
      </c>
      <c r="E55" s="263">
        <v>101.36880000000002</v>
      </c>
      <c r="F55" s="263">
        <v>142.70464000000001</v>
      </c>
      <c r="G55" s="263">
        <v>149.49791999999999</v>
      </c>
      <c r="H55" s="263">
        <v>152.72711999999999</v>
      </c>
      <c r="I55" s="263">
        <v>214.94823999999997</v>
      </c>
      <c r="J55" s="263">
        <v>383.214</v>
      </c>
      <c r="K55" s="263">
        <v>510.54847999999987</v>
      </c>
      <c r="L55" s="263">
        <v>608.62463999999989</v>
      </c>
      <c r="M55" s="263">
        <v>978.43200000000002</v>
      </c>
      <c r="N55" s="263">
        <v>1160.6400000000001</v>
      </c>
      <c r="O55" s="263">
        <v>1673.5867200000002</v>
      </c>
      <c r="P55" s="264"/>
      <c r="Q55" s="265"/>
      <c r="R55" s="264"/>
      <c r="T55" s="3">
        <f t="shared" si="57"/>
        <v>103</v>
      </c>
      <c r="U55" s="319">
        <f t="shared" si="56"/>
        <v>1</v>
      </c>
      <c r="V55" s="319">
        <f t="shared" si="56"/>
        <v>0.85218927047632387</v>
      </c>
      <c r="W55" s="319">
        <f t="shared" si="55"/>
        <v>1.1996922431279289</v>
      </c>
      <c r="X55" s="319">
        <f t="shared" si="55"/>
        <v>1.2568021263202069</v>
      </c>
      <c r="Y55" s="319">
        <f>IF(ISNUMBER(H55)=TRUE,H55/$D55,"")</f>
        <v>1.2839494299503391</v>
      </c>
      <c r="Z55" s="319">
        <f t="shared" si="55"/>
        <v>1.8070311953556686</v>
      </c>
      <c r="AA55" s="319">
        <f t="shared" si="55"/>
        <v>3.2216111771700353</v>
      </c>
      <c r="AB55" s="319">
        <f t="shared" si="55"/>
        <v>4.2920892494928991</v>
      </c>
      <c r="AC55" s="319">
        <f>IF(ISNUMBER(L55)=TRUE,L55/$D55,"")</f>
        <v>5.1165978876687408</v>
      </c>
      <c r="AD55" s="319">
        <f t="shared" si="55"/>
        <v>8.2255018535357056</v>
      </c>
      <c r="AE55" s="319">
        <f t="shared" si="55"/>
        <v>9.7572917395257743</v>
      </c>
      <c r="AF55" s="319">
        <f t="shared" si="55"/>
        <v>14.069542561376513</v>
      </c>
    </row>
    <row r="56" spans="2:32" x14ac:dyDescent="0.25">
      <c r="C56" s="317"/>
      <c r="D56" s="263"/>
      <c r="E56" s="263"/>
      <c r="F56" s="263"/>
      <c r="G56" s="263"/>
      <c r="H56" s="263"/>
      <c r="I56" s="263"/>
      <c r="J56" s="263"/>
      <c r="K56" s="263"/>
      <c r="L56" s="263"/>
      <c r="M56" s="263"/>
      <c r="N56" s="263"/>
      <c r="O56" s="263"/>
      <c r="P56" s="264"/>
      <c r="Q56" s="265"/>
      <c r="R56" s="264"/>
      <c r="T56" s="3">
        <f t="shared" si="57"/>
        <v>0</v>
      </c>
      <c r="U56" s="319" t="str">
        <f t="shared" si="56"/>
        <v/>
      </c>
      <c r="V56" s="319" t="str">
        <f t="shared" si="56"/>
        <v/>
      </c>
      <c r="W56" s="319" t="str">
        <f t="shared" si="55"/>
        <v/>
      </c>
      <c r="X56" s="319" t="str">
        <f t="shared" si="55"/>
        <v/>
      </c>
      <c r="Y56" s="319" t="str">
        <f t="shared" si="55"/>
        <v/>
      </c>
      <c r="Z56" s="319" t="str">
        <f t="shared" si="55"/>
        <v/>
      </c>
      <c r="AA56" s="319" t="str">
        <f t="shared" si="55"/>
        <v/>
      </c>
      <c r="AB56" s="319" t="str">
        <f t="shared" si="55"/>
        <v/>
      </c>
      <c r="AC56" s="319" t="str">
        <f t="shared" si="55"/>
        <v/>
      </c>
      <c r="AD56" s="319" t="str">
        <f t="shared" si="55"/>
        <v/>
      </c>
      <c r="AE56" s="319" t="str">
        <f t="shared" si="55"/>
        <v/>
      </c>
      <c r="AF56" s="319" t="str">
        <f t="shared" si="55"/>
        <v/>
      </c>
    </row>
    <row r="57" spans="2:32" x14ac:dyDescent="0.25">
      <c r="C57" s="317"/>
      <c r="D57" s="263"/>
      <c r="E57" s="263"/>
      <c r="F57" s="263"/>
      <c r="G57" s="263"/>
      <c r="H57" s="263"/>
      <c r="I57" s="263"/>
      <c r="J57" s="263"/>
      <c r="K57" s="263"/>
      <c r="L57" s="263"/>
      <c r="M57" s="263"/>
      <c r="N57" s="263"/>
      <c r="O57" s="263"/>
      <c r="P57" s="264"/>
      <c r="Q57" s="265"/>
      <c r="R57" s="264"/>
      <c r="T57" s="3">
        <f t="shared" si="57"/>
        <v>0</v>
      </c>
      <c r="U57" s="319" t="str">
        <f t="shared" si="56"/>
        <v/>
      </c>
      <c r="V57" s="319" t="str">
        <f t="shared" si="56"/>
        <v/>
      </c>
      <c r="W57" s="319" t="str">
        <f t="shared" si="55"/>
        <v/>
      </c>
      <c r="X57" s="319" t="str">
        <f t="shared" si="55"/>
        <v/>
      </c>
      <c r="Y57" s="319" t="str">
        <f t="shared" si="55"/>
        <v/>
      </c>
      <c r="Z57" s="319" t="str">
        <f t="shared" si="55"/>
        <v/>
      </c>
      <c r="AA57" s="319" t="str">
        <f t="shared" si="55"/>
        <v/>
      </c>
      <c r="AB57" s="319" t="str">
        <f t="shared" si="55"/>
        <v/>
      </c>
      <c r="AC57" s="319" t="str">
        <f t="shared" si="55"/>
        <v/>
      </c>
      <c r="AD57" s="319" t="str">
        <f t="shared" si="55"/>
        <v/>
      </c>
      <c r="AE57" s="319" t="str">
        <f t="shared" si="55"/>
        <v/>
      </c>
      <c r="AF57" s="319" t="str">
        <f t="shared" si="55"/>
        <v/>
      </c>
    </row>
    <row r="58" spans="2:32" x14ac:dyDescent="0.25">
      <c r="C58" s="317"/>
      <c r="D58" s="268"/>
      <c r="E58" s="263"/>
      <c r="F58" s="263"/>
      <c r="G58" s="263"/>
      <c r="H58" s="263"/>
      <c r="I58" s="263"/>
      <c r="J58" s="263"/>
      <c r="K58" s="263"/>
      <c r="L58" s="263"/>
      <c r="M58" s="263"/>
      <c r="N58" s="263"/>
      <c r="O58" s="263"/>
      <c r="P58" s="264"/>
      <c r="Q58" s="265"/>
      <c r="R58" s="264"/>
      <c r="T58" s="3">
        <f t="shared" si="57"/>
        <v>0</v>
      </c>
      <c r="U58" s="319" t="str">
        <f t="shared" si="56"/>
        <v/>
      </c>
      <c r="V58" s="319" t="str">
        <f t="shared" si="56"/>
        <v/>
      </c>
      <c r="W58" s="319" t="str">
        <f t="shared" si="55"/>
        <v/>
      </c>
      <c r="X58" s="319" t="str">
        <f t="shared" si="55"/>
        <v/>
      </c>
      <c r="Y58" s="319" t="str">
        <f t="shared" si="55"/>
        <v/>
      </c>
      <c r="Z58" s="319" t="str">
        <f t="shared" si="55"/>
        <v/>
      </c>
      <c r="AA58" s="319" t="str">
        <f t="shared" si="55"/>
        <v/>
      </c>
      <c r="AB58" s="319" t="str">
        <f t="shared" si="55"/>
        <v/>
      </c>
      <c r="AC58" s="319" t="str">
        <f t="shared" si="55"/>
        <v/>
      </c>
      <c r="AD58" s="319" t="str">
        <f t="shared" si="55"/>
        <v/>
      </c>
      <c r="AE58" s="319" t="str">
        <f t="shared" si="55"/>
        <v/>
      </c>
      <c r="AF58" s="319" t="str">
        <f t="shared" si="55"/>
        <v/>
      </c>
    </row>
    <row r="59" spans="2:32" x14ac:dyDescent="0.25">
      <c r="C59" s="317"/>
      <c r="D59" s="268"/>
      <c r="E59" s="263"/>
      <c r="F59" s="263"/>
      <c r="G59" s="263"/>
      <c r="H59" s="263"/>
      <c r="I59" s="263"/>
      <c r="J59" s="263"/>
      <c r="K59" s="263"/>
      <c r="L59" s="263"/>
      <c r="M59" s="263"/>
      <c r="N59" s="263"/>
      <c r="O59" s="263"/>
      <c r="P59" s="264"/>
      <c r="Q59" s="265"/>
      <c r="R59" s="264"/>
      <c r="T59" s="3">
        <f t="shared" si="57"/>
        <v>0</v>
      </c>
      <c r="U59" s="319" t="str">
        <f t="shared" si="56"/>
        <v/>
      </c>
      <c r="V59" s="319" t="str">
        <f t="shared" si="56"/>
        <v/>
      </c>
      <c r="W59" s="319" t="str">
        <f t="shared" si="55"/>
        <v/>
      </c>
      <c r="X59" s="319" t="str">
        <f t="shared" si="55"/>
        <v/>
      </c>
      <c r="Y59" s="319" t="str">
        <f t="shared" si="55"/>
        <v/>
      </c>
      <c r="Z59" s="319" t="str">
        <f t="shared" si="55"/>
        <v/>
      </c>
      <c r="AA59" s="319" t="str">
        <f t="shared" si="55"/>
        <v/>
      </c>
      <c r="AB59" s="319" t="str">
        <f t="shared" si="55"/>
        <v/>
      </c>
      <c r="AC59" s="319" t="str">
        <f t="shared" si="55"/>
        <v/>
      </c>
      <c r="AD59" s="319" t="str">
        <f t="shared" si="55"/>
        <v/>
      </c>
      <c r="AE59" s="319" t="str">
        <f t="shared" si="55"/>
        <v/>
      </c>
      <c r="AF59" s="319" t="str">
        <f t="shared" si="55"/>
        <v/>
      </c>
    </row>
    <row r="60" spans="2:32" x14ac:dyDescent="0.25">
      <c r="C60" s="317"/>
      <c r="D60" s="268"/>
      <c r="E60" s="263"/>
      <c r="F60" s="263"/>
      <c r="G60" s="263"/>
      <c r="H60" s="263"/>
      <c r="I60" s="263"/>
      <c r="J60" s="263"/>
      <c r="K60" s="263"/>
      <c r="L60" s="263"/>
      <c r="M60" s="263"/>
      <c r="N60" s="263"/>
      <c r="O60" s="263"/>
      <c r="P60" s="264"/>
      <c r="Q60" s="265"/>
      <c r="R60" s="264"/>
      <c r="T60" s="3">
        <f t="shared" si="57"/>
        <v>0</v>
      </c>
      <c r="U60" s="319" t="str">
        <f t="shared" si="56"/>
        <v/>
      </c>
      <c r="V60" s="319" t="str">
        <f t="shared" si="56"/>
        <v/>
      </c>
      <c r="W60" s="319" t="str">
        <f t="shared" si="55"/>
        <v/>
      </c>
      <c r="X60" s="319" t="str">
        <f t="shared" si="55"/>
        <v/>
      </c>
      <c r="Y60" s="319" t="str">
        <f t="shared" si="55"/>
        <v/>
      </c>
      <c r="Z60" s="319" t="str">
        <f t="shared" si="55"/>
        <v/>
      </c>
      <c r="AA60" s="319" t="str">
        <f t="shared" si="55"/>
        <v/>
      </c>
      <c r="AB60" s="319" t="str">
        <f t="shared" si="55"/>
        <v/>
      </c>
      <c r="AC60" s="319" t="str">
        <f t="shared" si="55"/>
        <v/>
      </c>
      <c r="AD60" s="319" t="str">
        <f t="shared" si="55"/>
        <v/>
      </c>
      <c r="AE60" s="319" t="str">
        <f t="shared" si="55"/>
        <v/>
      </c>
      <c r="AF60" s="319" t="str">
        <f t="shared" si="55"/>
        <v/>
      </c>
    </row>
    <row r="61" spans="2:32" x14ac:dyDescent="0.25">
      <c r="C61" s="317"/>
      <c r="D61" s="268"/>
      <c r="E61" s="263"/>
      <c r="F61" s="263"/>
      <c r="G61" s="263"/>
      <c r="H61" s="263"/>
      <c r="I61" s="263"/>
      <c r="J61" s="263"/>
      <c r="K61" s="263"/>
      <c r="L61" s="263"/>
      <c r="M61" s="263"/>
      <c r="N61" s="263"/>
      <c r="O61" s="263"/>
      <c r="P61" s="264"/>
      <c r="Q61" s="265"/>
      <c r="R61" s="264"/>
      <c r="T61" s="3">
        <f t="shared" si="57"/>
        <v>0</v>
      </c>
      <c r="U61" s="319" t="str">
        <f t="shared" si="56"/>
        <v/>
      </c>
      <c r="V61" s="319" t="str">
        <f t="shared" si="56"/>
        <v/>
      </c>
      <c r="W61" s="319" t="str">
        <f t="shared" si="55"/>
        <v/>
      </c>
      <c r="X61" s="319" t="str">
        <f t="shared" si="55"/>
        <v/>
      </c>
      <c r="Y61" s="319" t="str">
        <f t="shared" si="55"/>
        <v/>
      </c>
      <c r="Z61" s="319" t="str">
        <f t="shared" si="55"/>
        <v/>
      </c>
      <c r="AA61" s="319" t="str">
        <f t="shared" si="55"/>
        <v/>
      </c>
      <c r="AB61" s="319" t="str">
        <f t="shared" si="55"/>
        <v/>
      </c>
      <c r="AC61" s="319" t="str">
        <f t="shared" si="55"/>
        <v/>
      </c>
      <c r="AD61" s="319" t="str">
        <f t="shared" si="55"/>
        <v/>
      </c>
      <c r="AE61" s="319" t="str">
        <f t="shared" si="55"/>
        <v/>
      </c>
      <c r="AF61" s="319" t="str">
        <f t="shared" si="55"/>
        <v/>
      </c>
    </row>
    <row r="62" spans="2:32" ht="18.75" x14ac:dyDescent="0.35">
      <c r="C62" s="337" t="s">
        <v>7</v>
      </c>
      <c r="D62" s="337"/>
      <c r="E62" s="291"/>
      <c r="F62" s="291"/>
      <c r="G62" s="291"/>
      <c r="H62" s="291"/>
      <c r="I62" s="291"/>
      <c r="J62" s="291"/>
      <c r="K62" s="291"/>
      <c r="L62" s="291"/>
      <c r="M62" s="291"/>
      <c r="N62" s="291"/>
      <c r="O62" s="291"/>
      <c r="P62" s="264"/>
      <c r="Q62" s="265"/>
      <c r="R62" s="264"/>
      <c r="T62" s="337" t="s">
        <v>7</v>
      </c>
      <c r="U62" s="337"/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</row>
    <row r="63" spans="2:32" x14ac:dyDescent="0.25">
      <c r="C63" s="321">
        <f>C52</f>
        <v>25</v>
      </c>
      <c r="D63" s="292">
        <f t="shared" ref="D63:O63" si="58">IF(ISNUMBER(D52)=TRUE,D52/D120,"")</f>
        <v>1.0823241825526784</v>
      </c>
      <c r="E63" s="293">
        <f t="shared" si="58"/>
        <v>0.70384791110523648</v>
      </c>
      <c r="F63" s="293">
        <f t="shared" si="58"/>
        <v>0.98792506531297108</v>
      </c>
      <c r="G63" s="293">
        <f t="shared" si="58"/>
        <v>0.969005547939637</v>
      </c>
      <c r="H63" s="293">
        <f t="shared" si="58"/>
        <v>1.0411951525282073</v>
      </c>
      <c r="I63" s="293">
        <f t="shared" si="58"/>
        <v>0.82239372708363701</v>
      </c>
      <c r="J63" s="293">
        <f t="shared" si="58"/>
        <v>0.77503605419622035</v>
      </c>
      <c r="K63" s="293">
        <f t="shared" si="58"/>
        <v>0.8028745924244125</v>
      </c>
      <c r="L63" s="293">
        <f t="shared" si="58"/>
        <v>0.69874850166733893</v>
      </c>
      <c r="M63" s="293">
        <f t="shared" si="58"/>
        <v>0.67298218856401282</v>
      </c>
      <c r="N63" s="293">
        <f t="shared" si="58"/>
        <v>0.83428574113931775</v>
      </c>
      <c r="O63" s="293">
        <f t="shared" si="58"/>
        <v>0.71941618683718445</v>
      </c>
      <c r="P63" s="294"/>
      <c r="Q63" s="295"/>
      <c r="R63" s="294"/>
      <c r="T63" s="281">
        <f>C63</f>
        <v>25</v>
      </c>
      <c r="U63" s="292">
        <f>IF(ISNUMBER(U52)=FALSE,"",U52/$U$120)</f>
        <v>1</v>
      </c>
      <c r="V63" s="293">
        <f>IF(ISNUMBER(V52)=FALSE,"",V52/$V$120)</f>
        <v>0.62076092326981291</v>
      </c>
      <c r="W63" s="293">
        <f>IF(ISNUMBER(W52)=FALSE,"",W52/$W$120)</f>
        <v>0.86121993052128665</v>
      </c>
      <c r="X63" s="293">
        <f>IF(ISNUMBER(X52)=FALSE,"",X52/$X$120)</f>
        <v>0.85301676708972907</v>
      </c>
      <c r="Y63" s="293">
        <f>IF(ISNUMBER(Y52)=FALSE,"",Y52/$Y$120)</f>
        <v>0.92862107624814505</v>
      </c>
      <c r="Z63" s="293">
        <f>IF(ISNUMBER(Z52)=FALSE,"",Z52/$Z$120)</f>
        <v>0.74523231804867696</v>
      </c>
      <c r="AA63" s="293">
        <f>IF(ISNUMBER(AA52)=FALSE,"",AA52/$AA$120)</f>
        <v>0.68977219225559183</v>
      </c>
      <c r="AB63" s="293">
        <f>IF(ISNUMBER(AB52)=FALSE,"",AB52/$AB$120)</f>
        <v>0.72447118234380492</v>
      </c>
      <c r="AC63" s="293">
        <f>IF(ISNUMBER(AC52)=FALSE,"",AC52/$AC$120)</f>
        <v>0.61701893072949987</v>
      </c>
      <c r="AD63" s="293">
        <f>IF(ISNUMBER(AD52)=FALSE,"",AD52/$AD$120)</f>
        <v>0.59472887876768055</v>
      </c>
      <c r="AE63" s="293">
        <f>IF(ISNUMBER(AE52)=FALSE,"",AE52/$AE$120)</f>
        <v>0.65520994064673865</v>
      </c>
      <c r="AF63" s="293">
        <f>IF(ISNUMBER(AF52)=FALSE,"",AF52/$AF$120)</f>
        <v>0.57699184760237643</v>
      </c>
    </row>
    <row r="64" spans="2:32" x14ac:dyDescent="0.25">
      <c r="C64" s="321">
        <f t="shared" ref="C64:C72" si="59">C53</f>
        <v>44</v>
      </c>
      <c r="D64" s="296">
        <f t="shared" ref="D64:O64" si="60">IF(ISNUMBER(D53)=TRUE,D53/D120,"")</f>
        <v>1.006104169696856</v>
      </c>
      <c r="E64" s="294">
        <f t="shared" si="60"/>
        <v>0.66725860878277343</v>
      </c>
      <c r="F64" s="294">
        <f t="shared" si="60"/>
        <v>0.91171951884341151</v>
      </c>
      <c r="G64" s="294">
        <f t="shared" si="60"/>
        <v>0.91866759739731829</v>
      </c>
      <c r="H64" s="294">
        <f t="shared" si="60"/>
        <v>0.82566443794400357</v>
      </c>
      <c r="I64" s="294">
        <f t="shared" si="60"/>
        <v>0.83116412334418033</v>
      </c>
      <c r="J64" s="294">
        <f t="shared" si="60"/>
        <v>0.81238189580998355</v>
      </c>
      <c r="K64" s="294">
        <f t="shared" si="60"/>
        <v>0.83777814737314393</v>
      </c>
      <c r="L64" s="294">
        <f t="shared" si="60"/>
        <v>0.74347749518545247</v>
      </c>
      <c r="M64" s="294">
        <f t="shared" si="60"/>
        <v>0.68213840881658439</v>
      </c>
      <c r="N64" s="294">
        <f t="shared" si="60"/>
        <v>0.97547863191631323</v>
      </c>
      <c r="O64" s="294">
        <f t="shared" si="60"/>
        <v>0.85429959172547099</v>
      </c>
      <c r="P64" s="294"/>
      <c r="Q64" s="295"/>
      <c r="R64" s="294"/>
      <c r="T64" s="281">
        <f t="shared" ref="T64:T72" si="61">C64</f>
        <v>44</v>
      </c>
      <c r="U64" s="296">
        <f t="shared" ref="U64:U72" si="62">IF(ISNUMBER(U53)=FALSE,"",U53/$U$120)</f>
        <v>1</v>
      </c>
      <c r="V64" s="294">
        <f t="shared" ref="V64:V72" si="63">IF(ISNUMBER(V53)=FALSE,"",V53/$V$120)</f>
        <v>0.63307351242126897</v>
      </c>
      <c r="W64" s="294">
        <f t="shared" ref="W64:W72" si="64">IF(ISNUMBER(W53)=FALSE,"",W53/$W$120)</f>
        <v>0.85499924899511859</v>
      </c>
      <c r="X64" s="294">
        <f t="shared" ref="X64:X72" si="65">IF(ISNUMBER(X53)=FALSE,"",X53/$X$120)</f>
        <v>0.86996967804527081</v>
      </c>
      <c r="Y64" s="294">
        <f t="shared" ref="Y64:Y72" si="66">IF(ISNUMBER(Y53)=FALSE,"",Y53/$Y$120)</f>
        <v>0.79218094466693079</v>
      </c>
      <c r="Z64" s="294">
        <f t="shared" ref="Z64:Z72" si="67">IF(ISNUMBER(Z53)=FALSE,"",Z53/$Z$120)</f>
        <v>0.81023890640927654</v>
      </c>
      <c r="AA64" s="294">
        <f t="shared" ref="AA64:AA72" si="68">IF(ISNUMBER(AA53)=FALSE,"",AA53/$AA$120)</f>
        <v>0.77778296250877665</v>
      </c>
      <c r="AB64" s="294">
        <f t="shared" ref="AB64:AB72" si="69">IF(ISNUMBER(AB53)=FALSE,"",AB53/$AB$120)</f>
        <v>0.81323646080358125</v>
      </c>
      <c r="AC64" s="294">
        <f t="shared" ref="AC64:AC72" si="70">IF(ISNUMBER(AC53)=FALSE,"",AC53/$AC$120)</f>
        <v>0.70625224193436065</v>
      </c>
      <c r="AD64" s="294">
        <f t="shared" ref="AD64:AD72" si="71">IF(ISNUMBER(AD53)=FALSE,"",AD53/$AD$120)</f>
        <v>0.64848864239159887</v>
      </c>
      <c r="AE64" s="294">
        <f t="shared" ref="AE64:AE72" si="72">IF(ISNUMBER(AE53)=FALSE,"",AE53/$AE$120)</f>
        <v>0.82413399788801767</v>
      </c>
      <c r="AF64" s="294">
        <f t="shared" ref="AF64:AF72" si="73">IF(ISNUMBER(AF53)=FALSE,"",AF53/$AF$120)</f>
        <v>0.73707907776081372</v>
      </c>
    </row>
    <row r="65" spans="2:33" x14ac:dyDescent="0.25">
      <c r="C65" s="321">
        <f t="shared" si="59"/>
        <v>45</v>
      </c>
      <c r="D65" s="296">
        <f t="shared" ref="D65:O65" si="74">IF(ISNUMBER(D54)=TRUE,D54/D120,"")</f>
        <v>1.1128121876950074</v>
      </c>
      <c r="E65" s="294">
        <f t="shared" si="74"/>
        <v>0.88911621509529004</v>
      </c>
      <c r="F65" s="294">
        <f t="shared" si="74"/>
        <v>1.3107198232832773</v>
      </c>
      <c r="G65" s="294">
        <f t="shared" si="74"/>
        <v>1.0868354877505191</v>
      </c>
      <c r="H65" s="294">
        <f t="shared" si="74"/>
        <v>1.0852486418721272</v>
      </c>
      <c r="I65" s="294">
        <f t="shared" si="74"/>
        <v>0.9383039008582722</v>
      </c>
      <c r="J65" s="294">
        <f t="shared" si="74"/>
        <v>0.81408442682472859</v>
      </c>
      <c r="K65" s="294">
        <f t="shared" si="74"/>
        <v>0.70958184581942518</v>
      </c>
      <c r="L65" s="294">
        <f t="shared" si="74"/>
        <v>0.62097268063784949</v>
      </c>
      <c r="M65" s="294">
        <f t="shared" si="74"/>
        <v>0.57336011805129927</v>
      </c>
      <c r="N65" s="294">
        <f t="shared" si="74"/>
        <v>0.87724630393714098</v>
      </c>
      <c r="O65" s="294">
        <f t="shared" si="74"/>
        <v>0.53276283510924782</v>
      </c>
      <c r="P65" s="294"/>
      <c r="Q65" s="295"/>
      <c r="R65" s="294"/>
      <c r="T65" s="281">
        <f t="shared" si="61"/>
        <v>45</v>
      </c>
      <c r="U65" s="296">
        <f t="shared" si="62"/>
        <v>1</v>
      </c>
      <c r="V65" s="294">
        <f t="shared" si="63"/>
        <v>0.76267509291365687</v>
      </c>
      <c r="W65" s="294">
        <f t="shared" si="64"/>
        <v>1.1113105155221255</v>
      </c>
      <c r="X65" s="294">
        <f t="shared" si="65"/>
        <v>0.93053048076687506</v>
      </c>
      <c r="Y65" s="294">
        <f t="shared" si="66"/>
        <v>0.94139337665238265</v>
      </c>
      <c r="Z65" s="294">
        <f t="shared" si="67"/>
        <v>0.82697218391073368</v>
      </c>
      <c r="AA65" s="294">
        <f t="shared" si="68"/>
        <v>0.70467475228711296</v>
      </c>
      <c r="AB65" s="294">
        <f t="shared" si="69"/>
        <v>0.62274662834781613</v>
      </c>
      <c r="AC65" s="294">
        <f t="shared" si="70"/>
        <v>0.53331718954289897</v>
      </c>
      <c r="AD65" s="294">
        <f t="shared" si="71"/>
        <v>0.49280876869009499</v>
      </c>
      <c r="AE65" s="294">
        <f t="shared" si="72"/>
        <v>0.67007388505471166</v>
      </c>
      <c r="AF65" s="294">
        <f t="shared" si="73"/>
        <v>0.4155840601877564</v>
      </c>
    </row>
    <row r="66" spans="2:33" x14ac:dyDescent="0.25">
      <c r="C66" s="321">
        <f t="shared" si="59"/>
        <v>103</v>
      </c>
      <c r="D66" s="296">
        <f t="shared" ref="D66:O66" si="75">IF(ISNUMBER(D55)=TRUE,D55/D120,"")</f>
        <v>1.0732828797042222</v>
      </c>
      <c r="E66" s="294">
        <f t="shared" si="75"/>
        <v>0.74688152824512155</v>
      </c>
      <c r="F66" s="294">
        <f t="shared" si="75"/>
        <v>0.9714888525449048</v>
      </c>
      <c r="G66" s="294">
        <f t="shared" si="75"/>
        <v>0.80596788979251988</v>
      </c>
      <c r="H66" s="294">
        <f t="shared" si="75"/>
        <v>0.61367739239448393</v>
      </c>
      <c r="I66" s="294">
        <f t="shared" si="75"/>
        <v>0.55912222995846428</v>
      </c>
      <c r="J66" s="294">
        <f t="shared" si="75"/>
        <v>0.74951029349844689</v>
      </c>
      <c r="K66" s="294">
        <f t="shared" si="75"/>
        <v>0.759511257402114</v>
      </c>
      <c r="L66" s="294">
        <f t="shared" si="75"/>
        <v>0.66490862301098108</v>
      </c>
      <c r="M66" s="294">
        <f t="shared" si="75"/>
        <v>0.68671651894287034</v>
      </c>
      <c r="N66" s="294">
        <f t="shared" si="75"/>
        <v>0.87408479562393671</v>
      </c>
      <c r="O66" s="294">
        <f t="shared" si="75"/>
        <v>0.96622783676143986</v>
      </c>
      <c r="P66" s="294"/>
      <c r="Q66" s="295"/>
      <c r="R66" s="294"/>
      <c r="T66" s="281">
        <f t="shared" si="61"/>
        <v>103</v>
      </c>
      <c r="U66" s="296">
        <f t="shared" si="62"/>
        <v>1</v>
      </c>
      <c r="V66" s="294">
        <f t="shared" si="63"/>
        <v>0.66426355169955265</v>
      </c>
      <c r="W66" s="294">
        <f t="shared" si="64"/>
        <v>0.85402591488250423</v>
      </c>
      <c r="X66" s="294">
        <f t="shared" si="65"/>
        <v>0.71547127811600797</v>
      </c>
      <c r="Y66" s="294">
        <f t="shared" si="66"/>
        <v>0.55193722204566242</v>
      </c>
      <c r="Z66" s="294">
        <f t="shared" si="67"/>
        <v>0.51093047945533698</v>
      </c>
      <c r="AA66" s="294">
        <f t="shared" si="68"/>
        <v>0.67267383906471734</v>
      </c>
      <c r="AB66" s="294">
        <f t="shared" si="69"/>
        <v>0.69111572720071957</v>
      </c>
      <c r="AC66" s="294">
        <f t="shared" si="70"/>
        <v>0.59208318121181125</v>
      </c>
      <c r="AD66" s="294">
        <f t="shared" si="71"/>
        <v>0.6119784255493953</v>
      </c>
      <c r="AE66" s="294">
        <f t="shared" si="72"/>
        <v>0.69224907300933547</v>
      </c>
      <c r="AF66" s="294">
        <f t="shared" si="73"/>
        <v>0.78146976031443538</v>
      </c>
    </row>
    <row r="67" spans="2:33" x14ac:dyDescent="0.25">
      <c r="C67" s="321">
        <f t="shared" si="59"/>
        <v>0</v>
      </c>
      <c r="D67" s="296" t="str">
        <f t="shared" ref="D67:O67" si="76">IF(ISNUMBER(D56)=TRUE,D56/D120,"")</f>
        <v/>
      </c>
      <c r="E67" s="294" t="str">
        <f t="shared" si="76"/>
        <v/>
      </c>
      <c r="F67" s="294" t="str">
        <f t="shared" si="76"/>
        <v/>
      </c>
      <c r="G67" s="294" t="str">
        <f t="shared" si="76"/>
        <v/>
      </c>
      <c r="H67" s="294" t="str">
        <f t="shared" si="76"/>
        <v/>
      </c>
      <c r="I67" s="294" t="str">
        <f t="shared" si="76"/>
        <v/>
      </c>
      <c r="J67" s="294" t="str">
        <f t="shared" si="76"/>
        <v/>
      </c>
      <c r="K67" s="294" t="str">
        <f t="shared" si="76"/>
        <v/>
      </c>
      <c r="L67" s="294" t="str">
        <f t="shared" si="76"/>
        <v/>
      </c>
      <c r="M67" s="294" t="str">
        <f t="shared" si="76"/>
        <v/>
      </c>
      <c r="N67" s="294" t="str">
        <f t="shared" si="76"/>
        <v/>
      </c>
      <c r="O67" s="294" t="str">
        <f t="shared" si="76"/>
        <v/>
      </c>
      <c r="P67" s="294"/>
      <c r="Q67" s="295"/>
      <c r="R67" s="294"/>
      <c r="T67" s="281">
        <f t="shared" si="61"/>
        <v>0</v>
      </c>
      <c r="U67" s="296" t="str">
        <f t="shared" si="62"/>
        <v/>
      </c>
      <c r="V67" s="294" t="str">
        <f t="shared" si="63"/>
        <v/>
      </c>
      <c r="W67" s="294" t="str">
        <f t="shared" si="64"/>
        <v/>
      </c>
      <c r="X67" s="294" t="str">
        <f t="shared" si="65"/>
        <v/>
      </c>
      <c r="Y67" s="294" t="str">
        <f t="shared" si="66"/>
        <v/>
      </c>
      <c r="Z67" s="294" t="str">
        <f t="shared" si="67"/>
        <v/>
      </c>
      <c r="AA67" s="294" t="str">
        <f t="shared" si="68"/>
        <v/>
      </c>
      <c r="AB67" s="294" t="str">
        <f t="shared" si="69"/>
        <v/>
      </c>
      <c r="AC67" s="294" t="str">
        <f t="shared" si="70"/>
        <v/>
      </c>
      <c r="AD67" s="294" t="str">
        <f t="shared" si="71"/>
        <v/>
      </c>
      <c r="AE67" s="294" t="str">
        <f t="shared" si="72"/>
        <v/>
      </c>
      <c r="AF67" s="294" t="str">
        <f t="shared" si="73"/>
        <v/>
      </c>
    </row>
    <row r="68" spans="2:33" x14ac:dyDescent="0.25">
      <c r="C68" s="321">
        <f t="shared" si="59"/>
        <v>0</v>
      </c>
      <c r="D68" s="296" t="str">
        <f t="shared" ref="D68:O68" si="77">IF(ISNUMBER(D57)=TRUE,D57/D120,"")</f>
        <v/>
      </c>
      <c r="E68" s="294" t="str">
        <f t="shared" si="77"/>
        <v/>
      </c>
      <c r="F68" s="294" t="str">
        <f t="shared" si="77"/>
        <v/>
      </c>
      <c r="G68" s="294" t="str">
        <f t="shared" si="77"/>
        <v/>
      </c>
      <c r="H68" s="294" t="str">
        <f t="shared" si="77"/>
        <v/>
      </c>
      <c r="I68" s="294" t="str">
        <f t="shared" si="77"/>
        <v/>
      </c>
      <c r="J68" s="294" t="str">
        <f t="shared" si="77"/>
        <v/>
      </c>
      <c r="K68" s="294" t="str">
        <f t="shared" si="77"/>
        <v/>
      </c>
      <c r="L68" s="294" t="str">
        <f t="shared" si="77"/>
        <v/>
      </c>
      <c r="M68" s="294" t="str">
        <f t="shared" si="77"/>
        <v/>
      </c>
      <c r="N68" s="294" t="str">
        <f t="shared" si="77"/>
        <v/>
      </c>
      <c r="O68" s="294" t="str">
        <f t="shared" si="77"/>
        <v/>
      </c>
      <c r="P68" s="294"/>
      <c r="Q68" s="295"/>
      <c r="R68" s="294"/>
      <c r="T68" s="281">
        <f t="shared" si="61"/>
        <v>0</v>
      </c>
      <c r="U68" s="296" t="str">
        <f t="shared" si="62"/>
        <v/>
      </c>
      <c r="V68" s="294" t="str">
        <f t="shared" si="63"/>
        <v/>
      </c>
      <c r="W68" s="294" t="str">
        <f t="shared" si="64"/>
        <v/>
      </c>
      <c r="X68" s="294" t="str">
        <f t="shared" si="65"/>
        <v/>
      </c>
      <c r="Y68" s="294" t="str">
        <f t="shared" si="66"/>
        <v/>
      </c>
      <c r="Z68" s="294" t="str">
        <f t="shared" si="67"/>
        <v/>
      </c>
      <c r="AA68" s="294" t="str">
        <f t="shared" si="68"/>
        <v/>
      </c>
      <c r="AB68" s="294" t="str">
        <f t="shared" si="69"/>
        <v/>
      </c>
      <c r="AC68" s="294" t="str">
        <f t="shared" si="70"/>
        <v/>
      </c>
      <c r="AD68" s="294" t="str">
        <f t="shared" si="71"/>
        <v/>
      </c>
      <c r="AE68" s="294" t="str">
        <f t="shared" si="72"/>
        <v/>
      </c>
      <c r="AF68" s="294" t="str">
        <f t="shared" si="73"/>
        <v/>
      </c>
    </row>
    <row r="69" spans="2:33" x14ac:dyDescent="0.25">
      <c r="C69" s="321">
        <f t="shared" si="59"/>
        <v>0</v>
      </c>
      <c r="D69" s="296" t="str">
        <f t="shared" ref="D69:O69" si="78">IF(ISNUMBER(D58)=TRUE,D58/D120,"")</f>
        <v/>
      </c>
      <c r="E69" s="294" t="str">
        <f t="shared" si="78"/>
        <v/>
      </c>
      <c r="F69" s="294" t="str">
        <f t="shared" si="78"/>
        <v/>
      </c>
      <c r="G69" s="294" t="str">
        <f t="shared" si="78"/>
        <v/>
      </c>
      <c r="H69" s="294" t="str">
        <f t="shared" si="78"/>
        <v/>
      </c>
      <c r="I69" s="294" t="str">
        <f t="shared" si="78"/>
        <v/>
      </c>
      <c r="J69" s="294" t="str">
        <f t="shared" si="78"/>
        <v/>
      </c>
      <c r="K69" s="294" t="str">
        <f t="shared" si="78"/>
        <v/>
      </c>
      <c r="L69" s="294" t="str">
        <f t="shared" si="78"/>
        <v/>
      </c>
      <c r="M69" s="294" t="str">
        <f t="shared" si="78"/>
        <v/>
      </c>
      <c r="N69" s="294" t="str">
        <f t="shared" si="78"/>
        <v/>
      </c>
      <c r="O69" s="294" t="str">
        <f t="shared" si="78"/>
        <v/>
      </c>
      <c r="P69" s="294"/>
      <c r="Q69" s="295"/>
      <c r="R69" s="294"/>
      <c r="T69" s="281">
        <f t="shared" si="61"/>
        <v>0</v>
      </c>
      <c r="U69" s="296" t="str">
        <f t="shared" si="62"/>
        <v/>
      </c>
      <c r="V69" s="294" t="str">
        <f t="shared" si="63"/>
        <v/>
      </c>
      <c r="W69" s="294" t="str">
        <f t="shared" si="64"/>
        <v/>
      </c>
      <c r="X69" s="294" t="str">
        <f t="shared" si="65"/>
        <v/>
      </c>
      <c r="Y69" s="294" t="str">
        <f t="shared" si="66"/>
        <v/>
      </c>
      <c r="Z69" s="294" t="str">
        <f t="shared" si="67"/>
        <v/>
      </c>
      <c r="AA69" s="294" t="str">
        <f t="shared" si="68"/>
        <v/>
      </c>
      <c r="AB69" s="294" t="str">
        <f t="shared" si="69"/>
        <v/>
      </c>
      <c r="AC69" s="294" t="str">
        <f t="shared" si="70"/>
        <v/>
      </c>
      <c r="AD69" s="294" t="str">
        <f t="shared" si="71"/>
        <v/>
      </c>
      <c r="AE69" s="294" t="str">
        <f t="shared" si="72"/>
        <v/>
      </c>
      <c r="AF69" s="294" t="str">
        <f t="shared" si="73"/>
        <v/>
      </c>
    </row>
    <row r="70" spans="2:33" x14ac:dyDescent="0.25">
      <c r="C70" s="321">
        <f t="shared" si="59"/>
        <v>0</v>
      </c>
      <c r="D70" s="296" t="str">
        <f t="shared" ref="D70:O70" si="79">IF(ISNUMBER(D59)=TRUE,D59/D120,"")</f>
        <v/>
      </c>
      <c r="E70" s="294" t="str">
        <f t="shared" si="79"/>
        <v/>
      </c>
      <c r="F70" s="294" t="str">
        <f t="shared" si="79"/>
        <v/>
      </c>
      <c r="G70" s="294" t="str">
        <f t="shared" si="79"/>
        <v/>
      </c>
      <c r="H70" s="294" t="str">
        <f t="shared" si="79"/>
        <v/>
      </c>
      <c r="I70" s="294" t="str">
        <f t="shared" si="79"/>
        <v/>
      </c>
      <c r="J70" s="294" t="str">
        <f t="shared" si="79"/>
        <v/>
      </c>
      <c r="K70" s="294" t="str">
        <f t="shared" si="79"/>
        <v/>
      </c>
      <c r="L70" s="294" t="str">
        <f t="shared" si="79"/>
        <v/>
      </c>
      <c r="M70" s="294" t="str">
        <f t="shared" si="79"/>
        <v/>
      </c>
      <c r="N70" s="294" t="str">
        <f t="shared" si="79"/>
        <v/>
      </c>
      <c r="O70" s="294" t="str">
        <f t="shared" si="79"/>
        <v/>
      </c>
      <c r="P70" s="294"/>
      <c r="Q70" s="295"/>
      <c r="R70" s="294"/>
      <c r="T70" s="281">
        <f t="shared" si="61"/>
        <v>0</v>
      </c>
      <c r="U70" s="296" t="str">
        <f t="shared" si="62"/>
        <v/>
      </c>
      <c r="V70" s="294" t="str">
        <f t="shared" si="63"/>
        <v/>
      </c>
      <c r="W70" s="294" t="str">
        <f t="shared" si="64"/>
        <v/>
      </c>
      <c r="X70" s="294" t="str">
        <f t="shared" si="65"/>
        <v/>
      </c>
      <c r="Y70" s="294" t="str">
        <f t="shared" si="66"/>
        <v/>
      </c>
      <c r="Z70" s="294" t="str">
        <f t="shared" si="67"/>
        <v/>
      </c>
      <c r="AA70" s="294" t="str">
        <f t="shared" si="68"/>
        <v/>
      </c>
      <c r="AB70" s="294" t="str">
        <f t="shared" si="69"/>
        <v/>
      </c>
      <c r="AC70" s="294" t="str">
        <f t="shared" si="70"/>
        <v/>
      </c>
      <c r="AD70" s="294" t="str">
        <f t="shared" si="71"/>
        <v/>
      </c>
      <c r="AE70" s="294" t="str">
        <f t="shared" si="72"/>
        <v/>
      </c>
      <c r="AF70" s="294" t="str">
        <f t="shared" si="73"/>
        <v/>
      </c>
    </row>
    <row r="71" spans="2:33" x14ac:dyDescent="0.25">
      <c r="C71" s="321">
        <f t="shared" si="59"/>
        <v>0</v>
      </c>
      <c r="D71" s="296" t="str">
        <f t="shared" ref="D71:O71" si="80">IF(ISNUMBER(D60)=TRUE,D60/D120,"")</f>
        <v/>
      </c>
      <c r="E71" s="294" t="str">
        <f t="shared" si="80"/>
        <v/>
      </c>
      <c r="F71" s="294" t="str">
        <f t="shared" si="80"/>
        <v/>
      </c>
      <c r="G71" s="294" t="str">
        <f t="shared" si="80"/>
        <v/>
      </c>
      <c r="H71" s="294" t="str">
        <f t="shared" si="80"/>
        <v/>
      </c>
      <c r="I71" s="294" t="str">
        <f t="shared" si="80"/>
        <v/>
      </c>
      <c r="J71" s="294" t="str">
        <f t="shared" si="80"/>
        <v/>
      </c>
      <c r="K71" s="294" t="str">
        <f t="shared" si="80"/>
        <v/>
      </c>
      <c r="L71" s="294" t="str">
        <f t="shared" si="80"/>
        <v/>
      </c>
      <c r="M71" s="294" t="str">
        <f t="shared" si="80"/>
        <v/>
      </c>
      <c r="N71" s="294" t="str">
        <f t="shared" si="80"/>
        <v/>
      </c>
      <c r="O71" s="294" t="str">
        <f t="shared" si="80"/>
        <v/>
      </c>
      <c r="P71" s="294"/>
      <c r="Q71" s="295"/>
      <c r="R71" s="294"/>
      <c r="T71" s="281">
        <f t="shared" si="61"/>
        <v>0</v>
      </c>
      <c r="U71" s="296" t="str">
        <f t="shared" si="62"/>
        <v/>
      </c>
      <c r="V71" s="294" t="str">
        <f t="shared" si="63"/>
        <v/>
      </c>
      <c r="W71" s="294" t="str">
        <f t="shared" si="64"/>
        <v/>
      </c>
      <c r="X71" s="294" t="str">
        <f t="shared" si="65"/>
        <v/>
      </c>
      <c r="Y71" s="294" t="str">
        <f t="shared" si="66"/>
        <v/>
      </c>
      <c r="Z71" s="294" t="str">
        <f t="shared" si="67"/>
        <v/>
      </c>
      <c r="AA71" s="294" t="str">
        <f t="shared" si="68"/>
        <v/>
      </c>
      <c r="AB71" s="294" t="str">
        <f t="shared" si="69"/>
        <v/>
      </c>
      <c r="AC71" s="294" t="str">
        <f t="shared" si="70"/>
        <v/>
      </c>
      <c r="AD71" s="294" t="str">
        <f t="shared" si="71"/>
        <v/>
      </c>
      <c r="AE71" s="294" t="str">
        <f t="shared" si="72"/>
        <v/>
      </c>
      <c r="AF71" s="294" t="str">
        <f t="shared" si="73"/>
        <v/>
      </c>
    </row>
    <row r="72" spans="2:33" x14ac:dyDescent="0.25">
      <c r="C72" s="321">
        <f t="shared" si="59"/>
        <v>0</v>
      </c>
      <c r="D72" s="297" t="str">
        <f t="shared" ref="D72:O72" si="81">IF(ISNUMBER(D61)=TRUE,D61/D120,"")</f>
        <v/>
      </c>
      <c r="E72" s="298" t="str">
        <f t="shared" si="81"/>
        <v/>
      </c>
      <c r="F72" s="298" t="str">
        <f t="shared" si="81"/>
        <v/>
      </c>
      <c r="G72" s="298" t="str">
        <f t="shared" si="81"/>
        <v/>
      </c>
      <c r="H72" s="298" t="str">
        <f t="shared" si="81"/>
        <v/>
      </c>
      <c r="I72" s="298" t="str">
        <f t="shared" si="81"/>
        <v/>
      </c>
      <c r="J72" s="298" t="str">
        <f t="shared" si="81"/>
        <v/>
      </c>
      <c r="K72" s="298" t="str">
        <f t="shared" si="81"/>
        <v/>
      </c>
      <c r="L72" s="298" t="str">
        <f t="shared" si="81"/>
        <v/>
      </c>
      <c r="M72" s="298" t="str">
        <f t="shared" si="81"/>
        <v/>
      </c>
      <c r="N72" s="298" t="str">
        <f t="shared" si="81"/>
        <v/>
      </c>
      <c r="O72" s="298" t="str">
        <f t="shared" si="81"/>
        <v/>
      </c>
      <c r="P72" s="294"/>
      <c r="Q72" s="295"/>
      <c r="R72" s="294"/>
      <c r="T72" s="281">
        <f t="shared" si="61"/>
        <v>0</v>
      </c>
      <c r="U72" s="297" t="str">
        <f t="shared" si="62"/>
        <v/>
      </c>
      <c r="V72" s="298" t="str">
        <f t="shared" si="63"/>
        <v/>
      </c>
      <c r="W72" s="298" t="str">
        <f t="shared" si="64"/>
        <v/>
      </c>
      <c r="X72" s="298" t="str">
        <f t="shared" si="65"/>
        <v/>
      </c>
      <c r="Y72" s="298" t="str">
        <f t="shared" si="66"/>
        <v/>
      </c>
      <c r="Z72" s="298" t="str">
        <f t="shared" si="67"/>
        <v/>
      </c>
      <c r="AA72" s="298" t="str">
        <f t="shared" si="68"/>
        <v/>
      </c>
      <c r="AB72" s="298" t="str">
        <f t="shared" si="69"/>
        <v/>
      </c>
      <c r="AC72" s="298" t="str">
        <f t="shared" si="70"/>
        <v/>
      </c>
      <c r="AD72" s="298" t="str">
        <f t="shared" si="71"/>
        <v/>
      </c>
      <c r="AE72" s="298" t="str">
        <f t="shared" si="72"/>
        <v/>
      </c>
      <c r="AF72" s="298" t="str">
        <f t="shared" si="73"/>
        <v/>
      </c>
    </row>
    <row r="73" spans="2:33" x14ac:dyDescent="0.25">
      <c r="C73" s="275" t="s">
        <v>3</v>
      </c>
      <c r="D73" s="322">
        <f>AVERAGE(D63:D72)</f>
        <v>1.068630854912191</v>
      </c>
      <c r="E73" s="322">
        <f>AVERAGE(E63:E72)</f>
        <v>0.75177606580710532</v>
      </c>
      <c r="F73" s="322">
        <f t="shared" ref="F73" si="82">AVERAGE(F63:F72)</f>
        <v>1.0454633149961412</v>
      </c>
      <c r="G73" s="322">
        <f>AVERAGE(G63:G72)</f>
        <v>0.94511913071999853</v>
      </c>
      <c r="H73" s="322">
        <f t="shared" ref="H73:O73" si="83">AVERAGE(H63:H72)</f>
        <v>0.89144640618470561</v>
      </c>
      <c r="I73" s="322">
        <f t="shared" si="83"/>
        <v>0.78774599531113842</v>
      </c>
      <c r="J73" s="322">
        <f t="shared" si="83"/>
        <v>0.78775316758234482</v>
      </c>
      <c r="K73" s="322">
        <f t="shared" si="83"/>
        <v>0.77743646075477391</v>
      </c>
      <c r="L73" s="322">
        <f>AVERAGE(L63:L72)</f>
        <v>0.68202682512540558</v>
      </c>
      <c r="M73" s="322">
        <f t="shared" si="83"/>
        <v>0.65379930859369173</v>
      </c>
      <c r="N73" s="322">
        <f t="shared" si="83"/>
        <v>0.89027386815417719</v>
      </c>
      <c r="O73" s="322">
        <f t="shared" si="83"/>
        <v>0.76817661260833581</v>
      </c>
      <c r="P73" s="323"/>
      <c r="Q73" s="287"/>
      <c r="R73" s="323"/>
      <c r="T73" s="275" t="s">
        <v>3</v>
      </c>
      <c r="U73" s="324">
        <f>AVERAGE(U63:U72)</f>
        <v>1</v>
      </c>
      <c r="V73" s="322">
        <f>AVERAGE(V63:V72)</f>
        <v>0.67019327007607288</v>
      </c>
      <c r="W73" s="322">
        <f>AVERAGE(W63:W72)</f>
        <v>0.92038890248025873</v>
      </c>
      <c r="X73" s="322">
        <f t="shared" ref="X73:AF73" si="84">AVERAGE(X63:X72)</f>
        <v>0.84224705100447073</v>
      </c>
      <c r="Y73" s="322">
        <f t="shared" si="84"/>
        <v>0.80353315490328026</v>
      </c>
      <c r="Z73" s="322">
        <f t="shared" si="84"/>
        <v>0.72334347195600601</v>
      </c>
      <c r="AA73" s="322">
        <f t="shared" si="84"/>
        <v>0.71122593652904964</v>
      </c>
      <c r="AB73" s="322">
        <f t="shared" si="84"/>
        <v>0.7128924996739805</v>
      </c>
      <c r="AC73" s="322">
        <f t="shared" si="84"/>
        <v>0.61216788585464266</v>
      </c>
      <c r="AD73" s="322">
        <f t="shared" si="84"/>
        <v>0.58700117884969238</v>
      </c>
      <c r="AE73" s="322">
        <f t="shared" si="84"/>
        <v>0.71041672414970081</v>
      </c>
      <c r="AF73" s="322">
        <f t="shared" si="84"/>
        <v>0.62778118646634551</v>
      </c>
    </row>
    <row r="74" spans="2:33" x14ac:dyDescent="0.25">
      <c r="C74" s="281" t="s">
        <v>4</v>
      </c>
      <c r="D74" s="323">
        <f>_xlfn.VAR.P(D63:D72)</f>
        <v>1.5176812717547429E-3</v>
      </c>
      <c r="E74" s="323">
        <f>_xlfn.VAR.P(E63:E72)</f>
        <v>7.0816454148582286E-3</v>
      </c>
      <c r="F74" s="323">
        <f t="shared" ref="F74:N74" si="85">_xlfn.VAR.P(F63:F72)</f>
        <v>2.4257822367394821E-2</v>
      </c>
      <c r="G74" s="323">
        <f t="shared" si="85"/>
        <v>1.0179209561092639E-2</v>
      </c>
      <c r="H74" s="323">
        <f t="shared" si="85"/>
        <v>3.536672148912634E-2</v>
      </c>
      <c r="I74" s="323">
        <f t="shared" si="85"/>
        <v>1.950552704141173E-2</v>
      </c>
      <c r="J74" s="323">
        <f t="shared" si="85"/>
        <v>7.3103796461823189E-4</v>
      </c>
      <c r="K74" s="323">
        <f t="shared" si="85"/>
        <v>2.3034448425125267E-3</v>
      </c>
      <c r="L74" s="323">
        <f>_xlfn.VAR.P(L63:L72)</f>
        <v>2.0191101799848627E-3</v>
      </c>
      <c r="M74" s="323">
        <f t="shared" si="85"/>
        <v>2.1812733994215727E-3</v>
      </c>
      <c r="N74" s="323">
        <f t="shared" si="85"/>
        <v>2.7065814083029583E-3</v>
      </c>
      <c r="O74" s="323">
        <f>_xlfn.VAR.P(O63:O72)</f>
        <v>2.6109670169581767E-2</v>
      </c>
      <c r="P74" s="323"/>
      <c r="Q74" s="287"/>
      <c r="R74" s="323"/>
      <c r="T74" s="281" t="s">
        <v>4</v>
      </c>
      <c r="U74" s="323">
        <f>_xlfn.VAR.P(U63:U72)</f>
        <v>0</v>
      </c>
      <c r="V74" s="323">
        <f>_xlfn.VAR.P(V63:V72)</f>
        <v>3.1023706086282113E-3</v>
      </c>
      <c r="W74" s="323">
        <f>_xlfn.VAR.P(W63:W72)</f>
        <v>1.2157970618749125E-2</v>
      </c>
      <c r="X74" s="323">
        <f t="shared" ref="X74:AF74" si="86">_xlfn.VAR.P(X63:X72)</f>
        <v>6.18764784917021E-3</v>
      </c>
      <c r="Y74" s="323">
        <f t="shared" si="86"/>
        <v>2.4520453728709035E-2</v>
      </c>
      <c r="Z74" s="323">
        <f t="shared" si="86"/>
        <v>1.5972031859144087E-2</v>
      </c>
      <c r="AA74" s="323">
        <f t="shared" si="86"/>
        <v>1.6048207711220391E-3</v>
      </c>
      <c r="AB74" s="323">
        <f t="shared" si="86"/>
        <v>4.7008705910132186E-3</v>
      </c>
      <c r="AC74" s="323">
        <f t="shared" si="86"/>
        <v>3.8740565911873914E-3</v>
      </c>
      <c r="AD74" s="323">
        <f t="shared" si="86"/>
        <v>3.33412462580285E-3</v>
      </c>
      <c r="AE74" s="323">
        <f t="shared" si="86"/>
        <v>4.4842538763551071E-3</v>
      </c>
      <c r="AF74" s="323">
        <f t="shared" si="86"/>
        <v>2.0793346029001958E-2</v>
      </c>
    </row>
    <row r="75" spans="2:33" x14ac:dyDescent="0.25">
      <c r="C75" s="281" t="s">
        <v>5</v>
      </c>
      <c r="D75" s="323">
        <f>_xlfn.STDEV.P(D63:D72)</f>
        <v>3.8957428967460662E-2</v>
      </c>
      <c r="E75" s="323">
        <f>_xlfn.STDEV.P(E63:E72)</f>
        <v>8.4152512825572998E-2</v>
      </c>
      <c r="F75" s="323">
        <f t="shared" ref="F75:N75" si="87">_xlfn.STDEV.P(F63:F72)</f>
        <v>0.15574922910690384</v>
      </c>
      <c r="G75" s="323">
        <f t="shared" si="87"/>
        <v>0.10089206887110919</v>
      </c>
      <c r="H75" s="323">
        <f t="shared" si="87"/>
        <v>0.18806041978344709</v>
      </c>
      <c r="I75" s="323">
        <f t="shared" si="87"/>
        <v>0.13966218901840158</v>
      </c>
      <c r="J75" s="323">
        <f t="shared" si="87"/>
        <v>2.7037713746140443E-2</v>
      </c>
      <c r="K75" s="323">
        <f t="shared" si="87"/>
        <v>4.7994216761111194E-2</v>
      </c>
      <c r="L75" s="323">
        <f>_xlfn.STDEV.P(L63:L72)</f>
        <v>4.4934509900352346E-2</v>
      </c>
      <c r="M75" s="323">
        <f t="shared" si="87"/>
        <v>4.6704104738465681E-2</v>
      </c>
      <c r="N75" s="323">
        <f t="shared" si="87"/>
        <v>5.2024815312530982E-2</v>
      </c>
      <c r="O75" s="323">
        <f>_xlfn.STDEV.P(O63:O72)</f>
        <v>0.16158486986590598</v>
      </c>
      <c r="P75" s="323"/>
      <c r="Q75" s="287"/>
      <c r="R75" s="323"/>
      <c r="T75" s="281" t="s">
        <v>5</v>
      </c>
      <c r="U75" s="323">
        <f>_xlfn.STDEV.P(U63:U72)</f>
        <v>0</v>
      </c>
      <c r="V75" s="323">
        <f>_xlfn.STDEV.P(V63:V72)</f>
        <v>5.5698928253856118E-2</v>
      </c>
      <c r="W75" s="323">
        <f>_xlfn.STDEV.P(W63:W72)</f>
        <v>0.11026318795839854</v>
      </c>
      <c r="X75" s="323">
        <f t="shared" ref="X75:AE75" si="88">_xlfn.STDEV.P(X63:X72)</f>
        <v>7.8661603398165039E-2</v>
      </c>
      <c r="Y75" s="323">
        <f t="shared" si="88"/>
        <v>0.15659008183377718</v>
      </c>
      <c r="Z75" s="323">
        <f t="shared" si="88"/>
        <v>0.12638050426843567</v>
      </c>
      <c r="AA75" s="323">
        <f t="shared" si="88"/>
        <v>4.006021431697588E-2</v>
      </c>
      <c r="AB75" s="323">
        <f t="shared" si="88"/>
        <v>6.8562895147544767E-2</v>
      </c>
      <c r="AC75" s="323">
        <f t="shared" si="88"/>
        <v>6.224191988674025E-2</v>
      </c>
      <c r="AD75" s="323">
        <f t="shared" si="88"/>
        <v>5.7741879306122776E-2</v>
      </c>
      <c r="AE75" s="323">
        <f t="shared" si="88"/>
        <v>6.6964571799983219E-2</v>
      </c>
      <c r="AF75" s="323">
        <f>_xlfn.STDEV.P(AF63:AF72)</f>
        <v>0.14419898067948317</v>
      </c>
      <c r="AG75" s="323"/>
    </row>
    <row r="76" spans="2:33" ht="17.25" x14ac:dyDescent="0.25">
      <c r="C76" s="281" t="s">
        <v>81</v>
      </c>
      <c r="D76" s="286">
        <f t="shared" ref="D76:O76" si="89">SUMPRODUCT(D63:D72,D63:D72)/COUNTA(D52:D61)</f>
        <v>1.143489585342115</v>
      </c>
      <c r="E76" s="286">
        <f t="shared" si="89"/>
        <v>0.57224889853526739</v>
      </c>
      <c r="F76" s="286">
        <f t="shared" si="89"/>
        <v>1.1172513653701155</v>
      </c>
      <c r="G76" s="286">
        <f t="shared" si="89"/>
        <v>0.90342938081401836</v>
      </c>
      <c r="H76" s="286">
        <f t="shared" si="89"/>
        <v>0.83004341658875347</v>
      </c>
      <c r="I76" s="286">
        <f t="shared" si="89"/>
        <v>0.64004928017014784</v>
      </c>
      <c r="J76" s="286">
        <f t="shared" si="89"/>
        <v>0.62128609100063614</v>
      </c>
      <c r="K76" s="286">
        <f t="shared" si="89"/>
        <v>0.60671089535342171</v>
      </c>
      <c r="L76" s="286">
        <f t="shared" si="89"/>
        <v>0.46717970037062528</v>
      </c>
      <c r="M76" s="286">
        <f t="shared" si="89"/>
        <v>0.42963480931701092</v>
      </c>
      <c r="N76" s="286">
        <f t="shared" si="89"/>
        <v>0.79529414172650414</v>
      </c>
      <c r="O76" s="286">
        <f t="shared" si="89"/>
        <v>0.61620497832799903</v>
      </c>
      <c r="P76" s="286"/>
      <c r="Q76" s="287"/>
      <c r="R76" s="286"/>
      <c r="T76" s="281" t="s">
        <v>81</v>
      </c>
      <c r="U76" s="286">
        <f t="shared" ref="U76:AF76" si="90">SUMPRODUCT(U63:U72,U63:U72)/COUNTA(D52:D61)</f>
        <v>1</v>
      </c>
      <c r="V76" s="286">
        <f t="shared" si="90"/>
        <v>0.45226138986388814</v>
      </c>
      <c r="W76" s="286">
        <f t="shared" si="90"/>
        <v>0.85927370242756429</v>
      </c>
      <c r="X76" s="286">
        <f t="shared" si="90"/>
        <v>0.71556774277489765</v>
      </c>
      <c r="Y76" s="286">
        <f t="shared" si="90"/>
        <v>0.670185984757528</v>
      </c>
      <c r="Z76" s="286">
        <f t="shared" si="90"/>
        <v>0.53919781028051339</v>
      </c>
      <c r="AA76" s="286">
        <f t="shared" si="90"/>
        <v>0.50744715356274583</v>
      </c>
      <c r="AB76" s="286">
        <f t="shared" si="90"/>
        <v>0.51291658668242945</v>
      </c>
      <c r="AC76" s="286">
        <f t="shared" si="90"/>
        <v>0.37862357706293021</v>
      </c>
      <c r="AD76" s="286">
        <f t="shared" si="90"/>
        <v>0.34790450859673144</v>
      </c>
      <c r="AE76" s="286">
        <f t="shared" si="90"/>
        <v>0.50917617582794727</v>
      </c>
      <c r="AF76" s="286">
        <f t="shared" si="90"/>
        <v>0.41490256411009441</v>
      </c>
    </row>
    <row r="77" spans="2:33" x14ac:dyDescent="0.25">
      <c r="O77" s="286"/>
      <c r="AF77" s="286"/>
      <c r="AG77" s="286"/>
    </row>
    <row r="78" spans="2:33" x14ac:dyDescent="0.25">
      <c r="O78" s="286"/>
      <c r="AF78" s="286"/>
      <c r="AG78" s="286"/>
    </row>
    <row r="79" spans="2:33" s="7" customFormat="1" ht="15.75" x14ac:dyDescent="0.25">
      <c r="B79" s="219" t="s">
        <v>82</v>
      </c>
      <c r="C79" s="212"/>
      <c r="D79" s="212"/>
      <c r="E79" s="212"/>
      <c r="Q79" s="315"/>
      <c r="S79" s="219" t="str">
        <f>CONCATENATE(B79,", Normalized")</f>
        <v>Radiation Only, Normalized</v>
      </c>
      <c r="U79" s="212"/>
      <c r="V79" s="212"/>
      <c r="W79" s="212"/>
    </row>
    <row r="80" spans="2:33" x14ac:dyDescent="0.25">
      <c r="C80" s="255" t="s">
        <v>0</v>
      </c>
      <c r="D80" s="1">
        <f t="shared" ref="D80:O80" si="91">D15</f>
        <v>0</v>
      </c>
      <c r="E80" s="1">
        <f t="shared" si="91"/>
        <v>1</v>
      </c>
      <c r="F80" s="1">
        <f t="shared" si="91"/>
        <v>2</v>
      </c>
      <c r="G80" s="1">
        <f t="shared" si="91"/>
        <v>4</v>
      </c>
      <c r="H80" s="1">
        <f t="shared" si="91"/>
        <v>6</v>
      </c>
      <c r="I80" s="1">
        <f t="shared" si="91"/>
        <v>8</v>
      </c>
      <c r="J80" s="1">
        <f t="shared" si="91"/>
        <v>10</v>
      </c>
      <c r="K80" s="1">
        <f t="shared" si="91"/>
        <v>12</v>
      </c>
      <c r="L80" s="1">
        <f t="shared" si="91"/>
        <v>14</v>
      </c>
      <c r="M80" s="1">
        <f t="shared" si="91"/>
        <v>17</v>
      </c>
      <c r="N80" s="1">
        <f t="shared" si="91"/>
        <v>19</v>
      </c>
      <c r="O80" s="1">
        <f t="shared" si="91"/>
        <v>21</v>
      </c>
      <c r="P80" s="159"/>
      <c r="Q80" s="316"/>
      <c r="R80" s="159"/>
      <c r="T80" s="255" t="s">
        <v>0</v>
      </c>
      <c r="U80" s="1">
        <f>D80</f>
        <v>0</v>
      </c>
      <c r="V80" s="1">
        <f>E80</f>
        <v>1</v>
      </c>
      <c r="W80" s="1">
        <f t="shared" ref="W80:AF80" si="92">F80</f>
        <v>2</v>
      </c>
      <c r="X80" s="1">
        <f t="shared" si="92"/>
        <v>4</v>
      </c>
      <c r="Y80" s="1">
        <f t="shared" si="92"/>
        <v>6</v>
      </c>
      <c r="Z80" s="1">
        <f t="shared" si="92"/>
        <v>8</v>
      </c>
      <c r="AA80" s="1">
        <f t="shared" si="92"/>
        <v>10</v>
      </c>
      <c r="AB80" s="1">
        <f t="shared" si="92"/>
        <v>12</v>
      </c>
      <c r="AC80" s="1">
        <f t="shared" si="92"/>
        <v>14</v>
      </c>
      <c r="AD80" s="1">
        <f t="shared" si="92"/>
        <v>17</v>
      </c>
      <c r="AE80" s="1">
        <f t="shared" si="92"/>
        <v>19</v>
      </c>
      <c r="AF80" s="1">
        <f t="shared" si="92"/>
        <v>21</v>
      </c>
    </row>
    <row r="81" spans="3:32" x14ac:dyDescent="0.25">
      <c r="C81" s="3">
        <v>52</v>
      </c>
      <c r="D81" s="263">
        <v>119.95308</v>
      </c>
      <c r="E81" s="263">
        <v>189.89360000000002</v>
      </c>
      <c r="F81" s="263">
        <v>338.51375999999999</v>
      </c>
      <c r="G81" s="263">
        <v>325.85904000000005</v>
      </c>
      <c r="H81" s="263">
        <v>452.62619999999998</v>
      </c>
      <c r="I81" s="263">
        <v>457.20012000000008</v>
      </c>
      <c r="J81" s="263">
        <v>541.35744</v>
      </c>
      <c r="K81" s="263">
        <v>626.26303999999993</v>
      </c>
      <c r="L81" s="263">
        <v>812.13808000000006</v>
      </c>
      <c r="M81" s="263">
        <v>995.90400000000022</v>
      </c>
      <c r="N81" s="263">
        <v>1072.8119999999999</v>
      </c>
      <c r="O81" s="263">
        <v>1235</v>
      </c>
      <c r="P81" s="264"/>
      <c r="Q81" s="265"/>
      <c r="R81" s="264"/>
      <c r="T81" s="3">
        <f>C81</f>
        <v>52</v>
      </c>
      <c r="U81" s="318">
        <f t="shared" ref="U81:U90" si="93">IF(ISNUMBER(D81)=TRUE,D81/D81,"")</f>
        <v>1</v>
      </c>
      <c r="V81" s="318">
        <f t="shared" ref="V81:V90" si="94">IF(ISNUMBER(E81)=TRUE,E81/D81,"")</f>
        <v>1.5830656453339924</v>
      </c>
      <c r="W81" s="318">
        <f t="shared" ref="W81:W90" si="95">IF(ISNUMBER(F81)=TRUE,F81/D81,"")</f>
        <v>2.8220514221060435</v>
      </c>
      <c r="X81" s="318">
        <f t="shared" ref="X81:X90" si="96">IF(ISNUMBER(G81)=TRUE,G81/D81,"")</f>
        <v>2.7165541726815188</v>
      </c>
      <c r="Y81" s="318">
        <f t="shared" ref="Y81:Y90" si="97">IF(ISNUMBER(H81)=TRUE,H81/D81,"")</f>
        <v>3.7733603839101089</v>
      </c>
      <c r="Z81" s="318">
        <f t="shared" ref="Z81:Z90" si="98">IF(ISNUMBER(I81)=TRUE,I81/D81,"")</f>
        <v>3.8114912930956009</v>
      </c>
      <c r="AA81" s="318">
        <f t="shared" ref="AA81:AA90" si="99">IF(ISNUMBER(J81)=TRUE,J81/D81,"")</f>
        <v>4.5130766129556656</v>
      </c>
      <c r="AB81" s="318">
        <f t="shared" ref="AB81:AB90" si="100">IF(ISNUMBER(K81)=TRUE,K81/D81,"")</f>
        <v>5.2209000385817514</v>
      </c>
      <c r="AC81" s="318">
        <f t="shared" ref="AC81:AC90" si="101">IF(ISNUMBER(L81)=TRUE,L81/D81,"")</f>
        <v>6.7704645849860636</v>
      </c>
      <c r="AD81" s="318">
        <f t="shared" ref="AD81:AD90" si="102">IF(ISNUMBER(M81)=TRUE,M81/D81,"")</f>
        <v>8.302446256486288</v>
      </c>
      <c r="AE81" s="318">
        <f t="shared" ref="AE81:AE90" si="103">IF(ISNUMBER(N81)=TRUE,N81/D81,"")</f>
        <v>8.9435969464060445</v>
      </c>
      <c r="AF81" s="318">
        <f t="shared" ref="AF81:AF90" si="104">IF(ISNUMBER(O81)=TRUE,O81/D81,"")</f>
        <v>10.295692282349066</v>
      </c>
    </row>
    <row r="82" spans="3:32" x14ac:dyDescent="0.25">
      <c r="C82" s="3">
        <v>63</v>
      </c>
      <c r="D82" s="268">
        <v>83.85624</v>
      </c>
      <c r="E82" s="263">
        <v>101.36880000000002</v>
      </c>
      <c r="F82" s="263">
        <v>134.78400000000002</v>
      </c>
      <c r="G82" s="263">
        <v>144.14400000000003</v>
      </c>
      <c r="H82" s="263">
        <v>133.46892</v>
      </c>
      <c r="I82" s="263">
        <v>204.38079999999999</v>
      </c>
      <c r="J82" s="263">
        <v>224.22400000000002</v>
      </c>
      <c r="K82" s="263">
        <v>264.75331999999997</v>
      </c>
      <c r="L82" s="263">
        <v>375.28919999999999</v>
      </c>
      <c r="M82" s="263">
        <v>539.69760000000008</v>
      </c>
      <c r="N82" s="263">
        <v>691.79136000000005</v>
      </c>
      <c r="O82" s="263">
        <v>788.48640000000012</v>
      </c>
      <c r="P82" s="264"/>
      <c r="Q82" s="265"/>
      <c r="R82" s="264"/>
      <c r="T82" s="3">
        <f t="shared" ref="T82:T90" si="105">C82</f>
        <v>63</v>
      </c>
      <c r="U82" s="319">
        <f t="shared" si="93"/>
        <v>1</v>
      </c>
      <c r="V82" s="319">
        <f t="shared" si="94"/>
        <v>1.2088402723518252</v>
      </c>
      <c r="W82" s="319">
        <f t="shared" si="95"/>
        <v>1.6073222457863603</v>
      </c>
      <c r="X82" s="319">
        <f t="shared" si="96"/>
        <v>1.7189418461881911</v>
      </c>
      <c r="Y82" s="319">
        <f t="shared" si="97"/>
        <v>1.591639691929903</v>
      </c>
      <c r="Z82" s="319">
        <f t="shared" si="98"/>
        <v>2.4372759856630823</v>
      </c>
      <c r="AA82" s="319">
        <f t="shared" si="99"/>
        <v>2.6739095385149634</v>
      </c>
      <c r="AB82" s="319">
        <f t="shared" si="100"/>
        <v>3.1572286093438007</v>
      </c>
      <c r="AC82" s="319">
        <f t="shared" si="101"/>
        <v>4.4753878781113965</v>
      </c>
      <c r="AD82" s="319">
        <f t="shared" si="102"/>
        <v>6.4359861591695511</v>
      </c>
      <c r="AE82" s="319">
        <f t="shared" si="103"/>
        <v>8.2497302526323626</v>
      </c>
      <c r="AF82" s="319">
        <f t="shared" si="104"/>
        <v>9.4028351378502073</v>
      </c>
    </row>
    <row r="83" spans="3:32" x14ac:dyDescent="0.25">
      <c r="C83" s="3">
        <v>72</v>
      </c>
      <c r="D83" s="263">
        <v>116.57412000000001</v>
      </c>
      <c r="E83" s="263">
        <v>110.69136000000002</v>
      </c>
      <c r="F83" s="263">
        <v>126.70840000000003</v>
      </c>
      <c r="G83" s="263">
        <v>116.40200000000002</v>
      </c>
      <c r="H83" s="263">
        <v>79.223039999999983</v>
      </c>
      <c r="I83" s="263">
        <v>128.40048000000002</v>
      </c>
      <c r="J83" s="263">
        <v>192.35839999999999</v>
      </c>
      <c r="K83" s="263">
        <v>164.00384000000003</v>
      </c>
      <c r="L83" s="263">
        <v>207.75092000000001</v>
      </c>
      <c r="M83" s="263">
        <v>312.83200000000005</v>
      </c>
      <c r="N83" s="263">
        <v>369.20831999999996</v>
      </c>
      <c r="O83" s="263">
        <v>467.73792000000014</v>
      </c>
      <c r="P83" s="264"/>
      <c r="Q83" s="265"/>
      <c r="R83" s="264"/>
      <c r="T83" s="3">
        <f t="shared" si="105"/>
        <v>72</v>
      </c>
      <c r="U83" s="319">
        <f t="shared" si="93"/>
        <v>1</v>
      </c>
      <c r="V83" s="319">
        <f t="shared" si="94"/>
        <v>0.94953631217632195</v>
      </c>
      <c r="W83" s="319">
        <f t="shared" si="95"/>
        <v>1.0869342183325084</v>
      </c>
      <c r="X83" s="319">
        <f t="shared" si="96"/>
        <v>0.99852351448160204</v>
      </c>
      <c r="Y83" s="319">
        <f t="shared" si="97"/>
        <v>0.67959372114496752</v>
      </c>
      <c r="Z83" s="319">
        <f t="shared" si="98"/>
        <v>1.1014492753623188</v>
      </c>
      <c r="AA83" s="319">
        <f t="shared" si="99"/>
        <v>1.6500952355462772</v>
      </c>
      <c r="AB83" s="319">
        <f t="shared" si="100"/>
        <v>1.4068632042858227</v>
      </c>
      <c r="AC83" s="319">
        <f t="shared" si="101"/>
        <v>1.7821358634317805</v>
      </c>
      <c r="AD83" s="319">
        <f t="shared" si="102"/>
        <v>2.6835458847984444</v>
      </c>
      <c r="AE83" s="319">
        <f t="shared" si="103"/>
        <v>3.1671551112716951</v>
      </c>
      <c r="AF83" s="319">
        <f t="shared" si="104"/>
        <v>4.0123650086314191</v>
      </c>
    </row>
    <row r="84" spans="3:32" x14ac:dyDescent="0.25">
      <c r="C84" s="325">
        <v>83</v>
      </c>
      <c r="D84" s="320" t="s">
        <v>83</v>
      </c>
      <c r="E84" s="263"/>
      <c r="F84" s="263"/>
      <c r="G84" s="263"/>
      <c r="H84" s="263"/>
      <c r="I84" s="263"/>
      <c r="J84" s="263"/>
      <c r="K84" s="263"/>
      <c r="L84" s="263"/>
      <c r="M84" s="263"/>
      <c r="N84" s="263"/>
      <c r="O84" s="263"/>
      <c r="P84" s="264"/>
      <c r="Q84" s="265"/>
      <c r="R84" s="264"/>
      <c r="T84" s="3">
        <f t="shared" si="105"/>
        <v>83</v>
      </c>
      <c r="U84" s="319" t="str">
        <f t="shared" si="93"/>
        <v/>
      </c>
      <c r="V84" s="319" t="str">
        <f t="shared" si="94"/>
        <v/>
      </c>
      <c r="W84" s="319" t="str">
        <f t="shared" si="95"/>
        <v/>
      </c>
      <c r="X84" s="319" t="str">
        <f t="shared" si="96"/>
        <v/>
      </c>
      <c r="Y84" s="319" t="str">
        <f t="shared" si="97"/>
        <v/>
      </c>
      <c r="Z84" s="319" t="str">
        <f t="shared" si="98"/>
        <v/>
      </c>
      <c r="AA84" s="319" t="str">
        <f t="shared" si="99"/>
        <v/>
      </c>
      <c r="AB84" s="319" t="str">
        <f t="shared" si="100"/>
        <v/>
      </c>
      <c r="AC84" s="319" t="str">
        <f t="shared" si="101"/>
        <v/>
      </c>
      <c r="AD84" s="319" t="str">
        <f t="shared" si="102"/>
        <v/>
      </c>
      <c r="AE84" s="319" t="str">
        <f t="shared" si="103"/>
        <v/>
      </c>
      <c r="AF84" s="319" t="str">
        <f t="shared" si="104"/>
        <v/>
      </c>
    </row>
    <row r="85" spans="3:32" x14ac:dyDescent="0.25">
      <c r="C85" s="3">
        <v>102</v>
      </c>
      <c r="D85" s="263">
        <v>130.08996000000002</v>
      </c>
      <c r="E85" s="263">
        <v>226.02112000000002</v>
      </c>
      <c r="F85" s="263">
        <v>242.76512000000002</v>
      </c>
      <c r="G85" s="263">
        <v>270.08800000000002</v>
      </c>
      <c r="H85" s="263">
        <v>405.59167999999994</v>
      </c>
      <c r="I85" s="263">
        <v>572.16639999999995</v>
      </c>
      <c r="J85" s="263">
        <v>785.42100000000005</v>
      </c>
      <c r="K85" s="263">
        <v>961.03800000000001</v>
      </c>
      <c r="L85" s="263">
        <v>1227.2644800000003</v>
      </c>
      <c r="M85" s="263">
        <v>1683.4896000000003</v>
      </c>
      <c r="N85" s="263"/>
      <c r="O85" s="263"/>
      <c r="P85" s="264"/>
      <c r="Q85" s="265"/>
      <c r="R85" s="264"/>
      <c r="T85" s="3">
        <f t="shared" si="105"/>
        <v>102</v>
      </c>
      <c r="U85" s="319">
        <f t="shared" si="93"/>
        <v>1</v>
      </c>
      <c r="V85" s="319">
        <f t="shared" si="94"/>
        <v>1.737421704180707</v>
      </c>
      <c r="W85" s="319">
        <f t="shared" si="95"/>
        <v>1.8661326362157387</v>
      </c>
      <c r="X85" s="319">
        <f t="shared" si="96"/>
        <v>2.0761632949998599</v>
      </c>
      <c r="Y85" s="319">
        <f t="shared" si="97"/>
        <v>3.1177784972798812</v>
      </c>
      <c r="Z85" s="319">
        <f t="shared" si="98"/>
        <v>4.3982364203970841</v>
      </c>
      <c r="AA85" s="319">
        <f t="shared" si="99"/>
        <v>6.0375220347519507</v>
      </c>
      <c r="AB85" s="319">
        <f t="shared" si="100"/>
        <v>7.3874878584019852</v>
      </c>
      <c r="AC85" s="319">
        <f t="shared" si="101"/>
        <v>9.4339676943555073</v>
      </c>
      <c r="AD85" s="319">
        <f t="shared" si="102"/>
        <v>12.940964852322194</v>
      </c>
      <c r="AE85" s="319" t="str">
        <f t="shared" si="103"/>
        <v/>
      </c>
      <c r="AF85" s="319" t="str">
        <f t="shared" si="104"/>
        <v/>
      </c>
    </row>
    <row r="86" spans="3:32" x14ac:dyDescent="0.25">
      <c r="C86" s="3"/>
      <c r="D86" s="263"/>
      <c r="E86" s="263"/>
      <c r="F86" s="263"/>
      <c r="G86" s="263"/>
      <c r="H86" s="263"/>
      <c r="I86" s="263"/>
      <c r="J86" s="263"/>
      <c r="K86" s="263"/>
      <c r="L86" s="263"/>
      <c r="M86" s="263"/>
      <c r="N86" s="263"/>
      <c r="O86" s="263"/>
      <c r="P86" s="264"/>
      <c r="Q86" s="265"/>
      <c r="R86" s="264"/>
      <c r="T86" s="3">
        <f t="shared" si="105"/>
        <v>0</v>
      </c>
      <c r="U86" s="319" t="str">
        <f t="shared" si="93"/>
        <v/>
      </c>
      <c r="V86" s="319" t="str">
        <f t="shared" si="94"/>
        <v/>
      </c>
      <c r="W86" s="319" t="str">
        <f t="shared" si="95"/>
        <v/>
      </c>
      <c r="X86" s="319" t="str">
        <f t="shared" si="96"/>
        <v/>
      </c>
      <c r="Y86" s="319" t="str">
        <f t="shared" si="97"/>
        <v/>
      </c>
      <c r="Z86" s="319" t="str">
        <f t="shared" si="98"/>
        <v/>
      </c>
      <c r="AA86" s="319" t="str">
        <f t="shared" si="99"/>
        <v/>
      </c>
      <c r="AB86" s="319" t="str">
        <f t="shared" si="100"/>
        <v/>
      </c>
      <c r="AC86" s="319" t="str">
        <f t="shared" si="101"/>
        <v/>
      </c>
      <c r="AD86" s="319" t="str">
        <f t="shared" si="102"/>
        <v/>
      </c>
      <c r="AE86" s="319" t="str">
        <f t="shared" si="103"/>
        <v/>
      </c>
      <c r="AF86" s="319" t="str">
        <f t="shared" si="104"/>
        <v/>
      </c>
    </row>
    <row r="87" spans="3:32" x14ac:dyDescent="0.25">
      <c r="C87" s="3"/>
      <c r="D87" s="268"/>
      <c r="E87" s="263"/>
      <c r="F87" s="263"/>
      <c r="G87" s="263"/>
      <c r="H87" s="263"/>
      <c r="I87" s="263"/>
      <c r="J87" s="263"/>
      <c r="K87" s="263"/>
      <c r="L87" s="263"/>
      <c r="M87" s="263"/>
      <c r="N87" s="263"/>
      <c r="O87" s="263"/>
      <c r="P87" s="264"/>
      <c r="Q87" s="265"/>
      <c r="R87" s="264"/>
      <c r="T87" s="3">
        <f t="shared" si="105"/>
        <v>0</v>
      </c>
      <c r="U87" s="319" t="str">
        <f t="shared" si="93"/>
        <v/>
      </c>
      <c r="V87" s="319" t="str">
        <f t="shared" si="94"/>
        <v/>
      </c>
      <c r="W87" s="319" t="str">
        <f t="shared" si="95"/>
        <v/>
      </c>
      <c r="X87" s="319" t="str">
        <f t="shared" si="96"/>
        <v/>
      </c>
      <c r="Y87" s="319" t="str">
        <f t="shared" si="97"/>
        <v/>
      </c>
      <c r="Z87" s="319" t="str">
        <f t="shared" si="98"/>
        <v/>
      </c>
      <c r="AA87" s="319" t="str">
        <f t="shared" si="99"/>
        <v/>
      </c>
      <c r="AB87" s="319" t="str">
        <f t="shared" si="100"/>
        <v/>
      </c>
      <c r="AC87" s="319" t="str">
        <f t="shared" si="101"/>
        <v/>
      </c>
      <c r="AD87" s="319" t="str">
        <f t="shared" si="102"/>
        <v/>
      </c>
      <c r="AE87" s="319" t="str">
        <f t="shared" si="103"/>
        <v/>
      </c>
      <c r="AF87" s="319" t="str">
        <f t="shared" si="104"/>
        <v/>
      </c>
    </row>
    <row r="88" spans="3:32" x14ac:dyDescent="0.25">
      <c r="C88" s="3"/>
      <c r="D88" s="268"/>
      <c r="E88" s="263"/>
      <c r="F88" s="263"/>
      <c r="G88" s="263"/>
      <c r="H88" s="263"/>
      <c r="I88" s="263"/>
      <c r="J88" s="263"/>
      <c r="K88" s="263"/>
      <c r="L88" s="263"/>
      <c r="M88" s="263"/>
      <c r="N88" s="263"/>
      <c r="O88" s="263"/>
      <c r="P88" s="264"/>
      <c r="Q88" s="265"/>
      <c r="R88" s="264"/>
      <c r="T88" s="3">
        <f t="shared" si="105"/>
        <v>0</v>
      </c>
      <c r="U88" s="319" t="str">
        <f t="shared" si="93"/>
        <v/>
      </c>
      <c r="V88" s="319" t="str">
        <f t="shared" si="94"/>
        <v/>
      </c>
      <c r="W88" s="319" t="str">
        <f t="shared" si="95"/>
        <v/>
      </c>
      <c r="X88" s="319" t="str">
        <f t="shared" si="96"/>
        <v/>
      </c>
      <c r="Y88" s="319" t="str">
        <f t="shared" si="97"/>
        <v/>
      </c>
      <c r="Z88" s="319" t="str">
        <f t="shared" si="98"/>
        <v/>
      </c>
      <c r="AA88" s="319" t="str">
        <f t="shared" si="99"/>
        <v/>
      </c>
      <c r="AB88" s="319" t="str">
        <f t="shared" si="100"/>
        <v/>
      </c>
      <c r="AC88" s="319" t="str">
        <f t="shared" si="101"/>
        <v/>
      </c>
      <c r="AD88" s="319" t="str">
        <f t="shared" si="102"/>
        <v/>
      </c>
      <c r="AE88" s="319" t="str">
        <f t="shared" si="103"/>
        <v/>
      </c>
      <c r="AF88" s="319" t="str">
        <f t="shared" si="104"/>
        <v/>
      </c>
    </row>
    <row r="89" spans="3:32" x14ac:dyDescent="0.25">
      <c r="C89" s="3"/>
      <c r="D89" s="268"/>
      <c r="E89" s="263"/>
      <c r="F89" s="263"/>
      <c r="G89" s="263"/>
      <c r="H89" s="263"/>
      <c r="I89" s="263"/>
      <c r="J89" s="263"/>
      <c r="K89" s="263"/>
      <c r="L89" s="263"/>
      <c r="M89" s="263"/>
      <c r="N89" s="263"/>
      <c r="O89" s="263"/>
      <c r="P89" s="264"/>
      <c r="Q89" s="265"/>
      <c r="R89" s="264"/>
      <c r="T89" s="3">
        <f t="shared" si="105"/>
        <v>0</v>
      </c>
      <c r="U89" s="319" t="str">
        <f t="shared" si="93"/>
        <v/>
      </c>
      <c r="V89" s="319" t="str">
        <f t="shared" si="94"/>
        <v/>
      </c>
      <c r="W89" s="319" t="str">
        <f t="shared" si="95"/>
        <v/>
      </c>
      <c r="X89" s="319" t="str">
        <f t="shared" si="96"/>
        <v/>
      </c>
      <c r="Y89" s="319" t="str">
        <f t="shared" si="97"/>
        <v/>
      </c>
      <c r="Z89" s="319" t="str">
        <f t="shared" si="98"/>
        <v/>
      </c>
      <c r="AA89" s="319" t="str">
        <f t="shared" si="99"/>
        <v/>
      </c>
      <c r="AB89" s="319" t="str">
        <f t="shared" si="100"/>
        <v/>
      </c>
      <c r="AC89" s="319" t="str">
        <f t="shared" si="101"/>
        <v/>
      </c>
      <c r="AD89" s="319" t="str">
        <f t="shared" si="102"/>
        <v/>
      </c>
      <c r="AE89" s="319" t="str">
        <f t="shared" si="103"/>
        <v/>
      </c>
      <c r="AF89" s="319" t="str">
        <f t="shared" si="104"/>
        <v/>
      </c>
    </row>
    <row r="90" spans="3:32" x14ac:dyDescent="0.25">
      <c r="C90" s="255"/>
      <c r="D90" s="272"/>
      <c r="E90" s="273"/>
      <c r="F90" s="273"/>
      <c r="G90" s="273"/>
      <c r="H90" s="273"/>
      <c r="I90" s="273"/>
      <c r="J90" s="273"/>
      <c r="K90" s="273"/>
      <c r="L90" s="273"/>
      <c r="M90" s="273"/>
      <c r="N90" s="273"/>
      <c r="O90" s="273"/>
      <c r="P90" s="264"/>
      <c r="Q90" s="265"/>
      <c r="R90" s="264"/>
      <c r="T90" s="3">
        <f t="shared" si="105"/>
        <v>0</v>
      </c>
      <c r="U90" s="326" t="str">
        <f t="shared" si="93"/>
        <v/>
      </c>
      <c r="V90" s="326" t="str">
        <f t="shared" si="94"/>
        <v/>
      </c>
      <c r="W90" s="326" t="str">
        <f t="shared" si="95"/>
        <v/>
      </c>
      <c r="X90" s="326" t="str">
        <f t="shared" si="96"/>
        <v/>
      </c>
      <c r="Y90" s="326" t="str">
        <f t="shared" si="97"/>
        <v/>
      </c>
      <c r="Z90" s="326" t="str">
        <f t="shared" si="98"/>
        <v/>
      </c>
      <c r="AA90" s="326" t="str">
        <f t="shared" si="99"/>
        <v/>
      </c>
      <c r="AB90" s="326" t="str">
        <f t="shared" si="100"/>
        <v/>
      </c>
      <c r="AC90" s="326" t="str">
        <f t="shared" si="101"/>
        <v/>
      </c>
      <c r="AD90" s="326" t="str">
        <f t="shared" si="102"/>
        <v/>
      </c>
      <c r="AE90" s="326" t="str">
        <f t="shared" si="103"/>
        <v/>
      </c>
      <c r="AF90" s="326" t="str">
        <f t="shared" si="104"/>
        <v/>
      </c>
    </row>
    <row r="91" spans="3:32" ht="18.75" x14ac:dyDescent="0.35">
      <c r="C91" s="340" t="s">
        <v>8</v>
      </c>
      <c r="D91" s="340"/>
      <c r="E91" s="291"/>
      <c r="F91" s="291"/>
      <c r="G91" s="291"/>
      <c r="H91" s="291"/>
      <c r="I91" s="291"/>
      <c r="J91" s="291"/>
      <c r="K91" s="291"/>
      <c r="L91" s="291"/>
      <c r="M91" s="291"/>
      <c r="N91" s="291"/>
      <c r="O91" s="291"/>
      <c r="P91" s="264"/>
      <c r="Q91" s="265"/>
      <c r="R91" s="264"/>
      <c r="T91" s="340" t="s">
        <v>8</v>
      </c>
      <c r="U91" s="340"/>
      <c r="V91" s="291"/>
      <c r="W91" s="291"/>
      <c r="X91" s="291"/>
      <c r="Y91" s="291"/>
      <c r="Z91" s="291"/>
      <c r="AA91" s="291"/>
      <c r="AB91" s="291"/>
      <c r="AC91" s="291"/>
      <c r="AD91" s="291"/>
      <c r="AE91" s="291"/>
      <c r="AF91" s="291"/>
    </row>
    <row r="92" spans="3:32" x14ac:dyDescent="0.25">
      <c r="C92" s="281">
        <f>C81</f>
        <v>52</v>
      </c>
      <c r="D92" s="294">
        <f>IF(ISNUMBER(D81)=TRUE,D81/D120,"")</f>
        <v>1.0823241825526784</v>
      </c>
      <c r="E92" s="294">
        <f>IF(ISNUMBER(E81)=TRUE,E81/E120,"")</f>
        <v>1.3991289447242921</v>
      </c>
      <c r="F92" s="294">
        <f t="shared" ref="F92:O92" si="106">IF(ISNUMBER(F81)=TRUE,F81/F120,"")</f>
        <v>2.304496506021537</v>
      </c>
      <c r="G92" s="294">
        <f t="shared" si="106"/>
        <v>1.7567597116977707</v>
      </c>
      <c r="H92" s="294">
        <f t="shared" si="106"/>
        <v>1.8187108232344338</v>
      </c>
      <c r="I92" s="294">
        <f t="shared" si="106"/>
        <v>1.1892665445024233</v>
      </c>
      <c r="J92" s="294">
        <f t="shared" si="106"/>
        <v>1.0588156323672095</v>
      </c>
      <c r="K92" s="294">
        <f t="shared" si="106"/>
        <v>0.93165261989394321</v>
      </c>
      <c r="L92" s="294">
        <f t="shared" si="106"/>
        <v>0.8872424430065502</v>
      </c>
      <c r="M92" s="294">
        <f t="shared" si="106"/>
        <v>0.69897931392399315</v>
      </c>
      <c r="N92" s="294">
        <f t="shared" si="106"/>
        <v>0.80794101337443702</v>
      </c>
      <c r="O92" s="294">
        <f t="shared" si="106"/>
        <v>0.71301436856548317</v>
      </c>
      <c r="P92" s="294"/>
      <c r="Q92" s="295"/>
      <c r="R92" s="294"/>
      <c r="T92" s="281">
        <f>C92</f>
        <v>52</v>
      </c>
      <c r="U92" s="292">
        <f t="shared" ref="U92:U101" si="107">IF(ISNUMBER(U81)=FALSE,"",U81/$U$120)</f>
        <v>1</v>
      </c>
      <c r="V92" s="293">
        <f t="shared" ref="V92:V101" si="108">IF(ISNUMBER(V81)=FALSE,"",V81/$V$120)</f>
        <v>1.2339662614566065</v>
      </c>
      <c r="W92" s="293">
        <f>IF(ISNUMBER(W81)=FALSE,"",W81/$W$120)</f>
        <v>2.008936092914777</v>
      </c>
      <c r="X92" s="293">
        <f>IF(ISNUMBER(X81)=FALSE,"",X81/$X$120)</f>
        <v>1.546477719361073</v>
      </c>
      <c r="Y92" s="293">
        <f>IF(ISNUMBER(Y81)=FALSE,"",Y81/$Y$120)</f>
        <v>1.6220717105291704</v>
      </c>
      <c r="Z92" s="293">
        <f>IF(ISNUMBER(Z81)=FALSE,"",Z81/$Z$120)</f>
        <v>1.0776831516945005</v>
      </c>
      <c r="AA92" s="293">
        <f>IF(ISNUMBER(AA81)=FALSE,"",AA81/$AA$120)</f>
        <v>0.94233239341342445</v>
      </c>
      <c r="AB92" s="293">
        <f>IF(ISNUMBER(AB81)=FALSE,"",AB81/$AB$120)</f>
        <v>0.84067360137793001</v>
      </c>
      <c r="AC92" s="293">
        <f>IF(ISNUMBER(AC81)=FALSE,"",AC81/$AC$120)</f>
        <v>0.78346555616996416</v>
      </c>
      <c r="AD92" s="293">
        <f>IF(ISNUMBER(AD81)=FALSE,"",AD81/$AD$120)</f>
        <v>0.61770309930316691</v>
      </c>
      <c r="AE92" s="293">
        <f>IF(ISNUMBER(AE81)=FALSE,"",AE81/$AE$120)</f>
        <v>0.63451999394860914</v>
      </c>
      <c r="AF92" s="293">
        <f>IF(ISNUMBER(AF81)=FALSE,"",AF81/$AF$120)</f>
        <v>0.57185741079071273</v>
      </c>
    </row>
    <row r="93" spans="3:32" x14ac:dyDescent="0.25">
      <c r="C93" s="281">
        <f t="shared" ref="C93:C101" si="109">C82</f>
        <v>63</v>
      </c>
      <c r="D93" s="294">
        <f>IF(ISNUMBER(D82)=TRUE,D82/D120,"")</f>
        <v>0.75662614423857399</v>
      </c>
      <c r="E93" s="294">
        <f>IF(ISNUMBER(E82)=TRUE,E82/E120,"")</f>
        <v>0.74688152824512155</v>
      </c>
      <c r="F93" s="294">
        <f t="shared" ref="F93:N93" si="110">IF(ISNUMBER(F82)=TRUE,F82/F120,"")</f>
        <v>0.91756759627025763</v>
      </c>
      <c r="G93" s="294">
        <f t="shared" si="110"/>
        <v>0.77710402597074935</v>
      </c>
      <c r="H93" s="294">
        <f t="shared" si="110"/>
        <v>0.53629544504805682</v>
      </c>
      <c r="I93" s="294">
        <f t="shared" si="110"/>
        <v>0.53163426067919839</v>
      </c>
      <c r="J93" s="294">
        <f t="shared" si="110"/>
        <v>0.43854920762131805</v>
      </c>
      <c r="K93" s="294">
        <f t="shared" si="110"/>
        <v>0.39385706715762681</v>
      </c>
      <c r="L93" s="294">
        <f t="shared" si="110"/>
        <v>0.40999494401490666</v>
      </c>
      <c r="M93" s="294">
        <f t="shared" si="110"/>
        <v>0.37878897782760751</v>
      </c>
      <c r="N93" s="294">
        <f t="shared" si="110"/>
        <v>0.52099213323683935</v>
      </c>
      <c r="O93" s="294">
        <f>IF(ISNUMBER(O82)=TRUE,O82/O120,"")</f>
        <v>0.45522439888135313</v>
      </c>
      <c r="P93" s="294"/>
      <c r="Q93" s="295"/>
      <c r="R93" s="294"/>
      <c r="T93" s="281">
        <f t="shared" ref="T93:T101" si="111">C93</f>
        <v>63</v>
      </c>
      <c r="U93" s="296">
        <f t="shared" si="107"/>
        <v>1</v>
      </c>
      <c r="V93" s="294">
        <f t="shared" si="108"/>
        <v>0.94226548088437501</v>
      </c>
      <c r="W93" s="294">
        <f t="shared" ref="W93:W101" si="112">IF(ISNUMBER(W82)=FALSE,"",W82/$W$120)</f>
        <v>1.1442058238950543</v>
      </c>
      <c r="X93" s="294">
        <f t="shared" ref="X93:X101" si="113">IF(ISNUMBER(X82)=FALSE,"",X82/$X$120)</f>
        <v>0.97855779676331833</v>
      </c>
      <c r="Y93" s="294">
        <f t="shared" ref="Y93:Y101" si="114">IF(ISNUMBER(Y82)=FALSE,"",Y82/$Y$120)</f>
        <v>0.68420544420926521</v>
      </c>
      <c r="Z93" s="294">
        <f t="shared" ref="Z93:Z101" si="115">IF(ISNUMBER(Z82)=FALSE,"",Z82/$Z$120)</f>
        <v>0.6891295463633188</v>
      </c>
      <c r="AA93" s="294">
        <f t="shared" ref="AA93:AA101" si="116">IF(ISNUMBER(AA82)=FALSE,"",AA82/$AA$120)</f>
        <v>0.55831349460509216</v>
      </c>
      <c r="AB93" s="294">
        <f t="shared" ref="AB93:AB101" si="117">IF(ISNUMBER(AB82)=FALSE,"",AB82/$AB$120)</f>
        <v>0.50837953720169193</v>
      </c>
      <c r="AC93" s="294">
        <f t="shared" ref="AC93:AC101" si="118">IF(ISNUMBER(AC82)=FALSE,"",AC82/$AC$120)</f>
        <v>0.51788355274412501</v>
      </c>
      <c r="AD93" s="294">
        <f t="shared" ref="AD93:AD101" si="119">IF(ISNUMBER(AD82)=FALSE,"",AD82/$AD$120)</f>
        <v>0.4788382212634541</v>
      </c>
      <c r="AE93" s="294">
        <f t="shared" ref="AE93:AE101" si="120">IF(ISNUMBER(AE82)=FALSE,"",AE82/$AE$120)</f>
        <v>0.5852923405813204</v>
      </c>
      <c r="AF93" s="294">
        <f t="shared" ref="AF93:AF101" si="121">IF(ISNUMBER(AF82)=FALSE,"",AF82/$AF$120)</f>
        <v>0.52226511909659745</v>
      </c>
    </row>
    <row r="94" spans="3:32" x14ac:dyDescent="0.25">
      <c r="C94" s="281">
        <f t="shared" si="109"/>
        <v>72</v>
      </c>
      <c r="D94" s="294">
        <f>IF(ISNUMBER(D83)=TRUE,D83/D120,"")</f>
        <v>1.0518361774103495</v>
      </c>
      <c r="E94" s="294">
        <f>IF(ISNUMBER(E83)=TRUE,E83/E120,"")</f>
        <v>0.81556980175686122</v>
      </c>
      <c r="F94" s="294">
        <f t="shared" ref="F94:O94" si="122">IF(ISNUMBER(F83)=TRUE,F83/F120,"")</f>
        <v>0.86259142045977499</v>
      </c>
      <c r="G94" s="294">
        <f t="shared" si="122"/>
        <v>0.62754233843272811</v>
      </c>
      <c r="H94" s="294">
        <f t="shared" si="122"/>
        <v>0.31832845800250725</v>
      </c>
      <c r="I94" s="294">
        <f t="shared" si="122"/>
        <v>0.33399465241184206</v>
      </c>
      <c r="J94" s="294">
        <f t="shared" si="122"/>
        <v>0.37622477477569094</v>
      </c>
      <c r="K94" s="294">
        <f t="shared" si="122"/>
        <v>0.24397832452106247</v>
      </c>
      <c r="L94" s="294">
        <f t="shared" si="122"/>
        <v>0.22696317084116824</v>
      </c>
      <c r="M94" s="294">
        <f t="shared" si="122"/>
        <v>0.21956242442391094</v>
      </c>
      <c r="N94" s="294">
        <f t="shared" si="122"/>
        <v>0.27805295262084451</v>
      </c>
      <c r="O94" s="294">
        <f t="shared" si="122"/>
        <v>0.27004360945986444</v>
      </c>
      <c r="P94" s="294"/>
      <c r="Q94" s="295"/>
      <c r="R94" s="294"/>
      <c r="T94" s="281">
        <f t="shared" si="111"/>
        <v>72</v>
      </c>
      <c r="U94" s="296">
        <f t="shared" si="107"/>
        <v>1</v>
      </c>
      <c r="V94" s="294">
        <f t="shared" si="108"/>
        <v>0.74014351628880615</v>
      </c>
      <c r="W94" s="294">
        <f t="shared" si="112"/>
        <v>0.77375676599213805</v>
      </c>
      <c r="X94" s="294">
        <f t="shared" si="113"/>
        <v>0.56843864294435631</v>
      </c>
      <c r="Y94" s="294">
        <f t="shared" si="114"/>
        <v>0.29214006550315297</v>
      </c>
      <c r="Z94" s="294">
        <f t="shared" si="115"/>
        <v>0.31143015560715714</v>
      </c>
      <c r="AA94" s="294">
        <f t="shared" si="116"/>
        <v>0.34454061519998547</v>
      </c>
      <c r="AB94" s="294">
        <f t="shared" si="117"/>
        <v>0.22653426571146129</v>
      </c>
      <c r="AC94" s="294">
        <f t="shared" si="118"/>
        <v>0.20622544404268428</v>
      </c>
      <c r="AD94" s="294">
        <f t="shared" si="119"/>
        <v>0.19965616867043626</v>
      </c>
      <c r="AE94" s="294">
        <f t="shared" si="120"/>
        <v>0.22469966547922118</v>
      </c>
      <c r="AF94" s="294">
        <f t="shared" si="121"/>
        <v>0.22286026058849009</v>
      </c>
    </row>
    <row r="95" spans="3:32" x14ac:dyDescent="0.25">
      <c r="C95" s="281">
        <f t="shared" si="109"/>
        <v>83</v>
      </c>
      <c r="D95" s="294" t="str">
        <f>IF(ISNUMBER(D84)=TRUE,D84/D120,"")</f>
        <v/>
      </c>
      <c r="E95" s="294" t="str">
        <f>IF(ISNUMBER(E84)=TRUE,E84/E120,"")</f>
        <v/>
      </c>
      <c r="F95" s="294" t="str">
        <f t="shared" ref="F95:O95" si="123">IF(ISNUMBER(F84)=TRUE,F84/F120,"")</f>
        <v/>
      </c>
      <c r="G95" s="294" t="str">
        <f t="shared" si="123"/>
        <v/>
      </c>
      <c r="H95" s="294" t="str">
        <f t="shared" si="123"/>
        <v/>
      </c>
      <c r="I95" s="294" t="str">
        <f t="shared" si="123"/>
        <v/>
      </c>
      <c r="J95" s="294" t="str">
        <f t="shared" si="123"/>
        <v/>
      </c>
      <c r="K95" s="294" t="str">
        <f t="shared" si="123"/>
        <v/>
      </c>
      <c r="L95" s="294" t="str">
        <f t="shared" si="123"/>
        <v/>
      </c>
      <c r="M95" s="294" t="str">
        <f t="shared" si="123"/>
        <v/>
      </c>
      <c r="N95" s="294" t="str">
        <f t="shared" si="123"/>
        <v/>
      </c>
      <c r="O95" s="294" t="str">
        <f t="shared" si="123"/>
        <v/>
      </c>
      <c r="P95" s="294"/>
      <c r="Q95" s="295"/>
      <c r="R95" s="294"/>
      <c r="T95" s="281">
        <f t="shared" si="111"/>
        <v>83</v>
      </c>
      <c r="U95" s="296" t="str">
        <f t="shared" si="107"/>
        <v/>
      </c>
      <c r="V95" s="294" t="str">
        <f t="shared" si="108"/>
        <v/>
      </c>
      <c r="W95" s="294" t="str">
        <f t="shared" si="112"/>
        <v/>
      </c>
      <c r="X95" s="294" t="str">
        <f t="shared" si="113"/>
        <v/>
      </c>
      <c r="Y95" s="294" t="str">
        <f t="shared" si="114"/>
        <v/>
      </c>
      <c r="Z95" s="294" t="str">
        <f t="shared" si="115"/>
        <v/>
      </c>
      <c r="AA95" s="294" t="str">
        <f t="shared" si="116"/>
        <v/>
      </c>
      <c r="AB95" s="294" t="str">
        <f t="shared" si="117"/>
        <v/>
      </c>
      <c r="AC95" s="294" t="str">
        <f t="shared" si="118"/>
        <v/>
      </c>
      <c r="AD95" s="294" t="str">
        <f t="shared" si="119"/>
        <v/>
      </c>
      <c r="AE95" s="294" t="str">
        <f t="shared" si="120"/>
        <v/>
      </c>
      <c r="AF95" s="294" t="str">
        <f t="shared" si="121"/>
        <v/>
      </c>
    </row>
    <row r="96" spans="3:32" x14ac:dyDescent="0.25">
      <c r="C96" s="281">
        <f t="shared" si="109"/>
        <v>102</v>
      </c>
      <c r="D96" s="294">
        <f>IF(ISNUMBER(D85)=TRUE,D85/D120,"")</f>
        <v>1.1737881979796654</v>
      </c>
      <c r="E96" s="294">
        <f>IF(ISNUMBER(E85)=TRUE,E85/E120,"")</f>
        <v>1.6653151612850701</v>
      </c>
      <c r="F96" s="294">
        <f t="shared" ref="F96:O96" si="124">IF(ISNUMBER(F85)=TRUE,F85/F120,"")</f>
        <v>1.6526695128254143</v>
      </c>
      <c r="G96" s="294">
        <f t="shared" si="124"/>
        <v>1.4560888567431716</v>
      </c>
      <c r="H96" s="294">
        <f t="shared" si="124"/>
        <v>1.6297200167154198</v>
      </c>
      <c r="I96" s="294">
        <f t="shared" si="124"/>
        <v>1.4883162266195187</v>
      </c>
      <c r="J96" s="294">
        <f t="shared" si="124"/>
        <v>1.5361681051053555</v>
      </c>
      <c r="K96" s="294">
        <f t="shared" si="124"/>
        <v>1.4296765309950841</v>
      </c>
      <c r="L96" s="294">
        <f t="shared" si="124"/>
        <v>1.3407586249992902</v>
      </c>
      <c r="M96" s="294">
        <f t="shared" si="124"/>
        <v>1.1815640921275319</v>
      </c>
      <c r="N96" s="294" t="str">
        <f t="shared" si="124"/>
        <v/>
      </c>
      <c r="O96" s="294" t="str">
        <f t="shared" si="124"/>
        <v/>
      </c>
      <c r="P96" s="294"/>
      <c r="Q96" s="295"/>
      <c r="R96" s="294"/>
      <c r="T96" s="281">
        <f t="shared" si="111"/>
        <v>102</v>
      </c>
      <c r="U96" s="296">
        <f t="shared" si="107"/>
        <v>1</v>
      </c>
      <c r="V96" s="294">
        <f t="shared" si="108"/>
        <v>1.3542835517911278</v>
      </c>
      <c r="W96" s="294">
        <f t="shared" si="112"/>
        <v>1.3284453917789474</v>
      </c>
      <c r="X96" s="294">
        <f t="shared" si="113"/>
        <v>1.1819165285790059</v>
      </c>
      <c r="Y96" s="294">
        <f t="shared" si="114"/>
        <v>1.3402537223050255</v>
      </c>
      <c r="Z96" s="294">
        <f t="shared" si="115"/>
        <v>1.2435828716222599</v>
      </c>
      <c r="AA96" s="294">
        <f t="shared" si="116"/>
        <v>1.2606372719137315</v>
      </c>
      <c r="AB96" s="294">
        <f t="shared" si="117"/>
        <v>1.1895393470788593</v>
      </c>
      <c r="AC96" s="294">
        <f t="shared" si="118"/>
        <v>1.0916811769369776</v>
      </c>
      <c r="AD96" s="294">
        <f t="shared" si="119"/>
        <v>0.96280949617803424</v>
      </c>
      <c r="AE96" s="294" t="str">
        <f t="shared" si="120"/>
        <v/>
      </c>
      <c r="AF96" s="294" t="str">
        <f t="shared" si="121"/>
        <v/>
      </c>
    </row>
    <row r="97" spans="2:32" x14ac:dyDescent="0.25">
      <c r="C97" s="281">
        <f t="shared" si="109"/>
        <v>0</v>
      </c>
      <c r="D97" s="294" t="str">
        <f>IF(ISNUMBER(D86)=TRUE,D86/D120,"")</f>
        <v/>
      </c>
      <c r="E97" s="294" t="str">
        <f>IF(ISNUMBER(E86)=TRUE,E86/E120,"")</f>
        <v/>
      </c>
      <c r="F97" s="294" t="str">
        <f t="shared" ref="F97:O97" si="125">IF(ISNUMBER(F86)=TRUE,F86/F120,"")</f>
        <v/>
      </c>
      <c r="G97" s="294" t="str">
        <f t="shared" si="125"/>
        <v/>
      </c>
      <c r="H97" s="294" t="str">
        <f t="shared" si="125"/>
        <v/>
      </c>
      <c r="I97" s="294" t="str">
        <f t="shared" si="125"/>
        <v/>
      </c>
      <c r="J97" s="294" t="str">
        <f t="shared" si="125"/>
        <v/>
      </c>
      <c r="K97" s="294" t="str">
        <f t="shared" si="125"/>
        <v/>
      </c>
      <c r="L97" s="294" t="str">
        <f t="shared" si="125"/>
        <v/>
      </c>
      <c r="M97" s="294" t="str">
        <f t="shared" si="125"/>
        <v/>
      </c>
      <c r="N97" s="294" t="str">
        <f t="shared" si="125"/>
        <v/>
      </c>
      <c r="O97" s="294" t="str">
        <f t="shared" si="125"/>
        <v/>
      </c>
      <c r="P97" s="294"/>
      <c r="Q97" s="295"/>
      <c r="R97" s="294"/>
      <c r="T97" s="281">
        <f t="shared" si="111"/>
        <v>0</v>
      </c>
      <c r="U97" s="296" t="str">
        <f t="shared" si="107"/>
        <v/>
      </c>
      <c r="V97" s="294" t="str">
        <f t="shared" si="108"/>
        <v/>
      </c>
      <c r="W97" s="294" t="str">
        <f t="shared" si="112"/>
        <v/>
      </c>
      <c r="X97" s="294" t="str">
        <f t="shared" si="113"/>
        <v/>
      </c>
      <c r="Y97" s="294" t="str">
        <f t="shared" si="114"/>
        <v/>
      </c>
      <c r="Z97" s="294" t="str">
        <f t="shared" si="115"/>
        <v/>
      </c>
      <c r="AA97" s="294" t="str">
        <f t="shared" si="116"/>
        <v/>
      </c>
      <c r="AB97" s="294" t="str">
        <f t="shared" si="117"/>
        <v/>
      </c>
      <c r="AC97" s="294" t="str">
        <f t="shared" si="118"/>
        <v/>
      </c>
      <c r="AD97" s="294" t="str">
        <f t="shared" si="119"/>
        <v/>
      </c>
      <c r="AE97" s="294" t="str">
        <f t="shared" si="120"/>
        <v/>
      </c>
      <c r="AF97" s="294" t="str">
        <f t="shared" si="121"/>
        <v/>
      </c>
    </row>
    <row r="98" spans="2:32" x14ac:dyDescent="0.25">
      <c r="C98" s="281">
        <f t="shared" si="109"/>
        <v>0</v>
      </c>
      <c r="D98" s="294" t="str">
        <f>IF(ISNUMBER(D87)=TRUE,D87/D120,"")</f>
        <v/>
      </c>
      <c r="E98" s="294" t="str">
        <f>IF(ISNUMBER(E87)=TRUE,E87/E120,"")</f>
        <v/>
      </c>
      <c r="F98" s="294" t="str">
        <f t="shared" ref="F98:O98" si="126">IF(ISNUMBER(F87)=TRUE,F87/F120,"")</f>
        <v/>
      </c>
      <c r="G98" s="294" t="str">
        <f t="shared" si="126"/>
        <v/>
      </c>
      <c r="H98" s="294" t="str">
        <f t="shared" si="126"/>
        <v/>
      </c>
      <c r="I98" s="294" t="str">
        <f t="shared" si="126"/>
        <v/>
      </c>
      <c r="J98" s="294" t="str">
        <f t="shared" si="126"/>
        <v/>
      </c>
      <c r="K98" s="294" t="str">
        <f t="shared" si="126"/>
        <v/>
      </c>
      <c r="L98" s="294" t="str">
        <f t="shared" si="126"/>
        <v/>
      </c>
      <c r="M98" s="294" t="str">
        <f t="shared" si="126"/>
        <v/>
      </c>
      <c r="N98" s="294" t="str">
        <f t="shared" si="126"/>
        <v/>
      </c>
      <c r="O98" s="294" t="str">
        <f t="shared" si="126"/>
        <v/>
      </c>
      <c r="P98" s="294"/>
      <c r="Q98" s="295"/>
      <c r="R98" s="294"/>
      <c r="T98" s="281">
        <f t="shared" si="111"/>
        <v>0</v>
      </c>
      <c r="U98" s="296" t="str">
        <f t="shared" si="107"/>
        <v/>
      </c>
      <c r="V98" s="294" t="str">
        <f t="shared" si="108"/>
        <v/>
      </c>
      <c r="W98" s="294" t="str">
        <f t="shared" si="112"/>
        <v/>
      </c>
      <c r="X98" s="294" t="str">
        <f t="shared" si="113"/>
        <v/>
      </c>
      <c r="Y98" s="294" t="str">
        <f t="shared" si="114"/>
        <v/>
      </c>
      <c r="Z98" s="294" t="str">
        <f t="shared" si="115"/>
        <v/>
      </c>
      <c r="AA98" s="294" t="str">
        <f t="shared" si="116"/>
        <v/>
      </c>
      <c r="AB98" s="294" t="str">
        <f t="shared" si="117"/>
        <v/>
      </c>
      <c r="AC98" s="294" t="str">
        <f t="shared" si="118"/>
        <v/>
      </c>
      <c r="AD98" s="294" t="str">
        <f t="shared" si="119"/>
        <v/>
      </c>
      <c r="AE98" s="294" t="str">
        <f t="shared" si="120"/>
        <v/>
      </c>
      <c r="AF98" s="294" t="str">
        <f t="shared" si="121"/>
        <v/>
      </c>
    </row>
    <row r="99" spans="2:32" x14ac:dyDescent="0.25">
      <c r="C99" s="281">
        <f t="shared" si="109"/>
        <v>0</v>
      </c>
      <c r="D99" s="294" t="str">
        <f>IF(ISNUMBER(D88)=TRUE,D88/D120,"")</f>
        <v/>
      </c>
      <c r="E99" s="294" t="str">
        <f>IF(ISNUMBER(E88)=TRUE,E88/E120,"")</f>
        <v/>
      </c>
      <c r="F99" s="294" t="str">
        <f t="shared" ref="F99:O99" si="127">IF(ISNUMBER(F88)=TRUE,F88/F120,"")</f>
        <v/>
      </c>
      <c r="G99" s="294" t="str">
        <f t="shared" si="127"/>
        <v/>
      </c>
      <c r="H99" s="294" t="str">
        <f t="shared" si="127"/>
        <v/>
      </c>
      <c r="I99" s="294" t="str">
        <f t="shared" si="127"/>
        <v/>
      </c>
      <c r="J99" s="294" t="str">
        <f t="shared" si="127"/>
        <v/>
      </c>
      <c r="K99" s="294" t="str">
        <f t="shared" si="127"/>
        <v/>
      </c>
      <c r="L99" s="294" t="str">
        <f t="shared" si="127"/>
        <v/>
      </c>
      <c r="M99" s="294" t="str">
        <f t="shared" si="127"/>
        <v/>
      </c>
      <c r="N99" s="294" t="str">
        <f t="shared" si="127"/>
        <v/>
      </c>
      <c r="O99" s="294" t="str">
        <f t="shared" si="127"/>
        <v/>
      </c>
      <c r="P99" s="294"/>
      <c r="Q99" s="295"/>
      <c r="R99" s="294"/>
      <c r="T99" s="281">
        <f t="shared" si="111"/>
        <v>0</v>
      </c>
      <c r="U99" s="296" t="str">
        <f t="shared" si="107"/>
        <v/>
      </c>
      <c r="V99" s="294" t="str">
        <f t="shared" si="108"/>
        <v/>
      </c>
      <c r="W99" s="294" t="str">
        <f t="shared" si="112"/>
        <v/>
      </c>
      <c r="X99" s="294" t="str">
        <f t="shared" si="113"/>
        <v/>
      </c>
      <c r="Y99" s="294" t="str">
        <f t="shared" si="114"/>
        <v/>
      </c>
      <c r="Z99" s="294" t="str">
        <f t="shared" si="115"/>
        <v/>
      </c>
      <c r="AA99" s="294" t="str">
        <f t="shared" si="116"/>
        <v/>
      </c>
      <c r="AB99" s="294" t="str">
        <f t="shared" si="117"/>
        <v/>
      </c>
      <c r="AC99" s="294" t="str">
        <f t="shared" si="118"/>
        <v/>
      </c>
      <c r="AD99" s="294" t="str">
        <f t="shared" si="119"/>
        <v/>
      </c>
      <c r="AE99" s="294" t="str">
        <f t="shared" si="120"/>
        <v/>
      </c>
      <c r="AF99" s="294" t="str">
        <f t="shared" si="121"/>
        <v/>
      </c>
    </row>
    <row r="100" spans="2:32" x14ac:dyDescent="0.25">
      <c r="C100" s="281">
        <f t="shared" si="109"/>
        <v>0</v>
      </c>
      <c r="D100" s="294" t="str">
        <f>IF(ISNUMBER(D89)=TRUE,D89/D120,"")</f>
        <v/>
      </c>
      <c r="E100" s="294" t="str">
        <f>IF(ISNUMBER(E89)=TRUE,E89/E120,"")</f>
        <v/>
      </c>
      <c r="F100" s="294" t="str">
        <f t="shared" ref="F100:O100" si="128">IF(ISNUMBER(F89)=TRUE,F89/F120,"")</f>
        <v/>
      </c>
      <c r="G100" s="294" t="str">
        <f t="shared" si="128"/>
        <v/>
      </c>
      <c r="H100" s="294" t="str">
        <f t="shared" si="128"/>
        <v/>
      </c>
      <c r="I100" s="294" t="str">
        <f t="shared" si="128"/>
        <v/>
      </c>
      <c r="J100" s="294" t="str">
        <f t="shared" si="128"/>
        <v/>
      </c>
      <c r="K100" s="294" t="str">
        <f t="shared" si="128"/>
        <v/>
      </c>
      <c r="L100" s="294" t="str">
        <f t="shared" si="128"/>
        <v/>
      </c>
      <c r="M100" s="294" t="str">
        <f t="shared" si="128"/>
        <v/>
      </c>
      <c r="N100" s="294" t="str">
        <f t="shared" si="128"/>
        <v/>
      </c>
      <c r="O100" s="294" t="str">
        <f t="shared" si="128"/>
        <v/>
      </c>
      <c r="P100" s="294"/>
      <c r="Q100" s="295"/>
      <c r="R100" s="294"/>
      <c r="T100" s="281">
        <f t="shared" si="111"/>
        <v>0</v>
      </c>
      <c r="U100" s="296" t="str">
        <f t="shared" si="107"/>
        <v/>
      </c>
      <c r="V100" s="294" t="str">
        <f t="shared" si="108"/>
        <v/>
      </c>
      <c r="W100" s="294" t="str">
        <f t="shared" si="112"/>
        <v/>
      </c>
      <c r="X100" s="294" t="str">
        <f t="shared" si="113"/>
        <v/>
      </c>
      <c r="Y100" s="294" t="str">
        <f t="shared" si="114"/>
        <v/>
      </c>
      <c r="Z100" s="294" t="str">
        <f t="shared" si="115"/>
        <v/>
      </c>
      <c r="AA100" s="294" t="str">
        <f t="shared" si="116"/>
        <v/>
      </c>
      <c r="AB100" s="294" t="str">
        <f t="shared" si="117"/>
        <v/>
      </c>
      <c r="AC100" s="294" t="str">
        <f t="shared" si="118"/>
        <v/>
      </c>
      <c r="AD100" s="294" t="str">
        <f t="shared" si="119"/>
        <v/>
      </c>
      <c r="AE100" s="294" t="str">
        <f t="shared" si="120"/>
        <v/>
      </c>
      <c r="AF100" s="294" t="str">
        <f t="shared" si="121"/>
        <v/>
      </c>
    </row>
    <row r="101" spans="2:32" x14ac:dyDescent="0.25">
      <c r="C101" s="281">
        <f t="shared" si="109"/>
        <v>0</v>
      </c>
      <c r="D101" s="294" t="str">
        <f>IF(ISNUMBER(D90)=TRUE,D90/D120,"")</f>
        <v/>
      </c>
      <c r="E101" s="294" t="str">
        <f>IF(ISNUMBER(E90)=TRUE,E90/E120,"")</f>
        <v/>
      </c>
      <c r="F101" s="294" t="str">
        <f t="shared" ref="F101:O101" si="129">IF(ISNUMBER(F90)=TRUE,F90/F120,"")</f>
        <v/>
      </c>
      <c r="G101" s="294" t="str">
        <f t="shared" si="129"/>
        <v/>
      </c>
      <c r="H101" s="294" t="str">
        <f t="shared" si="129"/>
        <v/>
      </c>
      <c r="I101" s="294" t="str">
        <f t="shared" si="129"/>
        <v/>
      </c>
      <c r="J101" s="294" t="str">
        <f t="shared" si="129"/>
        <v/>
      </c>
      <c r="K101" s="294" t="str">
        <f t="shared" si="129"/>
        <v/>
      </c>
      <c r="L101" s="294" t="str">
        <f t="shared" si="129"/>
        <v/>
      </c>
      <c r="M101" s="294" t="str">
        <f t="shared" si="129"/>
        <v/>
      </c>
      <c r="N101" s="294" t="str">
        <f t="shared" si="129"/>
        <v/>
      </c>
      <c r="O101" s="294" t="str">
        <f t="shared" si="129"/>
        <v/>
      </c>
      <c r="P101" s="294"/>
      <c r="Q101" s="295"/>
      <c r="R101" s="294"/>
      <c r="T101" s="281">
        <f t="shared" si="111"/>
        <v>0</v>
      </c>
      <c r="U101" s="297" t="str">
        <f t="shared" si="107"/>
        <v/>
      </c>
      <c r="V101" s="298" t="str">
        <f t="shared" si="108"/>
        <v/>
      </c>
      <c r="W101" s="298" t="str">
        <f t="shared" si="112"/>
        <v/>
      </c>
      <c r="X101" s="298" t="str">
        <f t="shared" si="113"/>
        <v/>
      </c>
      <c r="Y101" s="298" t="str">
        <f t="shared" si="114"/>
        <v/>
      </c>
      <c r="Z101" s="298" t="str">
        <f t="shared" si="115"/>
        <v/>
      </c>
      <c r="AA101" s="298" t="str">
        <f t="shared" si="116"/>
        <v/>
      </c>
      <c r="AB101" s="298" t="str">
        <f t="shared" si="117"/>
        <v/>
      </c>
      <c r="AC101" s="298" t="str">
        <f t="shared" si="118"/>
        <v/>
      </c>
      <c r="AD101" s="298" t="str">
        <f t="shared" si="119"/>
        <v/>
      </c>
      <c r="AE101" s="298" t="str">
        <f t="shared" si="120"/>
        <v/>
      </c>
      <c r="AF101" s="298" t="str">
        <f t="shared" si="121"/>
        <v/>
      </c>
    </row>
    <row r="102" spans="2:32" x14ac:dyDescent="0.25">
      <c r="C102" s="275" t="s">
        <v>3</v>
      </c>
      <c r="D102" s="324">
        <f>AVERAGE(D92:D101)</f>
        <v>1.0161436755453168</v>
      </c>
      <c r="E102" s="322">
        <f>AVERAGE(E92:E101)</f>
        <v>1.1567238590028361</v>
      </c>
      <c r="F102" s="322">
        <f t="shared" ref="F102:O102" si="130">AVERAGE(F92:F101)</f>
        <v>1.4343312588942461</v>
      </c>
      <c r="G102" s="322">
        <f t="shared" si="130"/>
        <v>1.154373733211105</v>
      </c>
      <c r="H102" s="322">
        <f t="shared" si="130"/>
        <v>1.0757636857501045</v>
      </c>
      <c r="I102" s="322">
        <f t="shared" si="130"/>
        <v>0.88580292105324565</v>
      </c>
      <c r="J102" s="322">
        <f t="shared" si="130"/>
        <v>0.85243942996739352</v>
      </c>
      <c r="K102" s="322">
        <f t="shared" si="130"/>
        <v>0.74979113564192912</v>
      </c>
      <c r="L102" s="322">
        <f t="shared" si="130"/>
        <v>0.7162397957154788</v>
      </c>
      <c r="M102" s="322">
        <f t="shared" si="130"/>
        <v>0.61972370207576088</v>
      </c>
      <c r="N102" s="322">
        <f t="shared" si="130"/>
        <v>0.53566203307737359</v>
      </c>
      <c r="O102" s="322">
        <f t="shared" si="130"/>
        <v>0.47942745896890027</v>
      </c>
      <c r="P102" s="323"/>
      <c r="Q102" s="287"/>
      <c r="R102" s="323"/>
      <c r="T102" s="275" t="s">
        <v>3</v>
      </c>
      <c r="U102" s="324">
        <f>AVERAGE(U92:U101)</f>
        <v>1</v>
      </c>
      <c r="V102" s="322">
        <f>AVERAGE(V92:V101)</f>
        <v>1.0676647026052288</v>
      </c>
      <c r="W102" s="322">
        <f t="shared" ref="W102:AF102" si="131">AVERAGE(W92:W101)</f>
        <v>1.3138360186452291</v>
      </c>
      <c r="X102" s="322">
        <f t="shared" si="131"/>
        <v>1.0688476719119384</v>
      </c>
      <c r="Y102" s="322">
        <f t="shared" si="131"/>
        <v>0.98466773563665355</v>
      </c>
      <c r="Z102" s="322">
        <f t="shared" si="131"/>
        <v>0.83045643132180902</v>
      </c>
      <c r="AA102" s="322">
        <f t="shared" si="131"/>
        <v>0.77645594378305838</v>
      </c>
      <c r="AB102" s="322">
        <f t="shared" si="131"/>
        <v>0.69128168784248567</v>
      </c>
      <c r="AC102" s="322">
        <f t="shared" si="131"/>
        <v>0.64981393247343777</v>
      </c>
      <c r="AD102" s="322">
        <f t="shared" si="131"/>
        <v>0.5647517463537729</v>
      </c>
      <c r="AE102" s="322">
        <f t="shared" si="131"/>
        <v>0.48150400000305033</v>
      </c>
      <c r="AF102" s="322">
        <f t="shared" si="131"/>
        <v>0.43899426349193343</v>
      </c>
    </row>
    <row r="103" spans="2:32" x14ac:dyDescent="0.25">
      <c r="C103" s="281" t="s">
        <v>4</v>
      </c>
      <c r="D103" s="323">
        <f>_xlfn.VAR.P(D92:D101)</f>
        <v>2.4463739676559237E-2</v>
      </c>
      <c r="E103" s="323">
        <f>_xlfn.VAR.P(E92:E101)</f>
        <v>0.15044554129926779</v>
      </c>
      <c r="F103" s="323">
        <f t="shared" ref="F103:O103" si="132">_xlfn.VAR.P(F92:F101)</f>
        <v>0.34969756907486094</v>
      </c>
      <c r="G103" s="323">
        <f t="shared" si="132"/>
        <v>0.21844615834266512</v>
      </c>
      <c r="H103" s="323">
        <f t="shared" si="132"/>
        <v>0.43089304316798205</v>
      </c>
      <c r="I103" s="323">
        <f t="shared" si="132"/>
        <v>0.22126006486836791</v>
      </c>
      <c r="J103" s="323">
        <f t="shared" si="132"/>
        <v>0.22704038802397952</v>
      </c>
      <c r="K103" s="323">
        <f t="shared" si="132"/>
        <v>0.21946335281766083</v>
      </c>
      <c r="L103" s="323">
        <f t="shared" si="132"/>
        <v>0.18811079958801979</v>
      </c>
      <c r="M103" s="323">
        <f t="shared" si="132"/>
        <v>0.13503116634586459</v>
      </c>
      <c r="N103" s="323">
        <f t="shared" si="132"/>
        <v>4.6904495802199547E-2</v>
      </c>
      <c r="O103" s="323">
        <f t="shared" si="132"/>
        <v>3.2996742962568701E-2</v>
      </c>
      <c r="P103" s="323"/>
      <c r="Q103" s="287"/>
      <c r="R103" s="323"/>
      <c r="T103" s="281" t="s">
        <v>4</v>
      </c>
      <c r="U103" s="323">
        <f>_xlfn.VAR.P(U92:U101)</f>
        <v>0</v>
      </c>
      <c r="V103" s="323">
        <f>_xlfn.VAR.P(V92:V101)</f>
        <v>5.8200416369839969E-2</v>
      </c>
      <c r="W103" s="323">
        <f t="shared" ref="W103:AF103" si="133">_xlfn.VAR.P(W92:W101)</f>
        <v>0.20095938728754881</v>
      </c>
      <c r="X103" s="323">
        <f t="shared" si="133"/>
        <v>0.12486912160022312</v>
      </c>
      <c r="Y103" s="323">
        <f t="shared" si="133"/>
        <v>0.27564934589850798</v>
      </c>
      <c r="Z103" s="323">
        <f t="shared" si="133"/>
        <v>0.13028901755896272</v>
      </c>
      <c r="AA103" s="323">
        <f t="shared" si="133"/>
        <v>0.12402088356268592</v>
      </c>
      <c r="AB103" s="323">
        <f t="shared" si="133"/>
        <v>0.13000550047598797</v>
      </c>
      <c r="AC103" s="323">
        <f t="shared" si="133"/>
        <v>0.10682144760258022</v>
      </c>
      <c r="AD103" s="323">
        <f t="shared" si="133"/>
        <v>7.548243315292491E-2</v>
      </c>
      <c r="AE103" s="323">
        <f t="shared" si="133"/>
        <v>3.3378126757788222E-2</v>
      </c>
      <c r="AF103" s="323">
        <f t="shared" si="133"/>
        <v>2.3766852838111863E-2</v>
      </c>
    </row>
    <row r="104" spans="2:32" x14ac:dyDescent="0.25">
      <c r="C104" s="281" t="s">
        <v>5</v>
      </c>
      <c r="D104" s="323">
        <f>_xlfn.STDEV.P(D92:D101)</f>
        <v>0.15640888618156973</v>
      </c>
      <c r="E104" s="323">
        <f>_xlfn.STDEV.P(E92:E101)</f>
        <v>0.38787309947876997</v>
      </c>
      <c r="F104" s="323">
        <f t="shared" ref="F104:O104" si="134">_xlfn.STDEV.P(F92:F101)</f>
        <v>0.5913523222875352</v>
      </c>
      <c r="G104" s="323">
        <f t="shared" si="134"/>
        <v>0.46738224008049889</v>
      </c>
      <c r="H104" s="323">
        <f t="shared" si="134"/>
        <v>0.6564244382775386</v>
      </c>
      <c r="I104" s="323">
        <f t="shared" si="134"/>
        <v>0.47038289176836345</v>
      </c>
      <c r="J104" s="323">
        <f t="shared" si="134"/>
        <v>0.47648755285314592</v>
      </c>
      <c r="K104" s="323">
        <f t="shared" si="134"/>
        <v>0.46846915887565194</v>
      </c>
      <c r="L104" s="323">
        <f t="shared" si="134"/>
        <v>0.43371741905072225</v>
      </c>
      <c r="M104" s="323">
        <f t="shared" si="134"/>
        <v>0.36746587099466066</v>
      </c>
      <c r="N104" s="323">
        <f t="shared" si="134"/>
        <v>0.21657445787118929</v>
      </c>
      <c r="O104" s="323">
        <f t="shared" si="134"/>
        <v>0.18165005632415504</v>
      </c>
      <c r="P104" s="323"/>
      <c r="Q104" s="287"/>
      <c r="R104" s="323"/>
      <c r="T104" s="281" t="s">
        <v>5</v>
      </c>
      <c r="U104" s="323">
        <f>_xlfn.STDEV.P(U92:U101)</f>
        <v>0</v>
      </c>
      <c r="V104" s="323">
        <f>_xlfn.STDEV.P(V92:V101)</f>
        <v>0.24124762458901014</v>
      </c>
      <c r="W104" s="323">
        <f t="shared" ref="W104:AF104" si="135">_xlfn.STDEV.P(W92:W101)</f>
        <v>0.44828493984021905</v>
      </c>
      <c r="X104" s="323">
        <f t="shared" si="135"/>
        <v>0.35336825211133938</v>
      </c>
      <c r="Y104" s="323">
        <f t="shared" si="135"/>
        <v>0.52502318605801401</v>
      </c>
      <c r="Z104" s="323">
        <f t="shared" si="135"/>
        <v>0.36095570027215629</v>
      </c>
      <c r="AA104" s="323">
        <f t="shared" si="135"/>
        <v>0.35216598865121251</v>
      </c>
      <c r="AB104" s="323">
        <f t="shared" si="135"/>
        <v>0.3605627552534898</v>
      </c>
      <c r="AC104" s="323">
        <f t="shared" si="135"/>
        <v>0.32683550541913314</v>
      </c>
      <c r="AD104" s="323">
        <f t="shared" si="135"/>
        <v>0.27474066526985935</v>
      </c>
      <c r="AE104" s="323">
        <f t="shared" si="135"/>
        <v>0.18269681649604139</v>
      </c>
      <c r="AF104" s="323">
        <f t="shared" si="135"/>
        <v>0.15416501820488285</v>
      </c>
    </row>
    <row r="105" spans="2:32" ht="17.25" x14ac:dyDescent="0.25">
      <c r="C105" s="195" t="s">
        <v>81</v>
      </c>
      <c r="D105" s="300">
        <f>SUMPRODUCT(D92:D101,D92:D101)/COUNTA(D81:D90)</f>
        <v>0.84560936722184421</v>
      </c>
      <c r="E105" s="300">
        <f t="shared" ref="E105:O105" si="136">SUMPRODUCT(E92:E101,E92:E101)/COUNTA(E81:E90)</f>
        <v>1.488455627285681</v>
      </c>
      <c r="F105" s="300">
        <f>SUMPRODUCT(F92:F101,F92:F101)/COUNTA(F81:F90)</f>
        <v>2.4070037293160138</v>
      </c>
      <c r="G105" s="300">
        <f t="shared" si="136"/>
        <v>1.5510248742704087</v>
      </c>
      <c r="H105" s="300">
        <f t="shared" si="136"/>
        <v>1.5881605507466316</v>
      </c>
      <c r="I105" s="300">
        <f t="shared" si="136"/>
        <v>1.0059068798148305</v>
      </c>
      <c r="J105" s="300">
        <f t="shared" si="136"/>
        <v>0.95369336978711439</v>
      </c>
      <c r="K105" s="300">
        <f t="shared" si="136"/>
        <v>0.78165009990487455</v>
      </c>
      <c r="L105" s="300">
        <f t="shared" si="136"/>
        <v>0.70111024455457061</v>
      </c>
      <c r="M105" s="300">
        <f t="shared" si="136"/>
        <v>0.51908863326035104</v>
      </c>
      <c r="N105" s="300">
        <f t="shared" si="136"/>
        <v>0.33383830948278481</v>
      </c>
      <c r="O105" s="300">
        <f t="shared" si="136"/>
        <v>0.26284743137594524</v>
      </c>
      <c r="P105" s="286"/>
      <c r="Q105" s="287"/>
      <c r="R105" s="286"/>
      <c r="T105" s="195" t="s">
        <v>81</v>
      </c>
      <c r="U105" s="300">
        <f t="shared" ref="U105:AF105" si="137">SUMPRODUCT(U92:U101,U92:U101)/COUNTA(D81:D90)</f>
        <v>0.8</v>
      </c>
      <c r="V105" s="300">
        <f t="shared" si="137"/>
        <v>1.1981083335589517</v>
      </c>
      <c r="W105" s="300">
        <f t="shared" si="137"/>
        <v>1.9271244711770956</v>
      </c>
      <c r="X105" s="300">
        <f t="shared" si="137"/>
        <v>1.2673044673517939</v>
      </c>
      <c r="Y105" s="300">
        <f t="shared" si="137"/>
        <v>1.2452198955023226</v>
      </c>
      <c r="Z105" s="300">
        <f t="shared" si="137"/>
        <v>0.81994690188271724</v>
      </c>
      <c r="AA105" s="300">
        <f t="shared" si="137"/>
        <v>0.72690471619872588</v>
      </c>
      <c r="AB105" s="300">
        <f t="shared" si="137"/>
        <v>0.60787587242234375</v>
      </c>
      <c r="AC105" s="300">
        <f t="shared" si="137"/>
        <v>0.52907959443917374</v>
      </c>
      <c r="AD105" s="300">
        <f t="shared" si="137"/>
        <v>0.39442696816256118</v>
      </c>
      <c r="AE105" s="300">
        <f t="shared" si="137"/>
        <v>0.26522422877672575</v>
      </c>
      <c r="AF105" s="300">
        <f t="shared" si="137"/>
        <v>0.21648281621693691</v>
      </c>
    </row>
    <row r="108" spans="2:32" s="7" customFormat="1" ht="15.75" x14ac:dyDescent="0.25">
      <c r="B108" s="219" t="s">
        <v>6</v>
      </c>
      <c r="Q108" s="315"/>
      <c r="S108" s="219" t="str">
        <f>CONCATENATE(B108,", Normalized")</f>
        <v>Untreated Control, Normalized</v>
      </c>
      <c r="T108" s="212"/>
      <c r="U108" s="212"/>
      <c r="V108" s="212"/>
      <c r="W108" s="212"/>
    </row>
    <row r="109" spans="2:32" x14ac:dyDescent="0.25">
      <c r="C109" s="255" t="s">
        <v>0</v>
      </c>
      <c r="D109" s="1">
        <f t="shared" ref="D109:O109" si="138">D15</f>
        <v>0</v>
      </c>
      <c r="E109" s="1">
        <f t="shared" si="138"/>
        <v>1</v>
      </c>
      <c r="F109" s="1">
        <f t="shared" si="138"/>
        <v>2</v>
      </c>
      <c r="G109" s="1">
        <f t="shared" si="138"/>
        <v>4</v>
      </c>
      <c r="H109" s="1">
        <f t="shared" si="138"/>
        <v>6</v>
      </c>
      <c r="I109" s="1">
        <f t="shared" si="138"/>
        <v>8</v>
      </c>
      <c r="J109" s="1">
        <f t="shared" si="138"/>
        <v>10</v>
      </c>
      <c r="K109" s="1">
        <f t="shared" si="138"/>
        <v>12</v>
      </c>
      <c r="L109" s="1">
        <f t="shared" si="138"/>
        <v>14</v>
      </c>
      <c r="M109" s="1">
        <f t="shared" si="138"/>
        <v>17</v>
      </c>
      <c r="N109" s="1">
        <f t="shared" si="138"/>
        <v>19</v>
      </c>
      <c r="O109" s="1">
        <f t="shared" si="138"/>
        <v>21</v>
      </c>
      <c r="P109" s="159"/>
      <c r="Q109" s="316"/>
      <c r="R109" s="159"/>
      <c r="T109" s="255" t="s">
        <v>0</v>
      </c>
      <c r="U109" s="1">
        <f>D109</f>
        <v>0</v>
      </c>
      <c r="V109" s="1">
        <f>E109</f>
        <v>1</v>
      </c>
      <c r="W109" s="1">
        <f t="shared" ref="W109:AF109" si="139">F109</f>
        <v>2</v>
      </c>
      <c r="X109" s="1">
        <f t="shared" si="139"/>
        <v>4</v>
      </c>
      <c r="Y109" s="1">
        <f t="shared" si="139"/>
        <v>6</v>
      </c>
      <c r="Z109" s="1">
        <f t="shared" si="139"/>
        <v>8</v>
      </c>
      <c r="AA109" s="1">
        <f t="shared" si="139"/>
        <v>10</v>
      </c>
      <c r="AB109" s="1">
        <f t="shared" si="139"/>
        <v>12</v>
      </c>
      <c r="AC109" s="1">
        <f t="shared" si="139"/>
        <v>14</v>
      </c>
      <c r="AD109" s="1">
        <f t="shared" si="139"/>
        <v>17</v>
      </c>
      <c r="AE109" s="1">
        <f t="shared" si="139"/>
        <v>19</v>
      </c>
      <c r="AF109" s="1">
        <f t="shared" si="139"/>
        <v>21</v>
      </c>
    </row>
    <row r="110" spans="2:32" x14ac:dyDescent="0.25">
      <c r="C110" s="3">
        <v>14</v>
      </c>
      <c r="D110" s="263">
        <v>66.338999999999999</v>
      </c>
      <c r="E110" s="263">
        <v>114.88464</v>
      </c>
      <c r="F110" s="263">
        <v>133.50948</v>
      </c>
      <c r="G110" s="263">
        <v>158.73104000000001</v>
      </c>
      <c r="H110" s="263">
        <v>196.19600000000003</v>
      </c>
      <c r="I110" s="263">
        <v>272.61727999999999</v>
      </c>
      <c r="J110" s="263">
        <v>413.27000000000004</v>
      </c>
      <c r="K110" s="263">
        <v>488.59199999999998</v>
      </c>
      <c r="L110" s="263">
        <v>767.99891999999988</v>
      </c>
      <c r="M110" s="263">
        <v>1190.5920000000003</v>
      </c>
      <c r="N110" s="263">
        <v>1456.8652800000004</v>
      </c>
      <c r="O110" s="263">
        <v>1733.0040000000001</v>
      </c>
      <c r="P110" s="264"/>
      <c r="Q110" s="265"/>
      <c r="R110" s="264"/>
      <c r="T110" s="3">
        <f>C110</f>
        <v>14</v>
      </c>
      <c r="U110" s="319">
        <f t="shared" ref="U110:U119" si="140">IF(ISNUMBER(D110)=TRUE,D110/D110,"")</f>
        <v>1</v>
      </c>
      <c r="V110" s="319">
        <f t="shared" ref="V110:V119" si="141">IF(ISNUMBER(E110)=TRUE,E110/D110,"")</f>
        <v>1.7317813051146385</v>
      </c>
      <c r="W110" s="319">
        <f t="shared" ref="W110:W119" si="142">IF(ISNUMBER(F110)=TRUE,F110/D110,"")</f>
        <v>2.0125338036449145</v>
      </c>
      <c r="X110" s="319">
        <f t="shared" ref="X110:X119" si="143">IF(ISNUMBER(G110)=TRUE,G110/D110,"")</f>
        <v>2.3927258475406625</v>
      </c>
      <c r="Y110" s="319">
        <f t="shared" ref="Y110:Y119" si="144">IF(ISNUMBER(H110)=TRUE,H110/D110,"")</f>
        <v>2.957475994513032</v>
      </c>
      <c r="Z110" s="319">
        <f t="shared" ref="Z110:Z119" si="145">IF(ISNUMBER(I110)=TRUE,I110/D110,"")</f>
        <v>4.1094571820497743</v>
      </c>
      <c r="AA110" s="319">
        <f t="shared" ref="AA110:AA119" si="146">IF(ISNUMBER(J110)=TRUE,J110/D110,"")</f>
        <v>6.2296688222614156</v>
      </c>
      <c r="AB110" s="319">
        <f t="shared" ref="AB110:AB119" si="147">IF(ISNUMBER(K110)=TRUE,K110/D110,"")</f>
        <v>7.3650793650793647</v>
      </c>
      <c r="AC110" s="319">
        <f t="shared" ref="AC110:AC119" si="148">IF(ISNUMBER(L110)=TRUE,L110/D110,"")</f>
        <v>11.576884185773073</v>
      </c>
      <c r="AD110" s="319">
        <f t="shared" ref="AD110:AD119" si="149">IF(ISNUMBER(M110)=TRUE,M110/D110,"")</f>
        <v>17.947089947089953</v>
      </c>
      <c r="AE110" s="319">
        <f t="shared" ref="AE110:AE119" si="150">IF(ISNUMBER(N110)=TRUE,N110/D110,"")</f>
        <v>21.960917107583782</v>
      </c>
      <c r="AF110" s="319">
        <f t="shared" ref="AF110:AF119" si="151">IF(ISNUMBER(O110)=TRUE,O110/D110,"")</f>
        <v>26.123456790123459</v>
      </c>
    </row>
    <row r="111" spans="2:32" x14ac:dyDescent="0.25">
      <c r="C111" s="3">
        <v>32</v>
      </c>
      <c r="D111" s="268">
        <v>127.69744</v>
      </c>
      <c r="E111" s="263">
        <v>155.98699999999999</v>
      </c>
      <c r="F111" s="263">
        <v>193.74524000000002</v>
      </c>
      <c r="G111" s="263">
        <v>216.58</v>
      </c>
      <c r="H111" s="263">
        <v>322.81599999999997</v>
      </c>
      <c r="I111" s="263">
        <v>562.65819999999997</v>
      </c>
      <c r="J111" s="263">
        <v>863.18440000000021</v>
      </c>
      <c r="K111" s="263">
        <v>993.59104000000002</v>
      </c>
      <c r="L111" s="263">
        <v>1341.9328</v>
      </c>
      <c r="M111" s="263">
        <v>2114.4780799999999</v>
      </c>
      <c r="N111" s="263"/>
      <c r="O111" s="263"/>
      <c r="P111" s="264"/>
      <c r="Q111" s="265"/>
      <c r="R111" s="264"/>
      <c r="T111" s="3">
        <f>C111</f>
        <v>32</v>
      </c>
      <c r="U111" s="319">
        <f t="shared" si="140"/>
        <v>1</v>
      </c>
      <c r="V111" s="319">
        <f t="shared" si="141"/>
        <v>1.2215358428485332</v>
      </c>
      <c r="W111" s="319">
        <f t="shared" si="142"/>
        <v>1.5172210186829118</v>
      </c>
      <c r="X111" s="319">
        <f t="shared" si="143"/>
        <v>1.6960402651768118</v>
      </c>
      <c r="Y111" s="319">
        <f t="shared" si="144"/>
        <v>2.5279755020930721</v>
      </c>
      <c r="Z111" s="319">
        <f t="shared" si="145"/>
        <v>4.4061823009137848</v>
      </c>
      <c r="AA111" s="319">
        <f t="shared" si="146"/>
        <v>6.7596061440229356</v>
      </c>
      <c r="AB111" s="319">
        <f t="shared" si="147"/>
        <v>7.7808219178082192</v>
      </c>
      <c r="AC111" s="319">
        <f t="shared" si="148"/>
        <v>10.508689915788445</v>
      </c>
      <c r="AD111" s="319">
        <f t="shared" si="149"/>
        <v>16.558500154740766</v>
      </c>
      <c r="AE111" s="319" t="str">
        <f t="shared" si="150"/>
        <v/>
      </c>
      <c r="AF111" s="319" t="str">
        <f t="shared" si="151"/>
        <v/>
      </c>
    </row>
    <row r="112" spans="2:32" x14ac:dyDescent="0.25">
      <c r="C112" s="3">
        <v>53</v>
      </c>
      <c r="D112" s="268">
        <v>123.33204000000002</v>
      </c>
      <c r="E112" s="263">
        <v>110.11</v>
      </c>
      <c r="F112" s="263">
        <v>132.94528</v>
      </c>
      <c r="G112" s="263">
        <v>157.91152000000002</v>
      </c>
      <c r="H112" s="263">
        <v>216.58</v>
      </c>
      <c r="I112" s="263">
        <v>319.53168000000005</v>
      </c>
      <c r="J112" s="263">
        <v>383.30396000000002</v>
      </c>
      <c r="K112" s="263">
        <v>683.59823999999992</v>
      </c>
      <c r="L112" s="263">
        <v>966.89163999999982</v>
      </c>
      <c r="M112" s="263">
        <v>1478.3511599999999</v>
      </c>
      <c r="N112" s="263">
        <v>1563.4944000000003</v>
      </c>
      <c r="O112" s="263">
        <v>2321.6627199999998</v>
      </c>
      <c r="P112" s="264"/>
      <c r="Q112" s="265"/>
      <c r="R112" s="264"/>
      <c r="T112" s="3">
        <f t="shared" ref="T112:T119" si="152">C112</f>
        <v>53</v>
      </c>
      <c r="U112" s="319">
        <f t="shared" si="140"/>
        <v>1</v>
      </c>
      <c r="V112" s="319">
        <f t="shared" si="141"/>
        <v>0.89279314604704485</v>
      </c>
      <c r="W112" s="319">
        <f t="shared" si="142"/>
        <v>1.0779460065689335</v>
      </c>
      <c r="X112" s="319">
        <f t="shared" si="143"/>
        <v>1.280377102332857</v>
      </c>
      <c r="Y112" s="319">
        <f t="shared" si="144"/>
        <v>1.7560724690842702</v>
      </c>
      <c r="Z112" s="319">
        <f t="shared" si="145"/>
        <v>2.5908245740522902</v>
      </c>
      <c r="AA112" s="319">
        <f t="shared" si="146"/>
        <v>3.1079025369239002</v>
      </c>
      <c r="AB112" s="319">
        <f t="shared" si="147"/>
        <v>5.5427465563692921</v>
      </c>
      <c r="AC112" s="319">
        <f t="shared" si="148"/>
        <v>7.8397441573171065</v>
      </c>
      <c r="AD112" s="319">
        <f t="shared" si="149"/>
        <v>11.986756725989448</v>
      </c>
      <c r="AE112" s="319">
        <f t="shared" si="150"/>
        <v>12.677114560012143</v>
      </c>
      <c r="AF112" s="319">
        <f t="shared" si="151"/>
        <v>18.824489727081456</v>
      </c>
    </row>
    <row r="113" spans="3:32" x14ac:dyDescent="0.25">
      <c r="C113" s="3">
        <v>85</v>
      </c>
      <c r="D113" s="268">
        <v>125.94816</v>
      </c>
      <c r="E113" s="263">
        <v>161.90928</v>
      </c>
      <c r="F113" s="263">
        <v>127.37088000000003</v>
      </c>
      <c r="G113" s="263">
        <v>208.73216000000005</v>
      </c>
      <c r="H113" s="263">
        <v>259.89599999999996</v>
      </c>
      <c r="I113" s="263">
        <v>382.94776000000007</v>
      </c>
      <c r="J113" s="263">
        <v>385.38499999999999</v>
      </c>
      <c r="K113" s="263">
        <v>523.04512</v>
      </c>
      <c r="L113" s="263">
        <v>584.57983999999999</v>
      </c>
      <c r="M113" s="263">
        <v>915.76888000000019</v>
      </c>
      <c r="N113" s="263">
        <v>963.14400000000001</v>
      </c>
      <c r="O113" s="263">
        <v>1141.5819999999999</v>
      </c>
      <c r="P113" s="264"/>
      <c r="Q113" s="265"/>
      <c r="R113" s="264"/>
      <c r="T113" s="3">
        <f t="shared" si="152"/>
        <v>85</v>
      </c>
      <c r="U113" s="319">
        <f t="shared" si="140"/>
        <v>1</v>
      </c>
      <c r="V113" s="319">
        <f t="shared" si="141"/>
        <v>1.2855231866825207</v>
      </c>
      <c r="W113" s="319">
        <f t="shared" si="142"/>
        <v>1.0112960760998813</v>
      </c>
      <c r="X113" s="319">
        <f t="shared" si="143"/>
        <v>1.6572862993790465</v>
      </c>
      <c r="Y113" s="319">
        <f t="shared" si="144"/>
        <v>2.0635156559651207</v>
      </c>
      <c r="Z113" s="319">
        <f t="shared" si="145"/>
        <v>3.0405188928524249</v>
      </c>
      <c r="AA113" s="319">
        <f t="shared" si="146"/>
        <v>3.0598700290659266</v>
      </c>
      <c r="AB113" s="319">
        <f t="shared" si="147"/>
        <v>4.1528603514334783</v>
      </c>
      <c r="AC113" s="319">
        <f t="shared" si="148"/>
        <v>4.6414321574844761</v>
      </c>
      <c r="AD113" s="319">
        <f t="shared" si="149"/>
        <v>7.270998480644737</v>
      </c>
      <c r="AE113" s="319">
        <f t="shared" si="150"/>
        <v>7.6471462544589777</v>
      </c>
      <c r="AF113" s="319">
        <f t="shared" si="151"/>
        <v>9.0639037521469135</v>
      </c>
    </row>
    <row r="114" spans="3:32" x14ac:dyDescent="0.25">
      <c r="C114" s="3"/>
      <c r="D114" s="268"/>
      <c r="E114" s="263"/>
      <c r="F114" s="263"/>
      <c r="G114" s="263"/>
      <c r="H114" s="263"/>
      <c r="I114" s="263"/>
      <c r="J114" s="263"/>
      <c r="K114" s="263"/>
      <c r="L114" s="263"/>
      <c r="M114" s="263"/>
      <c r="N114" s="263"/>
      <c r="O114" s="263"/>
      <c r="P114" s="264"/>
      <c r="Q114" s="265"/>
      <c r="R114" s="264"/>
      <c r="T114" s="3">
        <f t="shared" si="152"/>
        <v>0</v>
      </c>
      <c r="U114" s="319" t="str">
        <f t="shared" si="140"/>
        <v/>
      </c>
      <c r="V114" s="319" t="str">
        <f t="shared" si="141"/>
        <v/>
      </c>
      <c r="W114" s="319" t="str">
        <f t="shared" si="142"/>
        <v/>
      </c>
      <c r="X114" s="319" t="str">
        <f t="shared" si="143"/>
        <v/>
      </c>
      <c r="Y114" s="319" t="str">
        <f t="shared" si="144"/>
        <v/>
      </c>
      <c r="Z114" s="319" t="str">
        <f t="shared" si="145"/>
        <v/>
      </c>
      <c r="AA114" s="319" t="str">
        <f t="shared" si="146"/>
        <v/>
      </c>
      <c r="AB114" s="319" t="str">
        <f t="shared" si="147"/>
        <v/>
      </c>
      <c r="AC114" s="319" t="str">
        <f t="shared" si="148"/>
        <v/>
      </c>
      <c r="AD114" s="319" t="str">
        <f t="shared" si="149"/>
        <v/>
      </c>
      <c r="AE114" s="319" t="str">
        <f t="shared" si="150"/>
        <v/>
      </c>
      <c r="AF114" s="319" t="str">
        <f t="shared" si="151"/>
        <v/>
      </c>
    </row>
    <row r="115" spans="3:32" x14ac:dyDescent="0.25">
      <c r="C115" s="3"/>
      <c r="D115" s="268"/>
      <c r="E115" s="263"/>
      <c r="F115" s="263"/>
      <c r="G115" s="263"/>
      <c r="H115" s="263"/>
      <c r="I115" s="263"/>
      <c r="J115" s="263"/>
      <c r="K115" s="263"/>
      <c r="L115" s="263"/>
      <c r="M115" s="263"/>
      <c r="N115" s="263"/>
      <c r="O115" s="263"/>
      <c r="P115" s="264"/>
      <c r="Q115" s="265"/>
      <c r="R115" s="264"/>
      <c r="T115" s="3">
        <f t="shared" si="152"/>
        <v>0</v>
      </c>
      <c r="U115" s="319" t="str">
        <f t="shared" si="140"/>
        <v/>
      </c>
      <c r="V115" s="319" t="str">
        <f t="shared" si="141"/>
        <v/>
      </c>
      <c r="W115" s="319" t="str">
        <f t="shared" si="142"/>
        <v/>
      </c>
      <c r="X115" s="319" t="str">
        <f t="shared" si="143"/>
        <v/>
      </c>
      <c r="Y115" s="319" t="str">
        <f t="shared" si="144"/>
        <v/>
      </c>
      <c r="Z115" s="319" t="str">
        <f t="shared" si="145"/>
        <v/>
      </c>
      <c r="AA115" s="319" t="str">
        <f t="shared" si="146"/>
        <v/>
      </c>
      <c r="AB115" s="319" t="str">
        <f t="shared" si="147"/>
        <v/>
      </c>
      <c r="AC115" s="319" t="str">
        <f t="shared" si="148"/>
        <v/>
      </c>
      <c r="AD115" s="319" t="str">
        <f t="shared" si="149"/>
        <v/>
      </c>
      <c r="AE115" s="319" t="str">
        <f t="shared" si="150"/>
        <v/>
      </c>
      <c r="AF115" s="319" t="str">
        <f t="shared" si="151"/>
        <v/>
      </c>
    </row>
    <row r="116" spans="3:32" x14ac:dyDescent="0.25">
      <c r="C116" s="3"/>
      <c r="D116" s="268"/>
      <c r="E116" s="263"/>
      <c r="F116" s="263"/>
      <c r="G116" s="263"/>
      <c r="H116" s="263"/>
      <c r="I116" s="263"/>
      <c r="J116" s="263"/>
      <c r="K116" s="263"/>
      <c r="L116" s="263"/>
      <c r="M116" s="263"/>
      <c r="N116" s="263"/>
      <c r="O116" s="263"/>
      <c r="P116" s="264"/>
      <c r="Q116" s="265"/>
      <c r="R116" s="264"/>
      <c r="T116" s="3">
        <f t="shared" si="152"/>
        <v>0</v>
      </c>
      <c r="U116" s="319" t="str">
        <f t="shared" si="140"/>
        <v/>
      </c>
      <c r="V116" s="319" t="str">
        <f t="shared" si="141"/>
        <v/>
      </c>
      <c r="W116" s="319" t="str">
        <f t="shared" si="142"/>
        <v/>
      </c>
      <c r="X116" s="319" t="str">
        <f t="shared" si="143"/>
        <v/>
      </c>
      <c r="Y116" s="319" t="str">
        <f t="shared" si="144"/>
        <v/>
      </c>
      <c r="Z116" s="319" t="str">
        <f t="shared" si="145"/>
        <v/>
      </c>
      <c r="AA116" s="319" t="str">
        <f t="shared" si="146"/>
        <v/>
      </c>
      <c r="AB116" s="319" t="str">
        <f t="shared" si="147"/>
        <v/>
      </c>
      <c r="AC116" s="319" t="str">
        <f t="shared" si="148"/>
        <v/>
      </c>
      <c r="AD116" s="319" t="str">
        <f t="shared" si="149"/>
        <v/>
      </c>
      <c r="AE116" s="319" t="str">
        <f t="shared" si="150"/>
        <v/>
      </c>
      <c r="AF116" s="319" t="str">
        <f t="shared" si="151"/>
        <v/>
      </c>
    </row>
    <row r="117" spans="3:32" x14ac:dyDescent="0.25">
      <c r="C117" s="3"/>
      <c r="D117" s="268"/>
      <c r="E117" s="263"/>
      <c r="F117" s="263"/>
      <c r="G117" s="263"/>
      <c r="H117" s="263"/>
      <c r="I117" s="263"/>
      <c r="J117" s="263"/>
      <c r="K117" s="263"/>
      <c r="L117" s="263"/>
      <c r="M117" s="263"/>
      <c r="N117" s="263"/>
      <c r="O117" s="263"/>
      <c r="P117" s="264"/>
      <c r="Q117" s="265"/>
      <c r="R117" s="264"/>
      <c r="T117" s="3">
        <f t="shared" si="152"/>
        <v>0</v>
      </c>
      <c r="U117" s="319" t="str">
        <f t="shared" si="140"/>
        <v/>
      </c>
      <c r="V117" s="319" t="str">
        <f t="shared" si="141"/>
        <v/>
      </c>
      <c r="W117" s="319" t="str">
        <f t="shared" si="142"/>
        <v/>
      </c>
      <c r="X117" s="319" t="str">
        <f t="shared" si="143"/>
        <v/>
      </c>
      <c r="Y117" s="319" t="str">
        <f t="shared" si="144"/>
        <v/>
      </c>
      <c r="Z117" s="319" t="str">
        <f t="shared" si="145"/>
        <v/>
      </c>
      <c r="AA117" s="319" t="str">
        <f t="shared" si="146"/>
        <v/>
      </c>
      <c r="AB117" s="319" t="str">
        <f t="shared" si="147"/>
        <v/>
      </c>
      <c r="AC117" s="319" t="str">
        <f t="shared" si="148"/>
        <v/>
      </c>
      <c r="AD117" s="319" t="str">
        <f t="shared" si="149"/>
        <v/>
      </c>
      <c r="AE117" s="319" t="str">
        <f t="shared" si="150"/>
        <v/>
      </c>
      <c r="AF117" s="319" t="str">
        <f t="shared" si="151"/>
        <v/>
      </c>
    </row>
    <row r="118" spans="3:32" x14ac:dyDescent="0.25">
      <c r="C118" s="3"/>
      <c r="D118" s="268"/>
      <c r="E118" s="263"/>
      <c r="F118" s="263"/>
      <c r="G118" s="263"/>
      <c r="H118" s="263"/>
      <c r="I118" s="263"/>
      <c r="J118" s="263"/>
      <c r="K118" s="263"/>
      <c r="L118" s="263"/>
      <c r="M118" s="263"/>
      <c r="N118" s="263"/>
      <c r="O118" s="263"/>
      <c r="P118" s="264"/>
      <c r="Q118" s="265"/>
      <c r="R118" s="264"/>
      <c r="T118" s="3">
        <f t="shared" si="152"/>
        <v>0</v>
      </c>
      <c r="U118" s="319" t="str">
        <f t="shared" si="140"/>
        <v/>
      </c>
      <c r="V118" s="319" t="str">
        <f t="shared" si="141"/>
        <v/>
      </c>
      <c r="W118" s="319" t="str">
        <f t="shared" si="142"/>
        <v/>
      </c>
      <c r="X118" s="319" t="str">
        <f t="shared" si="143"/>
        <v/>
      </c>
      <c r="Y118" s="319" t="str">
        <f t="shared" si="144"/>
        <v/>
      </c>
      <c r="Z118" s="319" t="str">
        <f t="shared" si="145"/>
        <v/>
      </c>
      <c r="AA118" s="319" t="str">
        <f t="shared" si="146"/>
        <v/>
      </c>
      <c r="AB118" s="319" t="str">
        <f t="shared" si="147"/>
        <v/>
      </c>
      <c r="AC118" s="319" t="str">
        <f t="shared" si="148"/>
        <v/>
      </c>
      <c r="AD118" s="319" t="str">
        <f t="shared" si="149"/>
        <v/>
      </c>
      <c r="AE118" s="319" t="str">
        <f t="shared" si="150"/>
        <v/>
      </c>
      <c r="AF118" s="319" t="str">
        <f t="shared" si="151"/>
        <v/>
      </c>
    </row>
    <row r="119" spans="3:32" x14ac:dyDescent="0.25">
      <c r="C119" s="255"/>
      <c r="D119" s="272"/>
      <c r="E119" s="273"/>
      <c r="F119" s="273"/>
      <c r="G119" s="273"/>
      <c r="H119" s="273"/>
      <c r="I119" s="273"/>
      <c r="J119" s="273"/>
      <c r="K119" s="273"/>
      <c r="L119" s="273"/>
      <c r="M119" s="273"/>
      <c r="N119" s="273"/>
      <c r="O119" s="273"/>
      <c r="P119" s="264"/>
      <c r="Q119" s="265"/>
      <c r="R119" s="264"/>
      <c r="T119" s="3">
        <f t="shared" si="152"/>
        <v>0</v>
      </c>
      <c r="U119" s="319" t="str">
        <f t="shared" si="140"/>
        <v/>
      </c>
      <c r="V119" s="319" t="str">
        <f t="shared" si="141"/>
        <v/>
      </c>
      <c r="W119" s="319" t="str">
        <f t="shared" si="142"/>
        <v/>
      </c>
      <c r="X119" s="319" t="str">
        <f t="shared" si="143"/>
        <v/>
      </c>
      <c r="Y119" s="319" t="str">
        <f t="shared" si="144"/>
        <v/>
      </c>
      <c r="Z119" s="319" t="str">
        <f t="shared" si="145"/>
        <v/>
      </c>
      <c r="AA119" s="319" t="str">
        <f t="shared" si="146"/>
        <v/>
      </c>
      <c r="AB119" s="319" t="str">
        <f t="shared" si="147"/>
        <v/>
      </c>
      <c r="AC119" s="319" t="str">
        <f t="shared" si="148"/>
        <v/>
      </c>
      <c r="AD119" s="319" t="str">
        <f t="shared" si="149"/>
        <v/>
      </c>
      <c r="AE119" s="319" t="str">
        <f t="shared" si="150"/>
        <v/>
      </c>
      <c r="AF119" s="319" t="str">
        <f t="shared" si="151"/>
        <v/>
      </c>
    </row>
    <row r="120" spans="3:32" x14ac:dyDescent="0.25">
      <c r="C120" s="3" t="s">
        <v>3</v>
      </c>
      <c r="D120" s="5">
        <f>AVERAGE(D110:D119)</f>
        <v>110.82916</v>
      </c>
      <c r="E120" s="5">
        <f>AVERAGE(E110:E119)</f>
        <v>135.72273000000001</v>
      </c>
      <c r="F120" s="5">
        <f t="shared" ref="F120:O120" si="153">AVERAGE(F110:F119)</f>
        <v>146.89272000000003</v>
      </c>
      <c r="G120" s="5">
        <f t="shared" si="153"/>
        <v>185.48868000000002</v>
      </c>
      <c r="H120" s="5">
        <f t="shared" si="153"/>
        <v>248.87199999999999</v>
      </c>
      <c r="I120" s="5">
        <f t="shared" si="153"/>
        <v>384.43873000000002</v>
      </c>
      <c r="J120" s="5">
        <f t="shared" si="153"/>
        <v>511.28584000000006</v>
      </c>
      <c r="K120" s="5">
        <f t="shared" si="153"/>
        <v>672.20659999999998</v>
      </c>
      <c r="L120" s="5">
        <f t="shared" si="153"/>
        <v>915.35079999999994</v>
      </c>
      <c r="M120" s="5">
        <f t="shared" si="153"/>
        <v>1424.7975300000003</v>
      </c>
      <c r="N120" s="5">
        <f t="shared" si="153"/>
        <v>1327.8345600000002</v>
      </c>
      <c r="O120" s="5">
        <f t="shared" si="153"/>
        <v>1732.0829066666665</v>
      </c>
      <c r="P120" s="5"/>
      <c r="Q120" s="327"/>
      <c r="R120" s="5"/>
      <c r="T120" s="266" t="s">
        <v>3</v>
      </c>
      <c r="U120" s="318">
        <f>AVERAGE(U110:U119)</f>
        <v>1</v>
      </c>
      <c r="V120" s="318">
        <f>AVERAGE(V110:V119)</f>
        <v>1.2829083701731843</v>
      </c>
      <c r="W120" s="318">
        <f t="shared" ref="W120:AF120" si="154">AVERAGE(W110:W119)</f>
        <v>1.4047492262491601</v>
      </c>
      <c r="X120" s="318">
        <f t="shared" si="154"/>
        <v>1.7566073786073444</v>
      </c>
      <c r="Y120" s="318">
        <f t="shared" si="154"/>
        <v>2.326259905413874</v>
      </c>
      <c r="Z120" s="318">
        <f t="shared" si="154"/>
        <v>3.5367457374670686</v>
      </c>
      <c r="AA120" s="318">
        <f t="shared" si="154"/>
        <v>4.7892618830685443</v>
      </c>
      <c r="AB120" s="318">
        <f t="shared" si="154"/>
        <v>6.2103770476725888</v>
      </c>
      <c r="AC120" s="318">
        <f t="shared" si="154"/>
        <v>8.6416876040907749</v>
      </c>
      <c r="AD120" s="318">
        <f t="shared" si="154"/>
        <v>13.440836327116227</v>
      </c>
      <c r="AE120" s="318">
        <f t="shared" si="154"/>
        <v>14.095059307351633</v>
      </c>
      <c r="AF120" s="318">
        <f t="shared" si="154"/>
        <v>18.003950089783942</v>
      </c>
    </row>
    <row r="121" spans="3:32" x14ac:dyDescent="0.25">
      <c r="C121" s="3" t="s">
        <v>4</v>
      </c>
      <c r="D121" s="5">
        <f>_xlfn.VAR.P(D110:D119)</f>
        <v>662.20484406959986</v>
      </c>
      <c r="E121" s="5">
        <f>_xlfn.VAR.P(E110:E119)</f>
        <v>546.65349310909733</v>
      </c>
      <c r="F121" s="5">
        <f t="shared" ref="F121:O121" si="155">_xlfn.VAR.P(F110:F119)</f>
        <v>737.4757656967995</v>
      </c>
      <c r="G121" s="5">
        <f t="shared" si="155"/>
        <v>745.85014847200364</v>
      </c>
      <c r="H121" s="5">
        <f t="shared" si="155"/>
        <v>2351.6944879999937</v>
      </c>
      <c r="I121" s="5">
        <f t="shared" si="155"/>
        <v>12120.341074606695</v>
      </c>
      <c r="J121" s="5">
        <f t="shared" si="155"/>
        <v>41417.521135504823</v>
      </c>
      <c r="K121" s="5">
        <f t="shared" si="155"/>
        <v>39845.299046238419</v>
      </c>
      <c r="L121" s="5">
        <f t="shared" si="155"/>
        <v>78937.666357690352</v>
      </c>
      <c r="M121" s="5">
        <f t="shared" si="155"/>
        <v>198122.4122844697</v>
      </c>
      <c r="N121" s="5">
        <f t="shared" si="155"/>
        <v>68394.563815219328</v>
      </c>
      <c r="O121" s="5">
        <f t="shared" si="155"/>
        <v>232098.84182575138</v>
      </c>
      <c r="P121" s="5"/>
      <c r="Q121" s="327"/>
      <c r="R121" s="5"/>
      <c r="T121" s="3" t="s">
        <v>4</v>
      </c>
      <c r="U121" s="319">
        <f>_xlfn.VAR.P(U110:U119)</f>
        <v>0</v>
      </c>
      <c r="V121" s="319">
        <f>_xlfn.VAR.P(V110:V119)</f>
        <v>8.9362556048384167E-2</v>
      </c>
      <c r="W121" s="319">
        <f t="shared" ref="W121:AF121" si="156">_xlfn.VAR.P(W110:W119)</f>
        <v>0.16091443059228783</v>
      </c>
      <c r="X121" s="319">
        <f t="shared" si="156"/>
        <v>0.16124375864173102</v>
      </c>
      <c r="Y121" s="319">
        <f t="shared" si="156"/>
        <v>0.20831779656194804</v>
      </c>
      <c r="Z121" s="319">
        <f t="shared" si="156"/>
        <v>0.55623156633155624</v>
      </c>
      <c r="AA121" s="319">
        <f t="shared" si="156"/>
        <v>2.9436985231773605</v>
      </c>
      <c r="AB121" s="319">
        <f t="shared" si="156"/>
        <v>2.1196849900451227</v>
      </c>
      <c r="AC121" s="319">
        <f t="shared" si="156"/>
        <v>7.1865583837326312</v>
      </c>
      <c r="AD121" s="319">
        <f t="shared" si="156"/>
        <v>17.55184899194245</v>
      </c>
      <c r="AE121" s="319">
        <f t="shared" si="156"/>
        <v>35.152622992548054</v>
      </c>
      <c r="AF121" s="319">
        <f t="shared" si="156"/>
        <v>48.841367624110667</v>
      </c>
    </row>
    <row r="122" spans="3:32" x14ac:dyDescent="0.25">
      <c r="C122" s="3" t="s">
        <v>5</v>
      </c>
      <c r="D122" s="5">
        <f>_xlfn.STDEV.P(D110:D119)</f>
        <v>25.733341098069637</v>
      </c>
      <c r="E122" s="5">
        <f>_xlfn.STDEV.P(E110:E119)</f>
        <v>23.380622171129179</v>
      </c>
      <c r="F122" s="5">
        <f t="shared" ref="F122:O122" si="157">_xlfn.STDEV.P(F110:F119)</f>
        <v>27.156505034646845</v>
      </c>
      <c r="G122" s="5">
        <f t="shared" si="157"/>
        <v>27.310257202597043</v>
      </c>
      <c r="H122" s="5">
        <f t="shared" si="157"/>
        <v>48.494272734004312</v>
      </c>
      <c r="I122" s="5">
        <f t="shared" si="157"/>
        <v>110.09242060472053</v>
      </c>
      <c r="J122" s="5">
        <f t="shared" si="157"/>
        <v>203.51295078079141</v>
      </c>
      <c r="K122" s="5">
        <f t="shared" si="157"/>
        <v>199.61287294720853</v>
      </c>
      <c r="L122" s="5">
        <f t="shared" si="157"/>
        <v>280.95847799575358</v>
      </c>
      <c r="M122" s="5">
        <f t="shared" si="157"/>
        <v>445.10943854794823</v>
      </c>
      <c r="N122" s="5">
        <f t="shared" si="157"/>
        <v>261.52354351992733</v>
      </c>
      <c r="O122" s="5">
        <f t="shared" si="157"/>
        <v>481.76637681115875</v>
      </c>
      <c r="P122" s="5"/>
      <c r="Q122" s="327"/>
      <c r="R122" s="5"/>
      <c r="T122" s="3" t="s">
        <v>5</v>
      </c>
      <c r="U122" s="319">
        <f>_xlfn.STDEV.P(U110:U119)</f>
        <v>0</v>
      </c>
      <c r="V122" s="319">
        <f>_xlfn.STDEV.P(V110:V119)</f>
        <v>0.29893570554282095</v>
      </c>
      <c r="W122" s="319">
        <f t="shared" ref="W122:AF122" si="158">_xlfn.STDEV.P(W110:W119)</f>
        <v>0.40114140972017315</v>
      </c>
      <c r="X122" s="319">
        <f t="shared" si="158"/>
        <v>0.40155168863015755</v>
      </c>
      <c r="Y122" s="319">
        <f t="shared" si="158"/>
        <v>0.45641844458999248</v>
      </c>
      <c r="Z122" s="319">
        <f t="shared" si="158"/>
        <v>0.74580933644702807</v>
      </c>
      <c r="AA122" s="319">
        <f t="shared" si="158"/>
        <v>1.7157209922296108</v>
      </c>
      <c r="AB122" s="319">
        <f t="shared" si="158"/>
        <v>1.4559137989747617</v>
      </c>
      <c r="AC122" s="319">
        <f t="shared" si="158"/>
        <v>2.6807757055995252</v>
      </c>
      <c r="AD122" s="319">
        <f t="shared" si="158"/>
        <v>4.1894926890904642</v>
      </c>
      <c r="AE122" s="319">
        <f t="shared" si="158"/>
        <v>5.9289647488029518</v>
      </c>
      <c r="AF122" s="319">
        <f t="shared" si="158"/>
        <v>6.9886599304953068</v>
      </c>
    </row>
  </sheetData>
  <mergeCells count="8">
    <mergeCell ref="C91:D91"/>
    <mergeCell ref="T91:U91"/>
    <mergeCell ref="A1:N1"/>
    <mergeCell ref="D4:O4"/>
    <mergeCell ref="V4:AF4"/>
    <mergeCell ref="T32:U32"/>
    <mergeCell ref="C62:D62"/>
    <mergeCell ref="T62:U62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D1DDD-44C1-4839-8C80-D53D51E46965}">
  <dimension ref="A1:AH122"/>
  <sheetViews>
    <sheetView workbookViewId="0">
      <selection activeCell="F18" sqref="F18"/>
    </sheetView>
  </sheetViews>
  <sheetFormatPr defaultRowHeight="15" x14ac:dyDescent="0.25"/>
  <cols>
    <col min="1" max="1" width="6.85546875" customWidth="1"/>
    <col min="2" max="3" width="9.42578125" customWidth="1"/>
    <col min="4" max="10" width="9.42578125" bestFit="1" customWidth="1"/>
    <col min="11" max="15" width="10.42578125" bestFit="1" customWidth="1"/>
    <col min="16" max="16" width="5.42578125" customWidth="1"/>
    <col min="17" max="17" width="1.42578125" style="251" customWidth="1"/>
    <col min="18" max="18" width="5.42578125" customWidth="1"/>
    <col min="19" max="19" width="8.85546875" customWidth="1"/>
  </cols>
  <sheetData>
    <row r="1" spans="1:34" ht="26.25" x14ac:dyDescent="0.4">
      <c r="A1" s="341" t="s">
        <v>87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Q1"/>
    </row>
    <row r="2" spans="1:34" ht="18.75" x14ac:dyDescent="0.3"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</row>
    <row r="3" spans="1:34" ht="18.75" x14ac:dyDescent="0.3">
      <c r="A3" s="18" t="s">
        <v>57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T3" s="252"/>
      <c r="U3" s="252"/>
      <c r="V3" s="252"/>
      <c r="W3" s="252"/>
      <c r="X3" s="252"/>
      <c r="Y3" s="252"/>
      <c r="Z3" s="252"/>
      <c r="AA3" s="252"/>
      <c r="AB3" s="252"/>
      <c r="AC3" s="252"/>
      <c r="AD3" s="252"/>
      <c r="AE3" s="252"/>
      <c r="AF3" s="252"/>
    </row>
    <row r="4" spans="1:34" ht="18.75" x14ac:dyDescent="0.3">
      <c r="C4" s="253" t="s">
        <v>58</v>
      </c>
      <c r="D4" s="342" t="s">
        <v>59</v>
      </c>
      <c r="E4" s="342"/>
      <c r="F4" s="342"/>
      <c r="G4" s="342"/>
      <c r="H4" s="342"/>
      <c r="I4" s="342"/>
      <c r="J4" s="342"/>
      <c r="K4" s="342"/>
      <c r="L4" s="342"/>
      <c r="M4" s="342"/>
      <c r="N4" s="342"/>
      <c r="O4" s="342"/>
      <c r="U4" s="253" t="s">
        <v>60</v>
      </c>
      <c r="V4" s="342" t="s">
        <v>61</v>
      </c>
      <c r="W4" s="342"/>
      <c r="X4" s="342"/>
      <c r="Y4" s="342"/>
      <c r="Z4" s="342"/>
      <c r="AA4" s="342"/>
      <c r="AB4" s="342"/>
      <c r="AC4" s="342"/>
      <c r="AD4" s="342"/>
      <c r="AE4" s="342"/>
      <c r="AF4" s="342"/>
    </row>
    <row r="5" spans="1:34" ht="15" customHeight="1" x14ac:dyDescent="0.25">
      <c r="B5" s="254"/>
      <c r="C5" s="255" t="s">
        <v>0</v>
      </c>
      <c r="D5" s="1">
        <v>0</v>
      </c>
      <c r="E5" s="1">
        <v>1</v>
      </c>
      <c r="F5" s="1">
        <v>2</v>
      </c>
      <c r="G5" s="1">
        <v>4</v>
      </c>
      <c r="H5" s="1">
        <v>6</v>
      </c>
      <c r="I5" s="1">
        <v>8</v>
      </c>
      <c r="J5" s="1">
        <v>10</v>
      </c>
      <c r="K5" s="1">
        <v>12</v>
      </c>
      <c r="L5" s="1">
        <v>14</v>
      </c>
      <c r="M5" s="1">
        <v>17</v>
      </c>
      <c r="N5" s="1">
        <v>19</v>
      </c>
      <c r="O5" s="1">
        <v>21</v>
      </c>
      <c r="S5" s="254"/>
      <c r="T5" s="255" t="s">
        <v>0</v>
      </c>
      <c r="U5" s="1">
        <v>0</v>
      </c>
      <c r="V5" s="1">
        <v>1</v>
      </c>
      <c r="W5" s="1">
        <v>2</v>
      </c>
      <c r="X5" s="1">
        <v>4</v>
      </c>
      <c r="Y5" s="1">
        <v>6</v>
      </c>
      <c r="Z5" s="1">
        <v>8</v>
      </c>
      <c r="AA5" s="1">
        <v>10</v>
      </c>
      <c r="AB5" s="1">
        <v>12</v>
      </c>
      <c r="AC5" s="1">
        <v>14</v>
      </c>
      <c r="AD5" s="1">
        <v>17</v>
      </c>
      <c r="AE5" s="1">
        <v>19</v>
      </c>
      <c r="AF5" s="1">
        <v>21</v>
      </c>
    </row>
    <row r="6" spans="1:34" ht="18" x14ac:dyDescent="0.35">
      <c r="B6" s="254"/>
      <c r="C6" s="19" t="s">
        <v>62</v>
      </c>
      <c r="D6" s="20">
        <f>D43</f>
        <v>0.99651977872971342</v>
      </c>
      <c r="E6" s="20">
        <f t="shared" ref="E6:O10" si="0">E43</f>
        <v>1.3779579146396479</v>
      </c>
      <c r="F6" s="20">
        <f t="shared" si="0"/>
        <v>1.1770680670900504</v>
      </c>
      <c r="G6" s="20">
        <f t="shared" si="0"/>
        <v>0.81826012239668744</v>
      </c>
      <c r="H6" s="20">
        <f t="shared" si="0"/>
        <v>0.52407124947764316</v>
      </c>
      <c r="I6" s="20">
        <f t="shared" si="0"/>
        <v>0.40559701151858452</v>
      </c>
      <c r="J6" s="20">
        <f t="shared" si="0"/>
        <v>0.32503137579558228</v>
      </c>
      <c r="K6" s="20">
        <f t="shared" si="0"/>
        <v>0.23090051481196408</v>
      </c>
      <c r="L6" s="20">
        <f t="shared" si="0"/>
        <v>0.19832541797090256</v>
      </c>
      <c r="M6" s="20">
        <f t="shared" si="0"/>
        <v>0.17320842070802853</v>
      </c>
      <c r="N6" s="20">
        <f t="shared" si="0"/>
        <v>0.18632211982793997</v>
      </c>
      <c r="O6" s="20">
        <f>O43</f>
        <v>0.16497351189147855</v>
      </c>
      <c r="S6" s="254"/>
      <c r="T6" s="19" t="s">
        <v>62</v>
      </c>
      <c r="U6" s="20">
        <f>U43</f>
        <v>1</v>
      </c>
      <c r="V6" s="20">
        <f t="shared" ref="V6:AF10" si="1">V43</f>
        <v>1.7903965331765412</v>
      </c>
      <c r="W6" s="20">
        <f t="shared" si="1"/>
        <v>1.3335440675703474</v>
      </c>
      <c r="X6" s="20">
        <f t="shared" si="1"/>
        <v>0.99000818412029523</v>
      </c>
      <c r="Y6" s="20">
        <f t="shared" si="1"/>
        <v>0.63820600406414807</v>
      </c>
      <c r="Z6" s="20">
        <f t="shared" si="1"/>
        <v>0.50324998674374055</v>
      </c>
      <c r="AA6" s="20">
        <f t="shared" si="1"/>
        <v>0.40711318735227686</v>
      </c>
      <c r="AB6" s="20">
        <f t="shared" si="1"/>
        <v>0.25974355613863154</v>
      </c>
      <c r="AC6" s="20">
        <f t="shared" si="1"/>
        <v>0.23353325683236481</v>
      </c>
      <c r="AD6" s="20">
        <f t="shared" si="1"/>
        <v>0.20560212667241134</v>
      </c>
      <c r="AE6" s="20">
        <f t="shared" si="1"/>
        <v>0.1891294580178759</v>
      </c>
      <c r="AF6" s="20">
        <f>AF43</f>
        <v>0.16969262391336942</v>
      </c>
    </row>
    <row r="7" spans="1:34" ht="18" x14ac:dyDescent="0.35">
      <c r="B7" s="254"/>
      <c r="C7" s="12" t="s">
        <v>63</v>
      </c>
      <c r="D7" s="256">
        <f>D44</f>
        <v>0.49338700784414796</v>
      </c>
      <c r="E7" s="256">
        <f t="shared" si="0"/>
        <v>0.23954704324252266</v>
      </c>
      <c r="F7" s="256">
        <f t="shared" si="0"/>
        <v>0.33624537185893022</v>
      </c>
      <c r="G7" s="256">
        <f t="shared" si="0"/>
        <v>0.22186542906329124</v>
      </c>
      <c r="H7" s="256">
        <f t="shared" si="0"/>
        <v>0.17533869012618947</v>
      </c>
      <c r="I7" s="256">
        <f t="shared" si="0"/>
        <v>0.17520874519026339</v>
      </c>
      <c r="J7" s="256">
        <f t="shared" si="0"/>
        <v>0.20035398571616758</v>
      </c>
      <c r="K7" s="256">
        <f t="shared" si="0"/>
        <v>0.15168958954014089</v>
      </c>
      <c r="L7" s="256">
        <f t="shared" si="0"/>
        <v>0.12316141844147326</v>
      </c>
      <c r="M7" s="256">
        <f t="shared" si="0"/>
        <v>0.12092544070694505</v>
      </c>
      <c r="N7" s="256">
        <f t="shared" si="0"/>
        <v>0.13794475523597047</v>
      </c>
      <c r="O7" s="256">
        <f t="shared" si="0"/>
        <v>0.12492132018520791</v>
      </c>
      <c r="S7" s="254"/>
      <c r="T7" s="12" t="s">
        <v>63</v>
      </c>
      <c r="U7" s="256">
        <f>U44</f>
        <v>0</v>
      </c>
      <c r="V7" s="256">
        <f t="shared" si="1"/>
        <v>1.05340880602336</v>
      </c>
      <c r="W7" s="256">
        <f t="shared" si="1"/>
        <v>0.48072222838316903</v>
      </c>
      <c r="X7" s="256">
        <f t="shared" si="1"/>
        <v>0.46718850356162983</v>
      </c>
      <c r="Y7" s="256">
        <f t="shared" si="1"/>
        <v>0.30424170433244357</v>
      </c>
      <c r="Z7" s="256">
        <f t="shared" si="1"/>
        <v>0.27126684420292624</v>
      </c>
      <c r="AA7" s="256">
        <f t="shared" si="1"/>
        <v>0.27255111965315537</v>
      </c>
      <c r="AB7" s="256">
        <f t="shared" si="1"/>
        <v>0.13148090310235969</v>
      </c>
      <c r="AC7" s="256">
        <f t="shared" si="1"/>
        <v>0.14297281329971412</v>
      </c>
      <c r="AD7" s="256">
        <f t="shared" si="1"/>
        <v>0.13566635878459599</v>
      </c>
      <c r="AE7" s="256">
        <f t="shared" si="1"/>
        <v>0.11986599815652457</v>
      </c>
      <c r="AF7" s="256">
        <f t="shared" si="1"/>
        <v>0.11214944810179982</v>
      </c>
    </row>
    <row r="8" spans="1:34" ht="18" x14ac:dyDescent="0.35">
      <c r="C8" s="10" t="s">
        <v>64</v>
      </c>
      <c r="D8" s="257">
        <f>D45</f>
        <v>1.1290408471688282</v>
      </c>
      <c r="E8" s="257">
        <f t="shared" si="0"/>
        <v>1.3206322476538128</v>
      </c>
      <c r="F8" s="257">
        <f t="shared" si="0"/>
        <v>1.534218976128364</v>
      </c>
      <c r="G8" s="257">
        <f t="shared" si="0"/>
        <v>1.3331569130211736</v>
      </c>
      <c r="H8" s="257">
        <f t="shared" si="0"/>
        <v>1.0903634428057716</v>
      </c>
      <c r="I8" s="257">
        <f t="shared" si="0"/>
        <v>0.9363384395734422</v>
      </c>
      <c r="J8" s="257">
        <f t="shared" si="0"/>
        <v>0.87852418761190587</v>
      </c>
      <c r="K8" s="257">
        <f t="shared" si="0"/>
        <v>0.83078599427440869</v>
      </c>
      <c r="L8" s="257">
        <f t="shared" si="0"/>
        <v>0.69927652498737347</v>
      </c>
      <c r="M8" s="257">
        <f t="shared" si="0"/>
        <v>0.57673193549460122</v>
      </c>
      <c r="N8" s="257">
        <f t="shared" si="0"/>
        <v>0.61070008748073767</v>
      </c>
      <c r="O8" s="257">
        <f t="shared" si="0"/>
        <v>0.46006173475339285</v>
      </c>
      <c r="T8" s="10" t="s">
        <v>64</v>
      </c>
      <c r="U8" s="257">
        <f>U45</f>
        <v>1</v>
      </c>
      <c r="V8" s="257">
        <f t="shared" si="1"/>
        <v>1.0535445969592914</v>
      </c>
      <c r="W8" s="257">
        <f t="shared" si="1"/>
        <v>1.1954277367669339</v>
      </c>
      <c r="X8" s="257">
        <f t="shared" si="1"/>
        <v>1.0618484817345255</v>
      </c>
      <c r="Y8" s="257">
        <f t="shared" si="1"/>
        <v>0.87427211071937438</v>
      </c>
      <c r="Z8" s="257">
        <f t="shared" si="1"/>
        <v>0.78182075474953661</v>
      </c>
      <c r="AA8" s="257">
        <f t="shared" si="1"/>
        <v>0.70211046831215063</v>
      </c>
      <c r="AB8" s="257">
        <f t="shared" si="1"/>
        <v>0.67879220286940378</v>
      </c>
      <c r="AC8" s="257">
        <f t="shared" si="1"/>
        <v>0.55139790361878482</v>
      </c>
      <c r="AD8" s="257">
        <f t="shared" si="1"/>
        <v>0.4591091921993033</v>
      </c>
      <c r="AE8" s="257">
        <f t="shared" si="1"/>
        <v>0.41270212215333801</v>
      </c>
      <c r="AF8" s="257">
        <f t="shared" si="1"/>
        <v>0.32592598719659788</v>
      </c>
    </row>
    <row r="9" spans="1:34" ht="18" x14ac:dyDescent="0.35">
      <c r="C9" s="12" t="s">
        <v>65</v>
      </c>
      <c r="D9" s="256" t="e">
        <f>D46</f>
        <v>#NUM!</v>
      </c>
      <c r="E9" s="256">
        <f t="shared" si="0"/>
        <v>0.62660182308215018</v>
      </c>
      <c r="F9" s="256">
        <f t="shared" si="0"/>
        <v>0.73658984502127633</v>
      </c>
      <c r="G9" s="256">
        <f t="shared" si="0"/>
        <v>0.74435953521776277</v>
      </c>
      <c r="H9" s="256">
        <f t="shared" si="0"/>
        <v>0.8124800349978446</v>
      </c>
      <c r="I9" s="256">
        <f t="shared" si="0"/>
        <v>0.62983460661469959</v>
      </c>
      <c r="J9" s="256">
        <f t="shared" si="0"/>
        <v>0.58751969005744631</v>
      </c>
      <c r="K9" s="256">
        <f t="shared" si="0"/>
        <v>0.58949881418810979</v>
      </c>
      <c r="L9" s="256">
        <f t="shared" si="0"/>
        <v>0.45417916011299747</v>
      </c>
      <c r="M9" s="256">
        <f t="shared" si="0"/>
        <v>0.39798576030865285</v>
      </c>
      <c r="N9" s="256">
        <f t="shared" si="0"/>
        <v>0.2631990284588116</v>
      </c>
      <c r="O9" s="256">
        <f t="shared" si="0"/>
        <v>0.18604010082503064</v>
      </c>
      <c r="T9" s="12" t="s">
        <v>65</v>
      </c>
      <c r="U9" s="256" t="e">
        <f>U46</f>
        <v>#NUM!</v>
      </c>
      <c r="V9" s="256">
        <f t="shared" si="1"/>
        <v>0.42000766593569111</v>
      </c>
      <c r="W9" s="256">
        <f t="shared" si="1"/>
        <v>0.5021373936484671</v>
      </c>
      <c r="X9" s="256">
        <f t="shared" si="1"/>
        <v>0.52411978237864343</v>
      </c>
      <c r="Y9" s="256">
        <f t="shared" si="1"/>
        <v>0.5946217316787249</v>
      </c>
      <c r="Z9" s="256">
        <f t="shared" si="1"/>
        <v>0.47971140385070976</v>
      </c>
      <c r="AA9" s="256">
        <f t="shared" si="1"/>
        <v>0.41998066640849241</v>
      </c>
      <c r="AB9" s="256">
        <f t="shared" si="1"/>
        <v>0.42706915075837759</v>
      </c>
      <c r="AC9" s="256">
        <f t="shared" si="1"/>
        <v>0.31286791430203909</v>
      </c>
      <c r="AD9" s="256">
        <f t="shared" si="1"/>
        <v>0.28985225622030886</v>
      </c>
      <c r="AE9" s="256">
        <f t="shared" si="1"/>
        <v>0.17158539832126829</v>
      </c>
      <c r="AF9" s="256">
        <f t="shared" si="1"/>
        <v>0.12878906189603462</v>
      </c>
    </row>
    <row r="10" spans="1:34" x14ac:dyDescent="0.25">
      <c r="C10" s="10" t="s">
        <v>66</v>
      </c>
      <c r="D10" s="258" t="e">
        <f>D47</f>
        <v>#NUM!</v>
      </c>
      <c r="E10" s="258">
        <f t="shared" si="0"/>
        <v>0.53644702125152488</v>
      </c>
      <c r="F10" s="258">
        <f t="shared" si="0"/>
        <v>0.31388399753531865</v>
      </c>
      <c r="G10" s="258">
        <f t="shared" si="0"/>
        <v>0.24455304274269407</v>
      </c>
      <c r="H10" s="258">
        <f t="shared" si="0"/>
        <v>0.24290385829063482</v>
      </c>
      <c r="I10" s="258">
        <f t="shared" si="0"/>
        <v>0.19970709223161148</v>
      </c>
      <c r="J10" s="258">
        <f t="shared" si="0"/>
        <v>0.17307485600790043</v>
      </c>
      <c r="K10" s="258">
        <f t="shared" si="0"/>
        <v>0.15442941199279991</v>
      </c>
      <c r="L10" s="258">
        <f t="shared" si="0"/>
        <v>0.13501764943855343</v>
      </c>
      <c r="M10" s="258">
        <f t="shared" si="0"/>
        <v>0.15531178692953387</v>
      </c>
      <c r="N10" s="258">
        <f t="shared" si="0"/>
        <v>5.3439175198239423E-2</v>
      </c>
      <c r="O10" s="258">
        <f t="shared" si="0"/>
        <v>5.6352206457920183E-2</v>
      </c>
      <c r="T10" s="10" t="s">
        <v>66</v>
      </c>
      <c r="U10" s="258" t="e">
        <f>U47</f>
        <v>#NUM!</v>
      </c>
      <c r="V10" s="258">
        <f t="shared" si="1"/>
        <v>0.96031706517155335</v>
      </c>
      <c r="W10" s="258">
        <f t="shared" si="1"/>
        <v>0.60836371976803827</v>
      </c>
      <c r="X10" s="258">
        <f t="shared" si="1"/>
        <v>0.44548833653474385</v>
      </c>
      <c r="Y10" s="258">
        <f t="shared" si="1"/>
        <v>0.3456829371156368</v>
      </c>
      <c r="Z10" s="258">
        <f t="shared" si="1"/>
        <v>0.28071967569946155</v>
      </c>
      <c r="AA10" s="258">
        <f t="shared" si="1"/>
        <v>0.24121274918601182</v>
      </c>
      <c r="AB10" s="258">
        <f t="shared" si="1"/>
        <v>0.16324221566890679</v>
      </c>
      <c r="AC10" s="258">
        <f t="shared" si="1"/>
        <v>0.15482165988810115</v>
      </c>
      <c r="AD10" s="258">
        <f t="shared" si="1"/>
        <v>0.190893651048024</v>
      </c>
      <c r="AE10" s="258">
        <f t="shared" si="1"/>
        <v>9.6290474663324979E-2</v>
      </c>
      <c r="AF10" s="258">
        <f t="shared" si="1"/>
        <v>0.1125467562896497</v>
      </c>
    </row>
    <row r="11" spans="1:34" ht="21" customHeight="1" x14ac:dyDescent="0.25">
      <c r="C11" s="259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</row>
    <row r="12" spans="1:34" ht="7.5" customHeight="1" x14ac:dyDescent="0.25">
      <c r="A12" s="160"/>
      <c r="B12" s="160"/>
      <c r="C12" s="261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232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</row>
    <row r="13" spans="1:34" ht="18.75" x14ac:dyDescent="0.3">
      <c r="A13" s="18" t="s">
        <v>67</v>
      </c>
    </row>
    <row r="14" spans="1:34" ht="15.75" x14ac:dyDescent="0.25">
      <c r="B14" s="254" t="s">
        <v>88</v>
      </c>
      <c r="D14" s="262"/>
      <c r="E14" s="262"/>
      <c r="S14" s="219" t="str">
        <f>CONCATENATE(B14,", Normalized")</f>
        <v>12.5mg/kg CP-PTX + 3.3uCi Radiotherapy, Normalized</v>
      </c>
      <c r="T14" s="254"/>
      <c r="U14" s="262"/>
      <c r="V14" s="262"/>
      <c r="W14" s="262"/>
    </row>
    <row r="15" spans="1:34" x14ac:dyDescent="0.25">
      <c r="C15" s="255" t="s">
        <v>0</v>
      </c>
      <c r="D15" s="1">
        <v>0</v>
      </c>
      <c r="E15" s="1">
        <v>1</v>
      </c>
      <c r="F15" s="1">
        <v>2</v>
      </c>
      <c r="G15" s="1">
        <v>4</v>
      </c>
      <c r="H15" s="1">
        <v>6</v>
      </c>
      <c r="I15" s="1">
        <v>8</v>
      </c>
      <c r="J15" s="1">
        <v>10</v>
      </c>
      <c r="K15" s="1">
        <v>12</v>
      </c>
      <c r="L15" s="1">
        <v>14</v>
      </c>
      <c r="M15" s="1">
        <v>17</v>
      </c>
      <c r="N15" s="1">
        <v>19</v>
      </c>
      <c r="O15" s="1">
        <v>21</v>
      </c>
      <c r="P15" s="159"/>
      <c r="R15" s="159"/>
      <c r="T15" s="255" t="s">
        <v>0</v>
      </c>
      <c r="U15" s="1">
        <f>D15</f>
        <v>0</v>
      </c>
      <c r="V15" s="1">
        <f>E15</f>
        <v>1</v>
      </c>
      <c r="W15" s="1">
        <f t="shared" ref="W15:AF15" si="2">F15</f>
        <v>2</v>
      </c>
      <c r="X15" s="1">
        <f t="shared" si="2"/>
        <v>4</v>
      </c>
      <c r="Y15" s="1">
        <f t="shared" si="2"/>
        <v>6</v>
      </c>
      <c r="Z15" s="1">
        <f t="shared" si="2"/>
        <v>8</v>
      </c>
      <c r="AA15" s="1">
        <f t="shared" si="2"/>
        <v>10</v>
      </c>
      <c r="AB15" s="1">
        <f t="shared" si="2"/>
        <v>12</v>
      </c>
      <c r="AC15" s="1">
        <f t="shared" si="2"/>
        <v>14</v>
      </c>
      <c r="AD15" s="1">
        <f t="shared" si="2"/>
        <v>17</v>
      </c>
      <c r="AE15" s="1">
        <f t="shared" si="2"/>
        <v>19</v>
      </c>
      <c r="AF15" s="1">
        <f t="shared" si="2"/>
        <v>21</v>
      </c>
    </row>
    <row r="16" spans="1:34" x14ac:dyDescent="0.25">
      <c r="C16" s="3">
        <v>24</v>
      </c>
      <c r="D16" s="263">
        <v>75.922079999999994</v>
      </c>
      <c r="E16" s="263">
        <v>185.14496</v>
      </c>
      <c r="F16" s="263">
        <v>182.74047999999999</v>
      </c>
      <c r="G16" s="263">
        <v>151.63199999999998</v>
      </c>
      <c r="H16" s="263">
        <v>171.36599999999999</v>
      </c>
      <c r="I16" s="263">
        <v>230.83008000000001</v>
      </c>
      <c r="J16" s="263">
        <v>285.72387999999995</v>
      </c>
      <c r="K16" s="263">
        <v>193.74524000000002</v>
      </c>
      <c r="L16" s="263">
        <v>283.10255999999998</v>
      </c>
      <c r="M16" s="263">
        <v>399.17124000000001</v>
      </c>
      <c r="N16" s="263">
        <v>370.62687999999991</v>
      </c>
      <c r="O16" s="263">
        <v>444.05295999999993</v>
      </c>
      <c r="P16" s="264"/>
      <c r="Q16" s="265"/>
      <c r="R16" s="264"/>
      <c r="T16" s="266">
        <f t="shared" ref="T16:T25" si="3">C16</f>
        <v>24</v>
      </c>
      <c r="U16" s="267">
        <f t="shared" ref="U16:U25" si="4">IF(ISNUMBER(D16)=TRUE,D16/D16,"")</f>
        <v>1</v>
      </c>
      <c r="V16" s="267">
        <f t="shared" ref="V16:V25" si="5">IF(ISNUMBER(E16)=TRUE,E16/D16,"")</f>
        <v>2.4386181200515056</v>
      </c>
      <c r="W16" s="267">
        <f t="shared" ref="W16:W25" si="6">IF(ISNUMBER(F16)=TRUE,F16/D16,"")</f>
        <v>2.4069477548560316</v>
      </c>
      <c r="X16" s="267">
        <f t="shared" ref="X16:X25" si="7">IF(ISNUMBER(G16)=TRUE,G16/D16,"")</f>
        <v>1.997205556012164</v>
      </c>
      <c r="Y16" s="267">
        <f t="shared" ref="Y16:Y25" si="8">IF(ISNUMBER(H16)=TRUE,H16/D16,"")</f>
        <v>2.2571299416454345</v>
      </c>
      <c r="Z16" s="267">
        <f t="shared" ref="Z16:Z25" si="9">IF(ISNUMBER(I16)=TRUE,I16/D16,"")</f>
        <v>3.0403550587655137</v>
      </c>
      <c r="AA16" s="267">
        <f t="shared" ref="AA16:AA25" si="10">IF(ISNUMBER(J16)=TRUE,J16/D16,"")</f>
        <v>3.7633831949809591</v>
      </c>
      <c r="AB16" s="267">
        <f t="shared" ref="AB16:AB25" si="11">IF(ISNUMBER(K16)=TRUE,K16/D16,"")</f>
        <v>2.5518958384701795</v>
      </c>
      <c r="AC16" s="267">
        <f t="shared" ref="AC16:AC25" si="12">IF(ISNUMBER(L16)=TRUE,L16/D16,"")</f>
        <v>3.7288567436508591</v>
      </c>
      <c r="AD16" s="267">
        <f t="shared" ref="AD16:AD25" si="13">IF(ISNUMBER(M16)=TRUE,M16/D16,"")</f>
        <v>5.2576436262020225</v>
      </c>
      <c r="AE16" s="267">
        <f t="shared" ref="AE16:AE25" si="14">IF(ISNUMBER(N16)=TRUE,N16/D16,"")</f>
        <v>4.8816744746719261</v>
      </c>
      <c r="AF16" s="267">
        <f t="shared" ref="AF16:AF25" si="15">IF(ISNUMBER(O16)=TRUE,O16/D16,"")</f>
        <v>5.848798663050327</v>
      </c>
    </row>
    <row r="17" spans="2:32" x14ac:dyDescent="0.25">
      <c r="C17" s="3">
        <v>41</v>
      </c>
      <c r="D17" s="268">
        <v>179.73956000000001</v>
      </c>
      <c r="E17" s="263">
        <v>235.54179999999999</v>
      </c>
      <c r="F17" s="263">
        <v>245.70000000000002</v>
      </c>
      <c r="G17" s="263">
        <v>218.91532000000001</v>
      </c>
      <c r="H17" s="263">
        <v>176.67936</v>
      </c>
      <c r="I17" s="263">
        <v>214.94823999999997</v>
      </c>
      <c r="J17" s="263">
        <v>243.85504000000003</v>
      </c>
      <c r="K17" s="263">
        <v>303.71328</v>
      </c>
      <c r="L17" s="263">
        <v>301.81476000000009</v>
      </c>
      <c r="M17" s="263">
        <v>429.62399999999997</v>
      </c>
      <c r="N17" s="263">
        <v>475.33823999999998</v>
      </c>
      <c r="O17" s="263">
        <v>546.77168000000006</v>
      </c>
      <c r="P17" s="264"/>
      <c r="Q17" s="265"/>
      <c r="R17" s="264"/>
      <c r="T17" s="3">
        <f t="shared" si="3"/>
        <v>41</v>
      </c>
      <c r="U17" s="269">
        <f t="shared" si="4"/>
        <v>1</v>
      </c>
      <c r="V17" s="269">
        <f t="shared" si="5"/>
        <v>1.310461647953294</v>
      </c>
      <c r="W17" s="269">
        <f t="shared" si="6"/>
        <v>1.3669778650843476</v>
      </c>
      <c r="X17" s="269">
        <f t="shared" si="7"/>
        <v>1.2179584728036499</v>
      </c>
      <c r="Y17" s="269">
        <f t="shared" si="8"/>
        <v>0.98297425452693887</v>
      </c>
      <c r="Z17" s="269">
        <f t="shared" si="9"/>
        <v>1.195887204797875</v>
      </c>
      <c r="AA17" s="269">
        <f t="shared" si="10"/>
        <v>1.3567132355281164</v>
      </c>
      <c r="AB17" s="269">
        <f t="shared" si="11"/>
        <v>1.6897408672859775</v>
      </c>
      <c r="AC17" s="269">
        <f t="shared" si="12"/>
        <v>1.6791782510205326</v>
      </c>
      <c r="AD17" s="269">
        <f t="shared" si="13"/>
        <v>2.3902584383760588</v>
      </c>
      <c r="AE17" s="269">
        <f t="shared" si="14"/>
        <v>2.6445944343026095</v>
      </c>
      <c r="AF17" s="269">
        <f t="shared" si="15"/>
        <v>3.0420219121488894</v>
      </c>
    </row>
    <row r="18" spans="2:32" x14ac:dyDescent="0.25">
      <c r="C18" s="3">
        <v>71</v>
      </c>
      <c r="D18" s="268">
        <v>144.83456000000001</v>
      </c>
      <c r="E18" s="263">
        <v>143.91936000000001</v>
      </c>
      <c r="F18" s="263">
        <v>153.35424000000003</v>
      </c>
      <c r="G18" s="263">
        <v>114.88464</v>
      </c>
      <c r="H18" s="263">
        <v>87.100000000000009</v>
      </c>
      <c r="I18" s="263">
        <v>82.402320000000017</v>
      </c>
      <c r="J18" s="263">
        <v>34.36992</v>
      </c>
      <c r="K18" s="263">
        <v>44.946720000000006</v>
      </c>
      <c r="L18" s="263">
        <v>43.706000000000003</v>
      </c>
      <c r="M18" s="263">
        <v>24.843</v>
      </c>
      <c r="N18" s="263">
        <v>19.819799999999997</v>
      </c>
      <c r="O18" s="263">
        <v>20.592000000000002</v>
      </c>
      <c r="P18" s="264"/>
      <c r="Q18" s="265"/>
      <c r="R18" s="264"/>
      <c r="T18" s="3">
        <f t="shared" si="3"/>
        <v>71</v>
      </c>
      <c r="U18" s="269">
        <f t="shared" si="4"/>
        <v>1</v>
      </c>
      <c r="V18" s="269">
        <f t="shared" si="5"/>
        <v>0.99368106617647056</v>
      </c>
      <c r="W18" s="269">
        <f t="shared" si="6"/>
        <v>1.0588235294117649</v>
      </c>
      <c r="X18" s="269">
        <f t="shared" si="7"/>
        <v>0.793212890625</v>
      </c>
      <c r="Y18" s="269">
        <f t="shared" si="8"/>
        <v>0.60137580422794124</v>
      </c>
      <c r="Z18" s="269">
        <f t="shared" si="9"/>
        <v>0.56894100413602944</v>
      </c>
      <c r="AA18" s="269">
        <f t="shared" si="10"/>
        <v>0.2373046875</v>
      </c>
      <c r="AB18" s="269">
        <f t="shared" si="11"/>
        <v>0.31033145680147062</v>
      </c>
      <c r="AC18" s="269">
        <f t="shared" si="12"/>
        <v>0.30176499310661764</v>
      </c>
      <c r="AD18" s="269">
        <f t="shared" si="13"/>
        <v>0.1715267405790441</v>
      </c>
      <c r="AE18" s="269">
        <f t="shared" si="14"/>
        <v>0.13684441061580879</v>
      </c>
      <c r="AF18" s="269">
        <f t="shared" si="15"/>
        <v>0.14217601102941177</v>
      </c>
    </row>
    <row r="19" spans="2:32" x14ac:dyDescent="0.25">
      <c r="C19" s="3">
        <v>73</v>
      </c>
      <c r="D19" s="268">
        <v>41.2776</v>
      </c>
      <c r="E19" s="263">
        <v>183.47471999999999</v>
      </c>
      <c r="F19" s="263">
        <v>109.81620000000002</v>
      </c>
      <c r="G19" s="263">
        <v>121.68</v>
      </c>
      <c r="H19" s="263">
        <v>86.561279999999996</v>
      </c>
      <c r="I19" s="263">
        <v>95.528160000000014</v>
      </c>
      <c r="J19" s="263">
        <v>100.78692000000001</v>
      </c>
      <c r="K19" s="263">
        <v>78.446159999999992</v>
      </c>
      <c r="L19" s="263">
        <v>97.52600000000001</v>
      </c>
      <c r="M19" s="263">
        <v>133.50948</v>
      </c>
      <c r="N19" s="263">
        <v>123.83488</v>
      </c>
      <c r="O19" s="263">
        <v>131.57455999999999</v>
      </c>
      <c r="P19" s="264"/>
      <c r="Q19" s="265"/>
      <c r="R19" s="264"/>
      <c r="T19" s="3">
        <f t="shared" si="3"/>
        <v>73</v>
      </c>
      <c r="U19" s="269">
        <f t="shared" si="4"/>
        <v>1</v>
      </c>
      <c r="V19" s="269">
        <f t="shared" si="5"/>
        <v>4.444897959183673</v>
      </c>
      <c r="W19" s="269">
        <f t="shared" si="6"/>
        <v>2.660430839002268</v>
      </c>
      <c r="X19" s="269">
        <f t="shared" si="7"/>
        <v>2.9478458049886624</v>
      </c>
      <c r="Y19" s="269">
        <f t="shared" si="8"/>
        <v>2.0970521541950111</v>
      </c>
      <c r="Z19" s="269">
        <f t="shared" si="9"/>
        <v>2.3142857142857145</v>
      </c>
      <c r="AA19" s="269">
        <f t="shared" si="10"/>
        <v>2.441685563114135</v>
      </c>
      <c r="AB19" s="269">
        <f t="shared" si="11"/>
        <v>1.9004535147392287</v>
      </c>
      <c r="AC19" s="269">
        <f t="shared" si="12"/>
        <v>2.3626858150667678</v>
      </c>
      <c r="AD19" s="269">
        <f t="shared" si="13"/>
        <v>3.2344293272864699</v>
      </c>
      <c r="AE19" s="269">
        <f t="shared" si="14"/>
        <v>3.0000503905265812</v>
      </c>
      <c r="AF19" s="269">
        <f t="shared" si="15"/>
        <v>3.1875535399344921</v>
      </c>
    </row>
    <row r="20" spans="2:32" x14ac:dyDescent="0.25">
      <c r="C20" s="3"/>
      <c r="D20" s="268"/>
      <c r="E20" s="263"/>
      <c r="F20" s="263"/>
      <c r="G20" s="263"/>
      <c r="H20" s="263"/>
      <c r="I20" s="263"/>
      <c r="J20" s="263"/>
      <c r="K20" s="263"/>
      <c r="L20" s="263"/>
      <c r="M20" s="263"/>
      <c r="N20" s="263"/>
      <c r="O20" s="263"/>
      <c r="P20" s="264"/>
      <c r="Q20" s="265"/>
      <c r="R20" s="264"/>
      <c r="T20" s="3">
        <f t="shared" si="3"/>
        <v>0</v>
      </c>
      <c r="U20" s="269" t="str">
        <f t="shared" si="4"/>
        <v/>
      </c>
      <c r="V20" s="269" t="str">
        <f t="shared" si="5"/>
        <v/>
      </c>
      <c r="W20" s="269" t="str">
        <f t="shared" si="6"/>
        <v/>
      </c>
      <c r="X20" s="269" t="str">
        <f t="shared" si="7"/>
        <v/>
      </c>
      <c r="Y20" s="269" t="str">
        <f t="shared" si="8"/>
        <v/>
      </c>
      <c r="Z20" s="269" t="str">
        <f t="shared" si="9"/>
        <v/>
      </c>
      <c r="AA20" s="269" t="str">
        <f t="shared" si="10"/>
        <v/>
      </c>
      <c r="AB20" s="269" t="str">
        <f t="shared" si="11"/>
        <v/>
      </c>
      <c r="AC20" s="269" t="str">
        <f t="shared" si="12"/>
        <v/>
      </c>
      <c r="AD20" s="269" t="str">
        <f t="shared" si="13"/>
        <v/>
      </c>
      <c r="AE20" s="269" t="str">
        <f t="shared" si="14"/>
        <v/>
      </c>
      <c r="AF20" s="269" t="str">
        <f t="shared" si="15"/>
        <v/>
      </c>
    </row>
    <row r="21" spans="2:32" x14ac:dyDescent="0.25">
      <c r="C21" s="3"/>
      <c r="D21" s="268"/>
      <c r="E21" s="263"/>
      <c r="F21" s="263"/>
      <c r="G21" s="263"/>
      <c r="H21" s="263"/>
      <c r="I21" s="263"/>
      <c r="J21" s="263"/>
      <c r="K21" s="263"/>
      <c r="L21" s="263"/>
      <c r="M21" s="263"/>
      <c r="N21" s="263"/>
      <c r="O21" s="263"/>
      <c r="P21" s="264"/>
      <c r="Q21" s="265"/>
      <c r="R21" s="264"/>
      <c r="T21" s="3">
        <f t="shared" si="3"/>
        <v>0</v>
      </c>
      <c r="U21" s="269" t="str">
        <f t="shared" si="4"/>
        <v/>
      </c>
      <c r="V21" s="269" t="str">
        <f t="shared" si="5"/>
        <v/>
      </c>
      <c r="W21" s="269" t="str">
        <f t="shared" si="6"/>
        <v/>
      </c>
      <c r="X21" s="269" t="str">
        <f t="shared" si="7"/>
        <v/>
      </c>
      <c r="Y21" s="269" t="str">
        <f t="shared" si="8"/>
        <v/>
      </c>
      <c r="Z21" s="269" t="str">
        <f t="shared" si="9"/>
        <v/>
      </c>
      <c r="AA21" s="269" t="str">
        <f t="shared" si="10"/>
        <v/>
      </c>
      <c r="AB21" s="269" t="str">
        <f t="shared" si="11"/>
        <v/>
      </c>
      <c r="AC21" s="269" t="str">
        <f t="shared" si="12"/>
        <v/>
      </c>
      <c r="AD21" s="269" t="str">
        <f t="shared" si="13"/>
        <v/>
      </c>
      <c r="AE21" s="269" t="str">
        <f t="shared" si="14"/>
        <v/>
      </c>
      <c r="AF21" s="269" t="str">
        <f t="shared" si="15"/>
        <v/>
      </c>
    </row>
    <row r="22" spans="2:32" x14ac:dyDescent="0.25">
      <c r="C22" s="3"/>
      <c r="D22" s="268"/>
      <c r="E22" s="263"/>
      <c r="F22" s="263"/>
      <c r="G22" s="263"/>
      <c r="H22" s="263"/>
      <c r="I22" s="263"/>
      <c r="J22" s="263"/>
      <c r="K22" s="263"/>
      <c r="L22" s="263"/>
      <c r="M22" s="263"/>
      <c r="N22" s="263"/>
      <c r="O22" s="263"/>
      <c r="P22" s="264"/>
      <c r="Q22" s="265"/>
      <c r="R22" s="264"/>
      <c r="T22" s="3">
        <f t="shared" si="3"/>
        <v>0</v>
      </c>
      <c r="U22" s="269" t="str">
        <f t="shared" si="4"/>
        <v/>
      </c>
      <c r="V22" s="269" t="str">
        <f t="shared" si="5"/>
        <v/>
      </c>
      <c r="W22" s="269" t="str">
        <f t="shared" si="6"/>
        <v/>
      </c>
      <c r="X22" s="269" t="str">
        <f t="shared" si="7"/>
        <v/>
      </c>
      <c r="Y22" s="269" t="str">
        <f t="shared" si="8"/>
        <v/>
      </c>
      <c r="Z22" s="269" t="str">
        <f t="shared" si="9"/>
        <v/>
      </c>
      <c r="AA22" s="269" t="str">
        <f t="shared" si="10"/>
        <v/>
      </c>
      <c r="AB22" s="269" t="str">
        <f t="shared" si="11"/>
        <v/>
      </c>
      <c r="AC22" s="269" t="str">
        <f t="shared" si="12"/>
        <v/>
      </c>
      <c r="AD22" s="269" t="str">
        <f t="shared" si="13"/>
        <v/>
      </c>
      <c r="AE22" s="269" t="str">
        <f t="shared" si="14"/>
        <v/>
      </c>
      <c r="AF22" s="269" t="str">
        <f t="shared" si="15"/>
        <v/>
      </c>
    </row>
    <row r="23" spans="2:32" x14ac:dyDescent="0.25">
      <c r="C23" s="3"/>
      <c r="D23" s="270"/>
      <c r="E23" s="271"/>
      <c r="F23" s="271"/>
      <c r="G23" s="271"/>
      <c r="H23" s="271"/>
      <c r="I23" s="271"/>
      <c r="J23" s="271"/>
      <c r="K23" s="271"/>
      <c r="L23" s="271"/>
      <c r="M23" s="271"/>
      <c r="N23" s="271"/>
      <c r="O23" s="271"/>
      <c r="P23" s="264"/>
      <c r="Q23" s="265"/>
      <c r="R23" s="264"/>
      <c r="T23" s="3">
        <f t="shared" si="3"/>
        <v>0</v>
      </c>
      <c r="U23" s="269" t="str">
        <f t="shared" si="4"/>
        <v/>
      </c>
      <c r="V23" s="269" t="str">
        <f t="shared" si="5"/>
        <v/>
      </c>
      <c r="W23" s="269" t="str">
        <f t="shared" si="6"/>
        <v/>
      </c>
      <c r="X23" s="269" t="str">
        <f t="shared" si="7"/>
        <v/>
      </c>
      <c r="Y23" s="269" t="str">
        <f t="shared" si="8"/>
        <v/>
      </c>
      <c r="Z23" s="269" t="str">
        <f t="shared" si="9"/>
        <v/>
      </c>
      <c r="AA23" s="269" t="str">
        <f t="shared" si="10"/>
        <v/>
      </c>
      <c r="AB23" s="269" t="str">
        <f t="shared" si="11"/>
        <v/>
      </c>
      <c r="AC23" s="269" t="str">
        <f t="shared" si="12"/>
        <v/>
      </c>
      <c r="AD23" s="269" t="str">
        <f t="shared" si="13"/>
        <v/>
      </c>
      <c r="AE23" s="269" t="str">
        <f t="shared" si="14"/>
        <v/>
      </c>
      <c r="AF23" s="269" t="str">
        <f t="shared" si="15"/>
        <v/>
      </c>
    </row>
    <row r="24" spans="2:32" x14ac:dyDescent="0.25">
      <c r="C24" s="3"/>
      <c r="D24" s="270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64"/>
      <c r="Q24" s="265"/>
      <c r="R24" s="264"/>
      <c r="T24" s="3">
        <f t="shared" si="3"/>
        <v>0</v>
      </c>
      <c r="U24" s="269" t="str">
        <f t="shared" si="4"/>
        <v/>
      </c>
      <c r="V24" s="269" t="str">
        <f t="shared" si="5"/>
        <v/>
      </c>
      <c r="W24" s="269" t="str">
        <f t="shared" si="6"/>
        <v/>
      </c>
      <c r="X24" s="269" t="str">
        <f t="shared" si="7"/>
        <v/>
      </c>
      <c r="Y24" s="269" t="str">
        <f t="shared" si="8"/>
        <v/>
      </c>
      <c r="Z24" s="269" t="str">
        <f t="shared" si="9"/>
        <v/>
      </c>
      <c r="AA24" s="269" t="str">
        <f t="shared" si="10"/>
        <v/>
      </c>
      <c r="AB24" s="269" t="str">
        <f t="shared" si="11"/>
        <v/>
      </c>
      <c r="AC24" s="269" t="str">
        <f t="shared" si="12"/>
        <v/>
      </c>
      <c r="AD24" s="269" t="str">
        <f t="shared" si="13"/>
        <v/>
      </c>
      <c r="AE24" s="269" t="str">
        <f t="shared" si="14"/>
        <v/>
      </c>
      <c r="AF24" s="269" t="str">
        <f t="shared" si="15"/>
        <v/>
      </c>
    </row>
    <row r="25" spans="2:32" x14ac:dyDescent="0.25">
      <c r="C25" s="255"/>
      <c r="D25" s="272"/>
      <c r="E25" s="273"/>
      <c r="F25" s="273"/>
      <c r="G25" s="273"/>
      <c r="H25" s="273"/>
      <c r="I25" s="273"/>
      <c r="J25" s="273"/>
      <c r="K25" s="273"/>
      <c r="L25" s="273"/>
      <c r="M25" s="273"/>
      <c r="N25" s="273"/>
      <c r="O25" s="273"/>
      <c r="P25" s="264"/>
      <c r="Q25" s="265"/>
      <c r="R25" s="264"/>
      <c r="T25" s="255">
        <f t="shared" si="3"/>
        <v>0</v>
      </c>
      <c r="U25" s="274" t="str">
        <f t="shared" si="4"/>
        <v/>
      </c>
      <c r="V25" s="274" t="str">
        <f t="shared" si="5"/>
        <v/>
      </c>
      <c r="W25" s="274" t="str">
        <f t="shared" si="6"/>
        <v/>
      </c>
      <c r="X25" s="274" t="str">
        <f t="shared" si="7"/>
        <v/>
      </c>
      <c r="Y25" s="274" t="str">
        <f t="shared" si="8"/>
        <v/>
      </c>
      <c r="Z25" s="274" t="str">
        <f t="shared" si="9"/>
        <v/>
      </c>
      <c r="AA25" s="274" t="str">
        <f t="shared" si="10"/>
        <v/>
      </c>
      <c r="AB25" s="274" t="str">
        <f t="shared" si="11"/>
        <v/>
      </c>
      <c r="AC25" s="274" t="str">
        <f t="shared" si="12"/>
        <v/>
      </c>
      <c r="AD25" s="274" t="str">
        <f t="shared" si="13"/>
        <v/>
      </c>
      <c r="AE25" s="274" t="str">
        <f t="shared" si="14"/>
        <v/>
      </c>
      <c r="AF25" s="274" t="str">
        <f t="shared" si="15"/>
        <v/>
      </c>
    </row>
    <row r="26" spans="2:32" s="4" customFormat="1" x14ac:dyDescent="0.25">
      <c r="B26" s="182"/>
      <c r="C26" s="275" t="s">
        <v>1</v>
      </c>
      <c r="D26" s="276">
        <f>AVERAGE(D16:D25)</f>
        <v>110.44345000000001</v>
      </c>
      <c r="E26" s="276">
        <f>AVERAGE(E16:E25)</f>
        <v>187.02021000000002</v>
      </c>
      <c r="F26" s="276">
        <f t="shared" ref="F26:O26" si="16">AVERAGE(F16:F25)</f>
        <v>172.90272999999999</v>
      </c>
      <c r="G26" s="276">
        <f t="shared" si="16"/>
        <v>151.77798999999999</v>
      </c>
      <c r="H26" s="276">
        <f t="shared" si="16"/>
        <v>130.42666</v>
      </c>
      <c r="I26" s="276">
        <f t="shared" si="16"/>
        <v>155.92720000000003</v>
      </c>
      <c r="J26" s="276">
        <f t="shared" si="16"/>
        <v>166.18393999999998</v>
      </c>
      <c r="K26" s="276">
        <f t="shared" si="16"/>
        <v>155.21285</v>
      </c>
      <c r="L26" s="276">
        <f t="shared" si="16"/>
        <v>181.53733</v>
      </c>
      <c r="M26" s="276">
        <f t="shared" si="16"/>
        <v>246.78692999999998</v>
      </c>
      <c r="N26" s="276">
        <f t="shared" si="16"/>
        <v>247.40494999999996</v>
      </c>
      <c r="O26" s="276">
        <f t="shared" si="16"/>
        <v>285.74779999999998</v>
      </c>
      <c r="P26" s="277"/>
      <c r="Q26" s="278"/>
      <c r="R26" s="277"/>
      <c r="S26" s="182"/>
      <c r="T26" s="275" t="s">
        <v>1</v>
      </c>
      <c r="U26" s="279">
        <f>AVERAGE(U16:U25)</f>
        <v>1</v>
      </c>
      <c r="V26" s="279">
        <f>AVERAGE(V16:V25)</f>
        <v>2.2969146983412356</v>
      </c>
      <c r="W26" s="279">
        <f t="shared" ref="W26:AF26" si="17">AVERAGE(W16:W25)</f>
        <v>1.8732949970886033</v>
      </c>
      <c r="X26" s="279">
        <f t="shared" si="17"/>
        <v>1.739055681107369</v>
      </c>
      <c r="Y26" s="279">
        <f t="shared" si="17"/>
        <v>1.4846330386488313</v>
      </c>
      <c r="Z26" s="279">
        <f t="shared" si="17"/>
        <v>1.7798672454962832</v>
      </c>
      <c r="AA26" s="279">
        <f t="shared" si="17"/>
        <v>1.9497716702808026</v>
      </c>
      <c r="AB26" s="279">
        <f t="shared" si="17"/>
        <v>1.6131054193242143</v>
      </c>
      <c r="AC26" s="279">
        <f t="shared" si="17"/>
        <v>2.0181214507111944</v>
      </c>
      <c r="AD26" s="279">
        <f t="shared" si="17"/>
        <v>2.7634645331108989</v>
      </c>
      <c r="AE26" s="279">
        <f t="shared" si="17"/>
        <v>2.6657909275292315</v>
      </c>
      <c r="AF26" s="279">
        <f t="shared" si="17"/>
        <v>3.0551375315407796</v>
      </c>
    </row>
    <row r="27" spans="2:32" s="4" customFormat="1" x14ac:dyDescent="0.25">
      <c r="B27" s="280"/>
      <c r="C27" s="281" t="s">
        <v>2</v>
      </c>
      <c r="D27" s="282">
        <f t="shared" ref="D27:O27" si="18">_xlfn.STDEV.P(D16:D25)</f>
        <v>54.681667634280316</v>
      </c>
      <c r="E27" s="282">
        <f t="shared" si="18"/>
        <v>32.51197867230303</v>
      </c>
      <c r="F27" s="282">
        <f t="shared" si="18"/>
        <v>49.391997259769788</v>
      </c>
      <c r="G27" s="282">
        <f t="shared" si="18"/>
        <v>41.153525574583583</v>
      </c>
      <c r="H27" s="282">
        <f t="shared" si="18"/>
        <v>43.636890489085019</v>
      </c>
      <c r="I27" s="282">
        <f t="shared" si="18"/>
        <v>67.357027485838429</v>
      </c>
      <c r="J27" s="282">
        <f t="shared" si="18"/>
        <v>102.43815588423878</v>
      </c>
      <c r="K27" s="282">
        <f t="shared" si="18"/>
        <v>101.96674324017366</v>
      </c>
      <c r="L27" s="282">
        <f t="shared" si="18"/>
        <v>112.73590289953739</v>
      </c>
      <c r="M27" s="282">
        <f t="shared" si="18"/>
        <v>172.29426923341677</v>
      </c>
      <c r="N27" s="282">
        <f t="shared" si="18"/>
        <v>183.16781337306267</v>
      </c>
      <c r="O27" s="282">
        <f t="shared" si="18"/>
        <v>216.37408337103227</v>
      </c>
      <c r="P27" s="277"/>
      <c r="Q27" s="278"/>
      <c r="R27" s="277"/>
      <c r="S27" s="280"/>
      <c r="T27" s="281" t="s">
        <v>2</v>
      </c>
      <c r="U27" s="283">
        <f t="shared" ref="U27:AF27" si="19">_xlfn.STDEV.P(U16:U25)</f>
        <v>0</v>
      </c>
      <c r="V27" s="283">
        <f t="shared" si="19"/>
        <v>1.3514269744615088</v>
      </c>
      <c r="W27" s="283">
        <f t="shared" si="19"/>
        <v>0.67529417836202876</v>
      </c>
      <c r="X27" s="283">
        <f t="shared" si="19"/>
        <v>0.82066677255688225</v>
      </c>
      <c r="Y27" s="283">
        <f t="shared" si="19"/>
        <v>0.70774527834334666</v>
      </c>
      <c r="Z27" s="283">
        <f t="shared" si="19"/>
        <v>0.95940185495084307</v>
      </c>
      <c r="AA27" s="283">
        <f t="shared" si="19"/>
        <v>1.3053186885425108</v>
      </c>
      <c r="AB27" s="283">
        <f t="shared" si="19"/>
        <v>0.81654598283415758</v>
      </c>
      <c r="AC27" s="283">
        <f t="shared" si="19"/>
        <v>1.2355263884141237</v>
      </c>
      <c r="AD27" s="283">
        <f t="shared" si="19"/>
        <v>1.8234693235195811</v>
      </c>
      <c r="AE27" s="283">
        <f t="shared" si="19"/>
        <v>1.689518352951116</v>
      </c>
      <c r="AF27" s="283">
        <f t="shared" si="19"/>
        <v>2.0191330662216185</v>
      </c>
    </row>
    <row r="28" spans="2:32" x14ac:dyDescent="0.25">
      <c r="B28" s="157"/>
      <c r="C28" s="195" t="s">
        <v>69</v>
      </c>
      <c r="D28" s="284">
        <f t="shared" ref="D28:O28" si="20">COUNT(D16:D25)</f>
        <v>4</v>
      </c>
      <c r="E28" s="285">
        <f t="shared" si="20"/>
        <v>4</v>
      </c>
      <c r="F28" s="285">
        <f t="shared" si="20"/>
        <v>4</v>
      </c>
      <c r="G28" s="285">
        <f t="shared" si="20"/>
        <v>4</v>
      </c>
      <c r="H28" s="285">
        <f t="shared" si="20"/>
        <v>4</v>
      </c>
      <c r="I28" s="285">
        <f t="shared" si="20"/>
        <v>4</v>
      </c>
      <c r="J28" s="285">
        <f t="shared" si="20"/>
        <v>4</v>
      </c>
      <c r="K28" s="285">
        <f t="shared" si="20"/>
        <v>4</v>
      </c>
      <c r="L28" s="285">
        <f t="shared" si="20"/>
        <v>4</v>
      </c>
      <c r="M28" s="285">
        <f t="shared" si="20"/>
        <v>4</v>
      </c>
      <c r="N28" s="285">
        <f t="shared" si="20"/>
        <v>4</v>
      </c>
      <c r="O28" s="285">
        <f t="shared" si="20"/>
        <v>4</v>
      </c>
      <c r="P28" s="286"/>
      <c r="Q28" s="287"/>
      <c r="R28" s="286"/>
      <c r="S28" s="157"/>
      <c r="T28" s="195" t="s">
        <v>69</v>
      </c>
      <c r="U28" s="288">
        <f>COUNT(U16:U25)</f>
        <v>4</v>
      </c>
      <c r="V28" s="289">
        <f t="shared" ref="V28:AF28" si="21">COUNT(V16:V25)</f>
        <v>4</v>
      </c>
      <c r="W28" s="289">
        <f t="shared" si="21"/>
        <v>4</v>
      </c>
      <c r="X28" s="289">
        <f t="shared" si="21"/>
        <v>4</v>
      </c>
      <c r="Y28" s="289">
        <f t="shared" si="21"/>
        <v>4</v>
      </c>
      <c r="Z28" s="289">
        <f t="shared" si="21"/>
        <v>4</v>
      </c>
      <c r="AA28" s="289">
        <f t="shared" si="21"/>
        <v>4</v>
      </c>
      <c r="AB28" s="289">
        <f t="shared" si="21"/>
        <v>4</v>
      </c>
      <c r="AC28" s="289">
        <f t="shared" si="21"/>
        <v>4</v>
      </c>
      <c r="AD28" s="289">
        <f t="shared" si="21"/>
        <v>4</v>
      </c>
      <c r="AE28" s="289">
        <f t="shared" si="21"/>
        <v>4</v>
      </c>
      <c r="AF28" s="289">
        <f t="shared" si="21"/>
        <v>4</v>
      </c>
    </row>
    <row r="29" spans="2:32" s="4" customFormat="1" ht="18" x14ac:dyDescent="0.35">
      <c r="B29" s="182"/>
      <c r="C29" s="275" t="s">
        <v>70</v>
      </c>
      <c r="D29" s="276">
        <f>D45*D120</f>
        <v>125.13064869740961</v>
      </c>
      <c r="E29" s="276">
        <f t="shared" ref="E29:N29" si="22">E45*E120</f>
        <v>179.23981397761159</v>
      </c>
      <c r="F29" s="276">
        <f t="shared" si="22"/>
        <v>225.3655984791105</v>
      </c>
      <c r="G29" s="276">
        <f t="shared" si="22"/>
        <v>247.28551602917233</v>
      </c>
      <c r="H29" s="276">
        <f t="shared" si="22"/>
        <v>271.36093073795797</v>
      </c>
      <c r="I29" s="276">
        <f t="shared" si="22"/>
        <v>359.96476055979588</v>
      </c>
      <c r="J29" s="276">
        <f t="shared" si="22"/>
        <v>449.17697722347094</v>
      </c>
      <c r="K29" s="276">
        <f t="shared" si="22"/>
        <v>558.45982853881969</v>
      </c>
      <c r="L29" s="276">
        <f t="shared" si="22"/>
        <v>640.0833265684123</v>
      </c>
      <c r="M29" s="276">
        <f t="shared" si="22"/>
        <v>821.72623716482735</v>
      </c>
      <c r="N29" s="276">
        <f t="shared" si="22"/>
        <v>810.90868195194696</v>
      </c>
      <c r="O29" s="276">
        <f>O45*O120</f>
        <v>796.86506677776561</v>
      </c>
      <c r="P29" s="277"/>
      <c r="Q29" s="278"/>
      <c r="R29" s="277"/>
      <c r="S29" s="182"/>
      <c r="T29" s="275" t="s">
        <v>70</v>
      </c>
      <c r="U29" s="276">
        <f>U45*U120</f>
        <v>1</v>
      </c>
      <c r="V29" s="276">
        <f t="shared" ref="V29:AE29" si="23">V45*V120</f>
        <v>1.3516011817898088</v>
      </c>
      <c r="W29" s="276">
        <f t="shared" si="23"/>
        <v>1.679276188260135</v>
      </c>
      <c r="X29" s="276">
        <f t="shared" si="23"/>
        <v>1.8652508779778734</v>
      </c>
      <c r="Y29" s="276">
        <f t="shared" si="23"/>
        <v>2.0337841575880398</v>
      </c>
      <c r="Z29" s="276">
        <f t="shared" si="23"/>
        <v>2.7651012218237101</v>
      </c>
      <c r="AA29" s="276">
        <f t="shared" si="23"/>
        <v>3.3625909035907879</v>
      </c>
      <c r="AB29" s="276">
        <f t="shared" si="23"/>
        <v>4.2155555168392604</v>
      </c>
      <c r="AC29" s="276">
        <f t="shared" si="23"/>
        <v>4.7650084286240926</v>
      </c>
      <c r="AD29" s="276">
        <f t="shared" si="23"/>
        <v>6.1708115086253814</v>
      </c>
      <c r="AE29" s="276">
        <f t="shared" si="23"/>
        <v>5.8170608880211772</v>
      </c>
      <c r="AF29" s="276">
        <f>AF45*AF120</f>
        <v>5.867955206451108</v>
      </c>
    </row>
    <row r="30" spans="2:32" s="4" customFormat="1" ht="18" x14ac:dyDescent="0.35">
      <c r="B30" s="280"/>
      <c r="C30" s="281" t="s">
        <v>71</v>
      </c>
      <c r="D30" s="282" t="e">
        <f>D46*D120</f>
        <v>#NUM!</v>
      </c>
      <c r="E30" s="282">
        <f t="shared" ref="E30:O30" si="24">E46*E120</f>
        <v>85.044110051686445</v>
      </c>
      <c r="F30" s="282">
        <f t="shared" si="24"/>
        <v>108.19968585955375</v>
      </c>
      <c r="G30" s="282">
        <f t="shared" si="24"/>
        <v>138.07026763295633</v>
      </c>
      <c r="H30" s="282">
        <f t="shared" si="24"/>
        <v>202.20353126998356</v>
      </c>
      <c r="I30" s="282">
        <f t="shared" si="24"/>
        <v>242.13281627700474</v>
      </c>
      <c r="J30" s="282">
        <f t="shared" si="24"/>
        <v>300.39049824756114</v>
      </c>
      <c r="K30" s="282">
        <f t="shared" si="24"/>
        <v>396.26499358942101</v>
      </c>
      <c r="L30" s="282">
        <f t="shared" si="24"/>
        <v>415.73325755276028</v>
      </c>
      <c r="M30" s="282">
        <f t="shared" si="24"/>
        <v>567.04912826294071</v>
      </c>
      <c r="N30" s="282">
        <f t="shared" si="24"/>
        <v>349.48476614603362</v>
      </c>
      <c r="O30" s="282">
        <f t="shared" si="24"/>
        <v>322.23687859357875</v>
      </c>
      <c r="P30" s="277"/>
      <c r="Q30" s="278"/>
      <c r="R30" s="277"/>
      <c r="S30" s="280"/>
      <c r="T30" s="281" t="s">
        <v>71</v>
      </c>
      <c r="U30" s="282" t="e">
        <f>U46*U120</f>
        <v>#NUM!</v>
      </c>
      <c r="V30" s="282">
        <f t="shared" ref="V30:AF30" si="25">V46*V120</f>
        <v>0.53883135016580075</v>
      </c>
      <c r="W30" s="282">
        <f t="shared" si="25"/>
        <v>0.70537711519845403</v>
      </c>
      <c r="X30" s="282">
        <f t="shared" si="25"/>
        <v>0.92067267700040067</v>
      </c>
      <c r="Y30" s="282">
        <f t="shared" si="25"/>
        <v>1.3832446932919844</v>
      </c>
      <c r="Z30" s="282">
        <f t="shared" si="25"/>
        <v>1.6966172627833414</v>
      </c>
      <c r="AA30" s="282">
        <f t="shared" si="25"/>
        <v>2.0113973972559185</v>
      </c>
      <c r="AB30" s="282">
        <f t="shared" si="25"/>
        <v>2.6522604516388526</v>
      </c>
      <c r="AC30" s="282">
        <f t="shared" si="25"/>
        <v>2.703706776741666</v>
      </c>
      <c r="AD30" s="282">
        <f t="shared" si="25"/>
        <v>3.8958567349025275</v>
      </c>
      <c r="AE30" s="282">
        <f t="shared" si="25"/>
        <v>2.4185063656138297</v>
      </c>
      <c r="AF30" s="282">
        <f t="shared" si="25"/>
        <v>2.318711842486302</v>
      </c>
    </row>
    <row r="31" spans="2:32" ht="18" x14ac:dyDescent="0.35">
      <c r="B31" s="157"/>
      <c r="C31" s="195" t="s">
        <v>72</v>
      </c>
      <c r="D31" s="285">
        <f>COUNT(D52:D56)</f>
        <v>5</v>
      </c>
      <c r="E31" s="285">
        <f t="shared" ref="E31:O31" si="26">COUNT(E52:E56)</f>
        <v>5</v>
      </c>
      <c r="F31" s="285">
        <f t="shared" si="26"/>
        <v>5</v>
      </c>
      <c r="G31" s="285">
        <f t="shared" si="26"/>
        <v>5</v>
      </c>
      <c r="H31" s="285">
        <f t="shared" si="26"/>
        <v>5</v>
      </c>
      <c r="I31" s="285">
        <f t="shared" si="26"/>
        <v>5</v>
      </c>
      <c r="J31" s="285">
        <f t="shared" si="26"/>
        <v>5</v>
      </c>
      <c r="K31" s="285">
        <f t="shared" si="26"/>
        <v>5</v>
      </c>
      <c r="L31" s="285">
        <f t="shared" si="26"/>
        <v>5</v>
      </c>
      <c r="M31" s="285">
        <f t="shared" si="26"/>
        <v>5</v>
      </c>
      <c r="N31" s="285">
        <f t="shared" si="26"/>
        <v>4</v>
      </c>
      <c r="O31" s="285">
        <f t="shared" si="26"/>
        <v>3</v>
      </c>
      <c r="P31" s="286"/>
      <c r="Q31" s="287"/>
      <c r="R31" s="286"/>
      <c r="S31" s="157"/>
      <c r="T31" s="195" t="s">
        <v>72</v>
      </c>
      <c r="U31" s="284">
        <f>COUNT(U110:U119)</f>
        <v>4</v>
      </c>
      <c r="V31" s="285">
        <f t="shared" ref="V31:AF31" si="27">COUNT(V110:V119)</f>
        <v>4</v>
      </c>
      <c r="W31" s="285">
        <f t="shared" si="27"/>
        <v>4</v>
      </c>
      <c r="X31" s="285">
        <f t="shared" si="27"/>
        <v>4</v>
      </c>
      <c r="Y31" s="285">
        <f t="shared" si="27"/>
        <v>4</v>
      </c>
      <c r="Z31" s="285">
        <f t="shared" si="27"/>
        <v>4</v>
      </c>
      <c r="AA31" s="285">
        <f t="shared" si="27"/>
        <v>4</v>
      </c>
      <c r="AB31" s="285">
        <f t="shared" si="27"/>
        <v>4</v>
      </c>
      <c r="AC31" s="285">
        <f t="shared" si="27"/>
        <v>4</v>
      </c>
      <c r="AD31" s="285">
        <f t="shared" si="27"/>
        <v>4</v>
      </c>
      <c r="AE31" s="285">
        <f t="shared" si="27"/>
        <v>3</v>
      </c>
      <c r="AF31" s="285">
        <f t="shared" si="27"/>
        <v>3</v>
      </c>
    </row>
    <row r="32" spans="2:32" ht="18.75" x14ac:dyDescent="0.35">
      <c r="B32" s="290" t="s">
        <v>73</v>
      </c>
      <c r="C32" s="290"/>
      <c r="E32" s="291"/>
      <c r="F32" s="291"/>
      <c r="G32" s="291"/>
      <c r="H32" s="291"/>
      <c r="I32" s="291"/>
      <c r="J32" s="291"/>
      <c r="K32" s="291"/>
      <c r="L32" s="291"/>
      <c r="M32" s="291"/>
      <c r="N32" s="291"/>
      <c r="O32" s="291"/>
      <c r="P32" s="264"/>
      <c r="Q32" s="265"/>
      <c r="R32" s="264"/>
      <c r="T32" s="339" t="s">
        <v>10</v>
      </c>
      <c r="U32" s="339"/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</row>
    <row r="33" spans="2:32" x14ac:dyDescent="0.25">
      <c r="C33" s="281">
        <f t="shared" ref="C33:C42" si="28">C16</f>
        <v>24</v>
      </c>
      <c r="D33" s="292">
        <f t="shared" ref="D33:D42" si="29">IF(ISBLANK(D16)=TRUE,"",D16/$D$120)</f>
        <v>0.68503704259781439</v>
      </c>
      <c r="E33" s="293">
        <f t="shared" ref="E33:E42" si="30">IF(ISBLANK(E16)=TRUE,"",E16/$E$120)</f>
        <v>1.3641411427547911</v>
      </c>
      <c r="F33" s="293">
        <f t="shared" ref="F33:F42" si="31">IF(ISBLANK(F16)=TRUE,"",F16/$F$120)</f>
        <v>1.2440404126222182</v>
      </c>
      <c r="G33" s="293">
        <f t="shared" ref="G33:G42" si="32">IF(ISBLANK(G16)=TRUE,"",G16/$G$120)</f>
        <v>0.81747306628091787</v>
      </c>
      <c r="H33" s="293">
        <f t="shared" ref="H33:H42" si="33">IF(ISBLANK(H16)=TRUE,"",H16/$H$120)</f>
        <v>0.68857083159214372</v>
      </c>
      <c r="I33" s="293">
        <f t="shared" ref="I33:I42" si="34">IF(ISBLANK(I16)=TRUE,"",I16/$I$120)</f>
        <v>0.60043398853180063</v>
      </c>
      <c r="J33" s="293">
        <f t="shared" ref="J33:J42" si="35">IF(ISBLANK(J16)=TRUE,"",J16/$J$120)</f>
        <v>0.55883393915231427</v>
      </c>
      <c r="K33" s="293">
        <f t="shared" ref="K33:K42" si="36">IF(ISBLANK(K16)=TRUE,"",K16/$K$120)</f>
        <v>0.28822275770574113</v>
      </c>
      <c r="L33" s="293">
        <f t="shared" ref="L33:L42" si="37">IF(ISBLANK(L16)=TRUE,"",L16/$L$120)</f>
        <v>0.30928312948434633</v>
      </c>
      <c r="M33" s="293">
        <f t="shared" ref="M33:M42" si="38">IF(ISBLANK(M16)=TRUE,"",M16/$M$120)</f>
        <v>0.28015997472988313</v>
      </c>
      <c r="N33" s="293">
        <f t="shared" ref="N33:N42" si="39">IF(ISBLANK(N16)=TRUE,"",N16/$N$120)</f>
        <v>0.27912127848216262</v>
      </c>
      <c r="O33" s="293">
        <f t="shared" ref="O33:O42" si="40">IF(ISBLANK(O16)=TRUE,"",O16/$O$120)</f>
        <v>0.25636934484537144</v>
      </c>
      <c r="P33" s="294"/>
      <c r="Q33" s="295"/>
      <c r="R33" s="294"/>
      <c r="T33" s="281">
        <f>C33</f>
        <v>24</v>
      </c>
      <c r="U33" s="292">
        <f t="shared" ref="U33:AF42" si="41">IF(ISNUMBER(U16)=TRUE,U16/U$120,"")</f>
        <v>1</v>
      </c>
      <c r="V33" s="293">
        <f t="shared" si="41"/>
        <v>1.9008513598849683</v>
      </c>
      <c r="W33" s="293">
        <f t="shared" si="41"/>
        <v>1.7134359000736774</v>
      </c>
      <c r="X33" s="293">
        <f t="shared" si="41"/>
        <v>1.1369675320364236</v>
      </c>
      <c r="Y33" s="293">
        <f t="shared" si="41"/>
        <v>0.9702827858539993</v>
      </c>
      <c r="Z33" s="293">
        <f t="shared" si="41"/>
        <v>0.859647620850161</v>
      </c>
      <c r="AA33" s="293">
        <f t="shared" si="41"/>
        <v>0.78579607606876345</v>
      </c>
      <c r="AB33" s="293">
        <f t="shared" si="41"/>
        <v>0.41090835852334157</v>
      </c>
      <c r="AC33" s="293">
        <f t="shared" si="41"/>
        <v>0.43149635979501327</v>
      </c>
      <c r="AD33" s="293">
        <f t="shared" si="41"/>
        <v>0.39116938100012311</v>
      </c>
      <c r="AE33" s="293">
        <f t="shared" si="41"/>
        <v>0.34633940647030592</v>
      </c>
      <c r="AF33" s="293">
        <f t="shared" si="41"/>
        <v>0.32486196828378988</v>
      </c>
    </row>
    <row r="34" spans="2:32" x14ac:dyDescent="0.25">
      <c r="C34" s="281">
        <f t="shared" si="28"/>
        <v>41</v>
      </c>
      <c r="D34" s="296">
        <f t="shared" si="29"/>
        <v>1.6217713821885866</v>
      </c>
      <c r="E34" s="294">
        <f t="shared" si="30"/>
        <v>1.7354631755491505</v>
      </c>
      <c r="F34" s="294">
        <f t="shared" si="31"/>
        <v>1.6726492640343236</v>
      </c>
      <c r="G34" s="294">
        <f t="shared" si="32"/>
        <v>1.1802085173068242</v>
      </c>
      <c r="H34" s="294">
        <f t="shared" si="33"/>
        <v>0.70992060175511917</v>
      </c>
      <c r="I34" s="294">
        <f t="shared" si="34"/>
        <v>0.55912222995846428</v>
      </c>
      <c r="J34" s="294">
        <f t="shared" si="35"/>
        <v>0.4769446382477559</v>
      </c>
      <c r="K34" s="294">
        <f t="shared" si="36"/>
        <v>0.45181537937889932</v>
      </c>
      <c r="L34" s="294">
        <f t="shared" si="37"/>
        <v>0.32972578381971163</v>
      </c>
      <c r="M34" s="294">
        <f t="shared" si="38"/>
        <v>0.30153336944653453</v>
      </c>
      <c r="N34" s="294">
        <f t="shared" si="39"/>
        <v>0.35798001823359676</v>
      </c>
      <c r="O34" s="294">
        <f t="shared" si="40"/>
        <v>0.31567292644914047</v>
      </c>
      <c r="P34" s="294"/>
      <c r="Q34" s="295"/>
      <c r="R34" s="294"/>
      <c r="T34" s="281">
        <f t="shared" ref="T34:T42" si="42">C34</f>
        <v>41</v>
      </c>
      <c r="U34" s="296">
        <f t="shared" si="41"/>
        <v>1</v>
      </c>
      <c r="V34" s="294">
        <f t="shared" si="41"/>
        <v>1.0214771985441098</v>
      </c>
      <c r="W34" s="294">
        <f t="shared" si="41"/>
        <v>0.97311166971369945</v>
      </c>
      <c r="X34" s="294">
        <f t="shared" si="41"/>
        <v>0.69335839507247166</v>
      </c>
      <c r="Y34" s="294">
        <f t="shared" si="41"/>
        <v>0.42255564489560082</v>
      </c>
      <c r="Z34" s="294">
        <f t="shared" si="41"/>
        <v>0.33813208343734102</v>
      </c>
      <c r="AA34" s="294">
        <f t="shared" si="41"/>
        <v>0.28328232380118917</v>
      </c>
      <c r="AB34" s="294">
        <f t="shared" si="41"/>
        <v>0.27208345875219081</v>
      </c>
      <c r="AC34" s="294">
        <f t="shared" si="41"/>
        <v>0.19431138082631552</v>
      </c>
      <c r="AD34" s="294">
        <f t="shared" si="41"/>
        <v>0.17783554387563144</v>
      </c>
      <c r="AE34" s="294">
        <f t="shared" si="41"/>
        <v>0.18762563368025381</v>
      </c>
      <c r="AF34" s="294">
        <f t="shared" si="41"/>
        <v>0.16896413825736148</v>
      </c>
    </row>
    <row r="35" spans="2:32" x14ac:dyDescent="0.25">
      <c r="C35" s="281">
        <f t="shared" si="28"/>
        <v>71</v>
      </c>
      <c r="D35" s="296">
        <f t="shared" si="29"/>
        <v>1.3068271924103729</v>
      </c>
      <c r="E35" s="294">
        <f t="shared" si="30"/>
        <v>1.0603924633699897</v>
      </c>
      <c r="F35" s="294">
        <f t="shared" si="31"/>
        <v>1.043988020645271</v>
      </c>
      <c r="G35" s="294">
        <f t="shared" si="32"/>
        <v>0.6193620009587647</v>
      </c>
      <c r="H35" s="294">
        <f t="shared" si="33"/>
        <v>0.34997910572503138</v>
      </c>
      <c r="I35" s="294">
        <f t="shared" si="34"/>
        <v>0.21434448084874283</v>
      </c>
      <c r="J35" s="294">
        <f t="shared" si="35"/>
        <v>6.7222514904774197E-2</v>
      </c>
      <c r="K35" s="294">
        <f t="shared" si="36"/>
        <v>6.6864443163753534E-2</v>
      </c>
      <c r="L35" s="294">
        <f t="shared" si="37"/>
        <v>4.77478142806015E-2</v>
      </c>
      <c r="M35" s="294">
        <f t="shared" si="38"/>
        <v>1.7436161613783818E-2</v>
      </c>
      <c r="N35" s="294">
        <f t="shared" si="39"/>
        <v>1.4926407699465205E-2</v>
      </c>
      <c r="O35" s="294">
        <f t="shared" si="40"/>
        <v>1.188857641902869E-2</v>
      </c>
      <c r="P35" s="294"/>
      <c r="Q35" s="295"/>
      <c r="R35" s="294"/>
      <c r="T35" s="281">
        <f t="shared" si="42"/>
        <v>71</v>
      </c>
      <c r="U35" s="296">
        <f t="shared" si="41"/>
        <v>1</v>
      </c>
      <c r="V35" s="294">
        <f t="shared" si="41"/>
        <v>0.77455342039925279</v>
      </c>
      <c r="W35" s="294">
        <f t="shared" si="41"/>
        <v>0.75374558649086709</v>
      </c>
      <c r="X35" s="294">
        <f t="shared" si="41"/>
        <v>0.45155958029384291</v>
      </c>
      <c r="Y35" s="294">
        <f t="shared" si="41"/>
        <v>0.25851617131360399</v>
      </c>
      <c r="Z35" s="294">
        <f t="shared" si="41"/>
        <v>0.16086567889482808</v>
      </c>
      <c r="AA35" s="294">
        <f t="shared" si="41"/>
        <v>4.9549323735864639E-2</v>
      </c>
      <c r="AB35" s="294">
        <f t="shared" si="41"/>
        <v>4.9969825409838999E-2</v>
      </c>
      <c r="AC35" s="294">
        <f t="shared" si="41"/>
        <v>3.4919683160470769E-2</v>
      </c>
      <c r="AD35" s="294">
        <f t="shared" si="41"/>
        <v>1.276161217981632E-2</v>
      </c>
      <c r="AE35" s="294">
        <f t="shared" si="41"/>
        <v>9.7086793061192823E-3</v>
      </c>
      <c r="AF35" s="294">
        <f t="shared" si="41"/>
        <v>7.8969343016612407E-3</v>
      </c>
    </row>
    <row r="36" spans="2:32" x14ac:dyDescent="0.25">
      <c r="C36" s="281">
        <f t="shared" si="28"/>
        <v>73</v>
      </c>
      <c r="D36" s="296">
        <f t="shared" si="29"/>
        <v>0.37244349772207963</v>
      </c>
      <c r="E36" s="294">
        <f t="shared" si="30"/>
        <v>1.3518348768846602</v>
      </c>
      <c r="F36" s="294">
        <f t="shared" si="31"/>
        <v>0.74759457105838878</v>
      </c>
      <c r="G36" s="294">
        <f t="shared" si="32"/>
        <v>0.65599690504024288</v>
      </c>
      <c r="H36" s="294">
        <f t="shared" si="33"/>
        <v>0.34781445883827833</v>
      </c>
      <c r="I36" s="294">
        <f t="shared" si="34"/>
        <v>0.24848734673533027</v>
      </c>
      <c r="J36" s="294">
        <f t="shared" si="35"/>
        <v>0.19712441087748489</v>
      </c>
      <c r="K36" s="294">
        <f t="shared" si="36"/>
        <v>0.11669947899946236</v>
      </c>
      <c r="L36" s="294">
        <f t="shared" si="37"/>
        <v>0.10654494429895076</v>
      </c>
      <c r="M36" s="294">
        <f t="shared" si="38"/>
        <v>9.3704177041912737E-2</v>
      </c>
      <c r="N36" s="294">
        <f t="shared" si="39"/>
        <v>9.3260774896535281E-2</v>
      </c>
      <c r="O36" s="294">
        <f t="shared" si="40"/>
        <v>7.59631998523735E-2</v>
      </c>
      <c r="P36" s="294"/>
      <c r="Q36" s="295"/>
      <c r="R36" s="294"/>
      <c r="T36" s="281">
        <f t="shared" si="42"/>
        <v>73</v>
      </c>
      <c r="U36" s="296">
        <f t="shared" si="41"/>
        <v>1</v>
      </c>
      <c r="V36" s="294">
        <f t="shared" si="41"/>
        <v>3.4647041538778338</v>
      </c>
      <c r="W36" s="294">
        <f t="shared" si="41"/>
        <v>1.8938831140031451</v>
      </c>
      <c r="X36" s="294">
        <f t="shared" si="41"/>
        <v>1.6781472290784429</v>
      </c>
      <c r="Y36" s="294">
        <f t="shared" si="41"/>
        <v>0.901469414193388</v>
      </c>
      <c r="Z36" s="294">
        <f t="shared" si="41"/>
        <v>0.65435456379263213</v>
      </c>
      <c r="AA36" s="294">
        <f t="shared" si="41"/>
        <v>0.50982502580329025</v>
      </c>
      <c r="AB36" s="294">
        <f t="shared" si="41"/>
        <v>0.30601258186915492</v>
      </c>
      <c r="AC36" s="294">
        <f t="shared" si="41"/>
        <v>0.27340560354765969</v>
      </c>
      <c r="AD36" s="294">
        <f t="shared" si="41"/>
        <v>0.24064196963407461</v>
      </c>
      <c r="AE36" s="294">
        <f t="shared" si="41"/>
        <v>0.2128441126148245</v>
      </c>
      <c r="AF36" s="294">
        <f t="shared" si="41"/>
        <v>0.17704745481066508</v>
      </c>
    </row>
    <row r="37" spans="2:32" x14ac:dyDescent="0.25">
      <c r="C37" s="281">
        <f t="shared" si="28"/>
        <v>0</v>
      </c>
      <c r="D37" s="296" t="str">
        <f t="shared" si="29"/>
        <v/>
      </c>
      <c r="E37" s="294" t="str">
        <f t="shared" si="30"/>
        <v/>
      </c>
      <c r="F37" s="294" t="str">
        <f t="shared" si="31"/>
        <v/>
      </c>
      <c r="G37" s="294" t="str">
        <f t="shared" si="32"/>
        <v/>
      </c>
      <c r="H37" s="294" t="str">
        <f t="shared" si="33"/>
        <v/>
      </c>
      <c r="I37" s="294" t="str">
        <f t="shared" si="34"/>
        <v/>
      </c>
      <c r="J37" s="294" t="str">
        <f t="shared" si="35"/>
        <v/>
      </c>
      <c r="K37" s="294" t="str">
        <f t="shared" si="36"/>
        <v/>
      </c>
      <c r="L37" s="294" t="str">
        <f t="shared" si="37"/>
        <v/>
      </c>
      <c r="M37" s="294" t="str">
        <f t="shared" si="38"/>
        <v/>
      </c>
      <c r="N37" s="294" t="str">
        <f t="shared" si="39"/>
        <v/>
      </c>
      <c r="O37" s="294" t="str">
        <f t="shared" si="40"/>
        <v/>
      </c>
      <c r="P37" s="294"/>
      <c r="Q37" s="295"/>
      <c r="R37" s="294"/>
      <c r="T37" s="281">
        <f t="shared" si="42"/>
        <v>0</v>
      </c>
      <c r="U37" s="296" t="str">
        <f t="shared" si="41"/>
        <v/>
      </c>
      <c r="V37" s="294" t="str">
        <f t="shared" si="41"/>
        <v/>
      </c>
      <c r="W37" s="294" t="str">
        <f t="shared" si="41"/>
        <v/>
      </c>
      <c r="X37" s="294" t="str">
        <f t="shared" si="41"/>
        <v/>
      </c>
      <c r="Y37" s="294" t="str">
        <f t="shared" si="41"/>
        <v/>
      </c>
      <c r="Z37" s="294" t="str">
        <f t="shared" si="41"/>
        <v/>
      </c>
      <c r="AA37" s="294" t="str">
        <f t="shared" si="41"/>
        <v/>
      </c>
      <c r="AB37" s="294" t="str">
        <f t="shared" si="41"/>
        <v/>
      </c>
      <c r="AC37" s="294" t="str">
        <f t="shared" si="41"/>
        <v/>
      </c>
      <c r="AD37" s="294" t="str">
        <f t="shared" si="41"/>
        <v/>
      </c>
      <c r="AE37" s="294" t="str">
        <f t="shared" si="41"/>
        <v/>
      </c>
      <c r="AF37" s="294" t="str">
        <f t="shared" si="41"/>
        <v/>
      </c>
    </row>
    <row r="38" spans="2:32" x14ac:dyDescent="0.25">
      <c r="C38" s="281">
        <f t="shared" si="28"/>
        <v>0</v>
      </c>
      <c r="D38" s="296" t="str">
        <f t="shared" si="29"/>
        <v/>
      </c>
      <c r="E38" s="294" t="str">
        <f t="shared" si="30"/>
        <v/>
      </c>
      <c r="F38" s="294" t="str">
        <f t="shared" si="31"/>
        <v/>
      </c>
      <c r="G38" s="294" t="str">
        <f t="shared" si="32"/>
        <v/>
      </c>
      <c r="H38" s="294" t="str">
        <f t="shared" si="33"/>
        <v/>
      </c>
      <c r="I38" s="294" t="str">
        <f t="shared" si="34"/>
        <v/>
      </c>
      <c r="J38" s="294" t="str">
        <f t="shared" si="35"/>
        <v/>
      </c>
      <c r="K38" s="294" t="str">
        <f t="shared" si="36"/>
        <v/>
      </c>
      <c r="L38" s="294" t="str">
        <f t="shared" si="37"/>
        <v/>
      </c>
      <c r="M38" s="294" t="str">
        <f t="shared" si="38"/>
        <v/>
      </c>
      <c r="N38" s="294" t="str">
        <f t="shared" si="39"/>
        <v/>
      </c>
      <c r="O38" s="294" t="str">
        <f t="shared" si="40"/>
        <v/>
      </c>
      <c r="P38" s="294"/>
      <c r="Q38" s="295"/>
      <c r="R38" s="294"/>
      <c r="T38" s="281">
        <f t="shared" si="42"/>
        <v>0</v>
      </c>
      <c r="U38" s="296" t="str">
        <f t="shared" si="41"/>
        <v/>
      </c>
      <c r="V38" s="294" t="str">
        <f t="shared" si="41"/>
        <v/>
      </c>
      <c r="W38" s="294" t="str">
        <f t="shared" si="41"/>
        <v/>
      </c>
      <c r="X38" s="294" t="str">
        <f t="shared" si="41"/>
        <v/>
      </c>
      <c r="Y38" s="294" t="str">
        <f t="shared" si="41"/>
        <v/>
      </c>
      <c r="Z38" s="294" t="str">
        <f t="shared" si="41"/>
        <v/>
      </c>
      <c r="AA38" s="294" t="str">
        <f t="shared" si="41"/>
        <v/>
      </c>
      <c r="AB38" s="294" t="str">
        <f t="shared" si="41"/>
        <v/>
      </c>
      <c r="AC38" s="294" t="str">
        <f t="shared" si="41"/>
        <v/>
      </c>
      <c r="AD38" s="294" t="str">
        <f t="shared" si="41"/>
        <v/>
      </c>
      <c r="AE38" s="294" t="str">
        <f t="shared" si="41"/>
        <v/>
      </c>
      <c r="AF38" s="294" t="str">
        <f t="shared" si="41"/>
        <v/>
      </c>
    </row>
    <row r="39" spans="2:32" x14ac:dyDescent="0.25">
      <c r="C39" s="281">
        <f t="shared" si="28"/>
        <v>0</v>
      </c>
      <c r="D39" s="296" t="str">
        <f t="shared" si="29"/>
        <v/>
      </c>
      <c r="E39" s="294" t="str">
        <f t="shared" si="30"/>
        <v/>
      </c>
      <c r="F39" s="294" t="str">
        <f t="shared" si="31"/>
        <v/>
      </c>
      <c r="G39" s="294" t="str">
        <f t="shared" si="32"/>
        <v/>
      </c>
      <c r="H39" s="294" t="str">
        <f t="shared" si="33"/>
        <v/>
      </c>
      <c r="I39" s="294" t="str">
        <f t="shared" si="34"/>
        <v/>
      </c>
      <c r="J39" s="294" t="str">
        <f t="shared" si="35"/>
        <v/>
      </c>
      <c r="K39" s="294" t="str">
        <f t="shared" si="36"/>
        <v/>
      </c>
      <c r="L39" s="294" t="str">
        <f t="shared" si="37"/>
        <v/>
      </c>
      <c r="M39" s="294" t="str">
        <f t="shared" si="38"/>
        <v/>
      </c>
      <c r="N39" s="294" t="str">
        <f t="shared" si="39"/>
        <v/>
      </c>
      <c r="O39" s="294" t="str">
        <f t="shared" si="40"/>
        <v/>
      </c>
      <c r="P39" s="294"/>
      <c r="Q39" s="295"/>
      <c r="R39" s="294"/>
      <c r="T39" s="281">
        <f t="shared" si="42"/>
        <v>0</v>
      </c>
      <c r="U39" s="296" t="str">
        <f t="shared" si="41"/>
        <v/>
      </c>
      <c r="V39" s="294" t="str">
        <f t="shared" si="41"/>
        <v/>
      </c>
      <c r="W39" s="294" t="str">
        <f t="shared" si="41"/>
        <v/>
      </c>
      <c r="X39" s="294" t="str">
        <f t="shared" si="41"/>
        <v/>
      </c>
      <c r="Y39" s="294" t="str">
        <f t="shared" si="41"/>
        <v/>
      </c>
      <c r="Z39" s="294" t="str">
        <f t="shared" si="41"/>
        <v/>
      </c>
      <c r="AA39" s="294" t="str">
        <f t="shared" si="41"/>
        <v/>
      </c>
      <c r="AB39" s="294" t="str">
        <f t="shared" si="41"/>
        <v/>
      </c>
      <c r="AC39" s="294" t="str">
        <f t="shared" si="41"/>
        <v/>
      </c>
      <c r="AD39" s="294" t="str">
        <f t="shared" si="41"/>
        <v/>
      </c>
      <c r="AE39" s="294" t="str">
        <f t="shared" si="41"/>
        <v/>
      </c>
      <c r="AF39" s="294" t="str">
        <f t="shared" si="41"/>
        <v/>
      </c>
    </row>
    <row r="40" spans="2:32" x14ac:dyDescent="0.25">
      <c r="C40" s="281">
        <f t="shared" si="28"/>
        <v>0</v>
      </c>
      <c r="D40" s="296" t="str">
        <f t="shared" si="29"/>
        <v/>
      </c>
      <c r="E40" s="294" t="str">
        <f t="shared" si="30"/>
        <v/>
      </c>
      <c r="F40" s="294" t="str">
        <f t="shared" si="31"/>
        <v/>
      </c>
      <c r="G40" s="294" t="str">
        <f t="shared" si="32"/>
        <v/>
      </c>
      <c r="H40" s="294" t="str">
        <f t="shared" si="33"/>
        <v/>
      </c>
      <c r="I40" s="294" t="str">
        <f t="shared" si="34"/>
        <v/>
      </c>
      <c r="J40" s="294" t="str">
        <f t="shared" si="35"/>
        <v/>
      </c>
      <c r="K40" s="294" t="str">
        <f t="shared" si="36"/>
        <v/>
      </c>
      <c r="L40" s="294" t="str">
        <f t="shared" si="37"/>
        <v/>
      </c>
      <c r="M40" s="294" t="str">
        <f t="shared" si="38"/>
        <v/>
      </c>
      <c r="N40" s="294" t="str">
        <f t="shared" si="39"/>
        <v/>
      </c>
      <c r="O40" s="294" t="str">
        <f t="shared" si="40"/>
        <v/>
      </c>
      <c r="P40" s="294"/>
      <c r="Q40" s="295"/>
      <c r="R40" s="294"/>
      <c r="T40" s="281">
        <f t="shared" si="42"/>
        <v>0</v>
      </c>
      <c r="U40" s="296" t="str">
        <f t="shared" si="41"/>
        <v/>
      </c>
      <c r="V40" s="294" t="str">
        <f t="shared" si="41"/>
        <v/>
      </c>
      <c r="W40" s="294" t="str">
        <f t="shared" si="41"/>
        <v/>
      </c>
      <c r="X40" s="294" t="str">
        <f t="shared" si="41"/>
        <v/>
      </c>
      <c r="Y40" s="294" t="str">
        <f t="shared" si="41"/>
        <v/>
      </c>
      <c r="Z40" s="294" t="str">
        <f t="shared" si="41"/>
        <v/>
      </c>
      <c r="AA40" s="294" t="str">
        <f t="shared" si="41"/>
        <v/>
      </c>
      <c r="AB40" s="294" t="str">
        <f t="shared" si="41"/>
        <v/>
      </c>
      <c r="AC40" s="294" t="str">
        <f t="shared" si="41"/>
        <v/>
      </c>
      <c r="AD40" s="294" t="str">
        <f t="shared" si="41"/>
        <v/>
      </c>
      <c r="AE40" s="294" t="str">
        <f t="shared" si="41"/>
        <v/>
      </c>
      <c r="AF40" s="294" t="str">
        <f t="shared" si="41"/>
        <v/>
      </c>
    </row>
    <row r="41" spans="2:32" x14ac:dyDescent="0.25">
      <c r="C41" s="281">
        <f t="shared" si="28"/>
        <v>0</v>
      </c>
      <c r="D41" s="296" t="str">
        <f t="shared" si="29"/>
        <v/>
      </c>
      <c r="E41" s="294" t="str">
        <f t="shared" si="30"/>
        <v/>
      </c>
      <c r="F41" s="294" t="str">
        <f t="shared" si="31"/>
        <v/>
      </c>
      <c r="G41" s="294" t="str">
        <f t="shared" si="32"/>
        <v/>
      </c>
      <c r="H41" s="294" t="str">
        <f t="shared" si="33"/>
        <v/>
      </c>
      <c r="I41" s="294" t="str">
        <f t="shared" si="34"/>
        <v/>
      </c>
      <c r="J41" s="294" t="str">
        <f t="shared" si="35"/>
        <v/>
      </c>
      <c r="K41" s="294" t="str">
        <f t="shared" si="36"/>
        <v/>
      </c>
      <c r="L41" s="294" t="str">
        <f t="shared" si="37"/>
        <v/>
      </c>
      <c r="M41" s="294" t="str">
        <f t="shared" si="38"/>
        <v/>
      </c>
      <c r="N41" s="294" t="str">
        <f t="shared" si="39"/>
        <v/>
      </c>
      <c r="O41" s="294" t="str">
        <f t="shared" si="40"/>
        <v/>
      </c>
      <c r="P41" s="294"/>
      <c r="Q41" s="295"/>
      <c r="R41" s="294"/>
      <c r="T41" s="281">
        <f t="shared" si="42"/>
        <v>0</v>
      </c>
      <c r="U41" s="296" t="str">
        <f t="shared" si="41"/>
        <v/>
      </c>
      <c r="V41" s="294" t="str">
        <f t="shared" si="41"/>
        <v/>
      </c>
      <c r="W41" s="294" t="str">
        <f t="shared" si="41"/>
        <v/>
      </c>
      <c r="X41" s="294" t="str">
        <f t="shared" si="41"/>
        <v/>
      </c>
      <c r="Y41" s="294" t="str">
        <f t="shared" si="41"/>
        <v/>
      </c>
      <c r="Z41" s="294" t="str">
        <f t="shared" si="41"/>
        <v/>
      </c>
      <c r="AA41" s="294" t="str">
        <f t="shared" si="41"/>
        <v/>
      </c>
      <c r="AB41" s="294" t="str">
        <f t="shared" si="41"/>
        <v/>
      </c>
      <c r="AC41" s="294" t="str">
        <f t="shared" si="41"/>
        <v/>
      </c>
      <c r="AD41" s="294" t="str">
        <f t="shared" si="41"/>
        <v/>
      </c>
      <c r="AE41" s="294" t="str">
        <f t="shared" si="41"/>
        <v/>
      </c>
      <c r="AF41" s="294" t="str">
        <f t="shared" si="41"/>
        <v/>
      </c>
    </row>
    <row r="42" spans="2:32" x14ac:dyDescent="0.25">
      <c r="C42" s="281">
        <f t="shared" si="28"/>
        <v>0</v>
      </c>
      <c r="D42" s="296" t="str">
        <f t="shared" si="29"/>
        <v/>
      </c>
      <c r="E42" s="294" t="str">
        <f t="shared" si="30"/>
        <v/>
      </c>
      <c r="F42" s="294" t="str">
        <f t="shared" si="31"/>
        <v/>
      </c>
      <c r="G42" s="294" t="str">
        <f t="shared" si="32"/>
        <v/>
      </c>
      <c r="H42" s="294" t="str">
        <f t="shared" si="33"/>
        <v/>
      </c>
      <c r="I42" s="294" t="str">
        <f t="shared" si="34"/>
        <v/>
      </c>
      <c r="J42" s="294" t="str">
        <f t="shared" si="35"/>
        <v/>
      </c>
      <c r="K42" s="294" t="str">
        <f t="shared" si="36"/>
        <v/>
      </c>
      <c r="L42" s="294" t="str">
        <f t="shared" si="37"/>
        <v/>
      </c>
      <c r="M42" s="294" t="str">
        <f t="shared" si="38"/>
        <v/>
      </c>
      <c r="N42" s="294" t="str">
        <f t="shared" si="39"/>
        <v/>
      </c>
      <c r="O42" s="294" t="str">
        <f t="shared" si="40"/>
        <v/>
      </c>
      <c r="P42" s="294"/>
      <c r="Q42" s="295"/>
      <c r="R42" s="294"/>
      <c r="T42" s="281">
        <f t="shared" si="42"/>
        <v>0</v>
      </c>
      <c r="U42" s="297" t="str">
        <f>IF(ISNUMBER(U25)=TRUE,U25/U$120,"")</f>
        <v/>
      </c>
      <c r="V42" s="298" t="str">
        <f>IF(ISNUMBER(V25)=TRUE,V25/V$120,"")</f>
        <v/>
      </c>
      <c r="W42" s="298" t="str">
        <f t="shared" si="41"/>
        <v/>
      </c>
      <c r="X42" s="298" t="str">
        <f t="shared" si="41"/>
        <v/>
      </c>
      <c r="Y42" s="298" t="str">
        <f t="shared" si="41"/>
        <v/>
      </c>
      <c r="Z42" s="298" t="str">
        <f t="shared" si="41"/>
        <v/>
      </c>
      <c r="AA42" s="298" t="str">
        <f t="shared" si="41"/>
        <v/>
      </c>
      <c r="AB42" s="298" t="str">
        <f t="shared" si="41"/>
        <v/>
      </c>
      <c r="AC42" s="298" t="str">
        <f t="shared" si="41"/>
        <v/>
      </c>
      <c r="AD42" s="298" t="str">
        <f t="shared" si="41"/>
        <v/>
      </c>
      <c r="AE42" s="298" t="str">
        <f t="shared" si="41"/>
        <v/>
      </c>
      <c r="AF42" s="298" t="str">
        <f t="shared" si="41"/>
        <v/>
      </c>
    </row>
    <row r="43" spans="2:32" s="4" customFormat="1" ht="18.75" x14ac:dyDescent="0.35">
      <c r="B43" s="182"/>
      <c r="C43" s="275" t="s">
        <v>74</v>
      </c>
      <c r="D43" s="299">
        <f>AVERAGE(D33:D42)</f>
        <v>0.99651977872971342</v>
      </c>
      <c r="E43" s="299">
        <f>AVERAGE(E33:E42)</f>
        <v>1.3779579146396479</v>
      </c>
      <c r="F43" s="299">
        <f t="shared" ref="F43:O43" si="43">AVERAGE(F33:F42)</f>
        <v>1.1770680670900504</v>
      </c>
      <c r="G43" s="299">
        <f t="shared" si="43"/>
        <v>0.81826012239668744</v>
      </c>
      <c r="H43" s="299">
        <f t="shared" si="43"/>
        <v>0.52407124947764316</v>
      </c>
      <c r="I43" s="299">
        <f t="shared" si="43"/>
        <v>0.40559701151858452</v>
      </c>
      <c r="J43" s="299">
        <f t="shared" si="43"/>
        <v>0.32503137579558228</v>
      </c>
      <c r="K43" s="299">
        <f t="shared" si="43"/>
        <v>0.23090051481196408</v>
      </c>
      <c r="L43" s="299">
        <f t="shared" si="43"/>
        <v>0.19832541797090256</v>
      </c>
      <c r="M43" s="299">
        <f t="shared" si="43"/>
        <v>0.17320842070802853</v>
      </c>
      <c r="N43" s="299">
        <f t="shared" si="43"/>
        <v>0.18632211982793997</v>
      </c>
      <c r="O43" s="299">
        <f t="shared" si="43"/>
        <v>0.16497351189147855</v>
      </c>
      <c r="P43" s="277"/>
      <c r="Q43" s="278"/>
      <c r="R43" s="277"/>
      <c r="S43" s="182"/>
      <c r="T43" s="275" t="s">
        <v>1</v>
      </c>
      <c r="U43" s="299">
        <f>AVERAGE(U33:U42)</f>
        <v>1</v>
      </c>
      <c r="V43" s="299">
        <f>AVERAGE(V33:V42)</f>
        <v>1.7903965331765412</v>
      </c>
      <c r="W43" s="299">
        <f t="shared" ref="W43:AE43" si="44">AVERAGE(W33:W42)</f>
        <v>1.3335440675703474</v>
      </c>
      <c r="X43" s="299">
        <f>AVERAGE(X33:X42)</f>
        <v>0.99000818412029523</v>
      </c>
      <c r="Y43" s="299">
        <f t="shared" si="44"/>
        <v>0.63820600406414807</v>
      </c>
      <c r="Z43" s="299">
        <f t="shared" si="44"/>
        <v>0.50324998674374055</v>
      </c>
      <c r="AA43" s="299">
        <f t="shared" si="44"/>
        <v>0.40711318735227686</v>
      </c>
      <c r="AB43" s="299">
        <f t="shared" si="44"/>
        <v>0.25974355613863154</v>
      </c>
      <c r="AC43" s="299">
        <f t="shared" si="44"/>
        <v>0.23353325683236481</v>
      </c>
      <c r="AD43" s="299">
        <f t="shared" si="44"/>
        <v>0.20560212667241134</v>
      </c>
      <c r="AE43" s="299">
        <f t="shared" si="44"/>
        <v>0.1891294580178759</v>
      </c>
      <c r="AF43" s="299">
        <f>AVERAGE(AF33:AF42)</f>
        <v>0.16969262391336942</v>
      </c>
    </row>
    <row r="44" spans="2:32" ht="18" x14ac:dyDescent="0.35">
      <c r="B44" s="157"/>
      <c r="C44" s="281" t="s">
        <v>63</v>
      </c>
      <c r="D44" s="300">
        <f>_xlfn.STDEV.P(D33:D42)</f>
        <v>0.49338700784414796</v>
      </c>
      <c r="E44" s="300">
        <f>_xlfn.STDEV.P(E33:E42)</f>
        <v>0.23954704324252266</v>
      </c>
      <c r="F44" s="300">
        <f t="shared" ref="F44:O44" si="45">_xlfn.STDEV.P(F33:F42)</f>
        <v>0.33624537185893022</v>
      </c>
      <c r="G44" s="300">
        <f t="shared" si="45"/>
        <v>0.22186542906329124</v>
      </c>
      <c r="H44" s="300">
        <f t="shared" si="45"/>
        <v>0.17533869012618947</v>
      </c>
      <c r="I44" s="300">
        <f t="shared" si="45"/>
        <v>0.17520874519026339</v>
      </c>
      <c r="J44" s="300">
        <f t="shared" si="45"/>
        <v>0.20035398571616758</v>
      </c>
      <c r="K44" s="300">
        <f t="shared" si="45"/>
        <v>0.15168958954014089</v>
      </c>
      <c r="L44" s="300">
        <f>_xlfn.STDEV.P(L33:L42)</f>
        <v>0.12316141844147326</v>
      </c>
      <c r="M44" s="300">
        <f t="shared" si="45"/>
        <v>0.12092544070694505</v>
      </c>
      <c r="N44" s="300">
        <f t="shared" si="45"/>
        <v>0.13794475523597047</v>
      </c>
      <c r="O44" s="300">
        <f t="shared" si="45"/>
        <v>0.12492132018520791</v>
      </c>
      <c r="P44" s="286"/>
      <c r="Q44" s="287"/>
      <c r="R44" s="286"/>
      <c r="S44" s="157"/>
      <c r="T44" s="195" t="s">
        <v>2</v>
      </c>
      <c r="U44" s="300">
        <f>_xlfn.STDEV.P(U33:U42)</f>
        <v>0</v>
      </c>
      <c r="V44" s="300">
        <f>_xlfn.STDEV.P(V33:V42)</f>
        <v>1.05340880602336</v>
      </c>
      <c r="W44" s="300">
        <f t="shared" ref="W44:AF44" si="46">_xlfn.STDEV.P(W33:W42)</f>
        <v>0.48072222838316903</v>
      </c>
      <c r="X44" s="300">
        <f>_xlfn.STDEV.P(X33:X42)</f>
        <v>0.46718850356162983</v>
      </c>
      <c r="Y44" s="300">
        <f t="shared" si="46"/>
        <v>0.30424170433244357</v>
      </c>
      <c r="Z44" s="300">
        <f t="shared" si="46"/>
        <v>0.27126684420292624</v>
      </c>
      <c r="AA44" s="300">
        <f t="shared" si="46"/>
        <v>0.27255111965315537</v>
      </c>
      <c r="AB44" s="300">
        <f t="shared" si="46"/>
        <v>0.13148090310235969</v>
      </c>
      <c r="AC44" s="300">
        <f t="shared" si="46"/>
        <v>0.14297281329971412</v>
      </c>
      <c r="AD44" s="300">
        <f t="shared" si="46"/>
        <v>0.13566635878459599</v>
      </c>
      <c r="AE44" s="300">
        <f t="shared" si="46"/>
        <v>0.11986599815652457</v>
      </c>
      <c r="AF44" s="300">
        <f t="shared" si="46"/>
        <v>0.11214944810179982</v>
      </c>
    </row>
    <row r="45" spans="2:32" s="301" customFormat="1" ht="18.75" x14ac:dyDescent="0.35">
      <c r="B45" s="302"/>
      <c r="C45" s="303" t="s">
        <v>75</v>
      </c>
      <c r="D45" s="304">
        <f>D73*D102</f>
        <v>1.1290408471688282</v>
      </c>
      <c r="E45" s="305">
        <f>E73*E102</f>
        <v>1.3206322476538128</v>
      </c>
      <c r="F45" s="305">
        <f t="shared" ref="F45:O45" si="47">F73*F102</f>
        <v>1.534218976128364</v>
      </c>
      <c r="G45" s="305">
        <f t="shared" si="47"/>
        <v>1.3331569130211736</v>
      </c>
      <c r="H45" s="305">
        <f t="shared" si="47"/>
        <v>1.0903634428057716</v>
      </c>
      <c r="I45" s="305">
        <f t="shared" si="47"/>
        <v>0.9363384395734422</v>
      </c>
      <c r="J45" s="305">
        <f t="shared" si="47"/>
        <v>0.87852418761190587</v>
      </c>
      <c r="K45" s="305">
        <f t="shared" si="47"/>
        <v>0.83078599427440869</v>
      </c>
      <c r="L45" s="305">
        <f t="shared" si="47"/>
        <v>0.69927652498737347</v>
      </c>
      <c r="M45" s="305">
        <f t="shared" si="47"/>
        <v>0.57673193549460122</v>
      </c>
      <c r="N45" s="305">
        <f t="shared" si="47"/>
        <v>0.61070008748073767</v>
      </c>
      <c r="O45" s="305">
        <f t="shared" si="47"/>
        <v>0.46006173475339285</v>
      </c>
      <c r="P45" s="306"/>
      <c r="Q45" s="307"/>
      <c r="R45" s="306"/>
      <c r="S45" s="302"/>
      <c r="T45" s="308" t="s">
        <v>76</v>
      </c>
      <c r="U45" s="305">
        <f t="shared" ref="U45:AF45" si="48">U73*U$102</f>
        <v>1</v>
      </c>
      <c r="V45" s="305">
        <f t="shared" si="48"/>
        <v>1.0535445969592914</v>
      </c>
      <c r="W45" s="305">
        <f t="shared" si="48"/>
        <v>1.1954277367669339</v>
      </c>
      <c r="X45" s="305">
        <f t="shared" si="48"/>
        <v>1.0618484817345255</v>
      </c>
      <c r="Y45" s="305">
        <f t="shared" si="48"/>
        <v>0.87427211071937438</v>
      </c>
      <c r="Z45" s="305">
        <f t="shared" si="48"/>
        <v>0.78182075474953661</v>
      </c>
      <c r="AA45" s="305">
        <f t="shared" si="48"/>
        <v>0.70211046831215063</v>
      </c>
      <c r="AB45" s="305">
        <f t="shared" si="48"/>
        <v>0.67879220286940378</v>
      </c>
      <c r="AC45" s="305">
        <f t="shared" si="48"/>
        <v>0.55139790361878482</v>
      </c>
      <c r="AD45" s="305">
        <f t="shared" si="48"/>
        <v>0.4591091921993033</v>
      </c>
      <c r="AE45" s="305">
        <f t="shared" si="48"/>
        <v>0.41270212215333801</v>
      </c>
      <c r="AF45" s="305">
        <f t="shared" si="48"/>
        <v>0.32592598719659788</v>
      </c>
    </row>
    <row r="46" spans="2:32" ht="18.75" x14ac:dyDescent="0.35">
      <c r="B46" s="309"/>
      <c r="C46" s="310" t="s">
        <v>77</v>
      </c>
      <c r="D46" s="311" t="e">
        <f t="shared" ref="D46:O46" si="49">SQRT(D76*D$105-(D$102^2)*(D73^2))</f>
        <v>#NUM!</v>
      </c>
      <c r="E46" s="300">
        <f t="shared" si="49"/>
        <v>0.62660182308215018</v>
      </c>
      <c r="F46" s="300">
        <f t="shared" si="49"/>
        <v>0.73658984502127633</v>
      </c>
      <c r="G46" s="300">
        <f t="shared" si="49"/>
        <v>0.74435953521776277</v>
      </c>
      <c r="H46" s="300">
        <f t="shared" si="49"/>
        <v>0.8124800349978446</v>
      </c>
      <c r="I46" s="300">
        <f t="shared" si="49"/>
        <v>0.62983460661469959</v>
      </c>
      <c r="J46" s="300">
        <f t="shared" si="49"/>
        <v>0.58751969005744631</v>
      </c>
      <c r="K46" s="300">
        <f t="shared" si="49"/>
        <v>0.58949881418810979</v>
      </c>
      <c r="L46" s="300">
        <f t="shared" si="49"/>
        <v>0.45417916011299747</v>
      </c>
      <c r="M46" s="300">
        <f t="shared" si="49"/>
        <v>0.39798576030865285</v>
      </c>
      <c r="N46" s="300">
        <f t="shared" si="49"/>
        <v>0.2631990284588116</v>
      </c>
      <c r="O46" s="300">
        <f t="shared" si="49"/>
        <v>0.18604010082503064</v>
      </c>
      <c r="P46" s="286"/>
      <c r="Q46" s="287"/>
      <c r="R46" s="286"/>
      <c r="S46" s="309"/>
      <c r="T46" s="310" t="s">
        <v>78</v>
      </c>
      <c r="U46" s="300" t="e">
        <f t="shared" ref="U46:AF46" si="50">SQRT(U76*U$105-(U$102^2)*(U73^2))</f>
        <v>#NUM!</v>
      </c>
      <c r="V46" s="300">
        <f t="shared" si="50"/>
        <v>0.42000766593569111</v>
      </c>
      <c r="W46" s="300">
        <f t="shared" si="50"/>
        <v>0.5021373936484671</v>
      </c>
      <c r="X46" s="300">
        <f t="shared" si="50"/>
        <v>0.52411978237864343</v>
      </c>
      <c r="Y46" s="300">
        <f t="shared" si="50"/>
        <v>0.5946217316787249</v>
      </c>
      <c r="Z46" s="300">
        <f t="shared" si="50"/>
        <v>0.47971140385070976</v>
      </c>
      <c r="AA46" s="300">
        <f t="shared" si="50"/>
        <v>0.41998066640849241</v>
      </c>
      <c r="AB46" s="300">
        <f t="shared" si="50"/>
        <v>0.42706915075837759</v>
      </c>
      <c r="AC46" s="300">
        <f t="shared" si="50"/>
        <v>0.31286791430203909</v>
      </c>
      <c r="AD46" s="300">
        <f t="shared" si="50"/>
        <v>0.28985225622030886</v>
      </c>
      <c r="AE46" s="300">
        <f t="shared" si="50"/>
        <v>0.17158539832126829</v>
      </c>
      <c r="AF46" s="300">
        <f t="shared" si="50"/>
        <v>0.12878906189603462</v>
      </c>
    </row>
    <row r="47" spans="2:32" x14ac:dyDescent="0.25">
      <c r="B47" s="312"/>
      <c r="C47" s="313" t="s">
        <v>66</v>
      </c>
      <c r="D47" s="314" t="e">
        <f>_xlfn.NORM.DIST(D43,D45,D46,TRUE)</f>
        <v>#NUM!</v>
      </c>
      <c r="E47" s="314">
        <f t="shared" ref="E47:O47" si="51">_xlfn.NORM.DIST(E43,E45,E46,TRUE)</f>
        <v>0.53644702125152488</v>
      </c>
      <c r="F47" s="314">
        <f t="shared" si="51"/>
        <v>0.31388399753531865</v>
      </c>
      <c r="G47" s="314">
        <f t="shared" si="51"/>
        <v>0.24455304274269407</v>
      </c>
      <c r="H47" s="314">
        <f t="shared" si="51"/>
        <v>0.24290385829063482</v>
      </c>
      <c r="I47" s="314">
        <f t="shared" si="51"/>
        <v>0.19970709223161148</v>
      </c>
      <c r="J47" s="314">
        <f t="shared" si="51"/>
        <v>0.17307485600790043</v>
      </c>
      <c r="K47" s="314">
        <f t="shared" si="51"/>
        <v>0.15442941199279991</v>
      </c>
      <c r="L47" s="314">
        <f t="shared" si="51"/>
        <v>0.13501764943855343</v>
      </c>
      <c r="M47" s="314">
        <f t="shared" si="51"/>
        <v>0.15531178692953387</v>
      </c>
      <c r="N47" s="314">
        <f t="shared" si="51"/>
        <v>5.3439175198239423E-2</v>
      </c>
      <c r="O47" s="314">
        <f t="shared" si="51"/>
        <v>5.6352206457920183E-2</v>
      </c>
      <c r="S47" s="312"/>
      <c r="T47" s="313" t="s">
        <v>66</v>
      </c>
      <c r="U47" s="314" t="e">
        <f>_xlfn.NORM.DIST(U43,U45,U46,TRUE)</f>
        <v>#NUM!</v>
      </c>
      <c r="V47" s="314">
        <f t="shared" ref="V47:AF47" si="52">_xlfn.NORM.DIST(V43,V45,V46,TRUE)</f>
        <v>0.96031706517155335</v>
      </c>
      <c r="W47" s="314">
        <f t="shared" si="52"/>
        <v>0.60836371976803827</v>
      </c>
      <c r="X47" s="314">
        <f t="shared" si="52"/>
        <v>0.44548833653474385</v>
      </c>
      <c r="Y47" s="314">
        <f t="shared" si="52"/>
        <v>0.3456829371156368</v>
      </c>
      <c r="Z47" s="314">
        <f t="shared" si="52"/>
        <v>0.28071967569946155</v>
      </c>
      <c r="AA47" s="314">
        <f t="shared" si="52"/>
        <v>0.24121274918601182</v>
      </c>
      <c r="AB47" s="314">
        <f t="shared" si="52"/>
        <v>0.16324221566890679</v>
      </c>
      <c r="AC47" s="314">
        <f t="shared" si="52"/>
        <v>0.15482165988810115</v>
      </c>
      <c r="AD47" s="314">
        <f t="shared" si="52"/>
        <v>0.190893651048024</v>
      </c>
      <c r="AE47" s="314">
        <f t="shared" si="52"/>
        <v>9.6290474663324979E-2</v>
      </c>
      <c r="AF47" s="314">
        <f t="shared" si="52"/>
        <v>0.1125467562896497</v>
      </c>
    </row>
    <row r="50" spans="2:32" s="7" customFormat="1" ht="15.75" x14ac:dyDescent="0.25">
      <c r="B50" s="219" t="s">
        <v>89</v>
      </c>
      <c r="D50" s="212"/>
      <c r="E50" s="212"/>
      <c r="Q50" s="315"/>
      <c r="S50" s="219" t="str">
        <f>CONCATENATE(B50,", Normalized")</f>
        <v>12.5 mg/kg CP-PTX only, Normalized</v>
      </c>
      <c r="T50" s="254"/>
      <c r="U50" s="212"/>
      <c r="V50" s="212"/>
      <c r="W50" s="212"/>
    </row>
    <row r="51" spans="2:32" x14ac:dyDescent="0.25">
      <c r="C51" s="255" t="s">
        <v>0</v>
      </c>
      <c r="D51" s="1">
        <f t="shared" ref="D51:O51" si="53">D15</f>
        <v>0</v>
      </c>
      <c r="E51" s="1">
        <f t="shared" si="53"/>
        <v>1</v>
      </c>
      <c r="F51" s="1">
        <f t="shared" si="53"/>
        <v>2</v>
      </c>
      <c r="G51" s="1">
        <f t="shared" si="53"/>
        <v>4</v>
      </c>
      <c r="H51" s="1">
        <f t="shared" si="53"/>
        <v>6</v>
      </c>
      <c r="I51" s="1">
        <f t="shared" si="53"/>
        <v>8</v>
      </c>
      <c r="J51" s="1">
        <f t="shared" si="53"/>
        <v>10</v>
      </c>
      <c r="K51" s="1">
        <f t="shared" si="53"/>
        <v>12</v>
      </c>
      <c r="L51" s="1">
        <f t="shared" si="53"/>
        <v>14</v>
      </c>
      <c r="M51" s="1">
        <f t="shared" si="53"/>
        <v>17</v>
      </c>
      <c r="N51" s="1">
        <f t="shared" si="53"/>
        <v>19</v>
      </c>
      <c r="O51" s="1">
        <f t="shared" si="53"/>
        <v>21</v>
      </c>
      <c r="P51" s="159"/>
      <c r="Q51" s="316"/>
      <c r="R51" s="159"/>
      <c r="T51" s="255" t="s">
        <v>0</v>
      </c>
      <c r="U51" s="1">
        <f>D51</f>
        <v>0</v>
      </c>
      <c r="V51" s="1">
        <f>E51</f>
        <v>1</v>
      </c>
      <c r="W51" s="1">
        <f t="shared" ref="W51:AF51" si="54">F51</f>
        <v>2</v>
      </c>
      <c r="X51" s="1">
        <f t="shared" si="54"/>
        <v>4</v>
      </c>
      <c r="Y51" s="1">
        <f t="shared" si="54"/>
        <v>6</v>
      </c>
      <c r="Z51" s="1">
        <f t="shared" si="54"/>
        <v>8</v>
      </c>
      <c r="AA51" s="1">
        <f t="shared" si="54"/>
        <v>10</v>
      </c>
      <c r="AB51" s="1">
        <f t="shared" si="54"/>
        <v>12</v>
      </c>
      <c r="AC51" s="1">
        <f t="shared" si="54"/>
        <v>14</v>
      </c>
      <c r="AD51" s="1">
        <f t="shared" si="54"/>
        <v>17</v>
      </c>
      <c r="AE51" s="1">
        <f t="shared" si="54"/>
        <v>19</v>
      </c>
      <c r="AF51" s="1">
        <f t="shared" si="54"/>
        <v>21</v>
      </c>
    </row>
    <row r="52" spans="2:32" x14ac:dyDescent="0.25">
      <c r="C52" s="317">
        <v>15</v>
      </c>
      <c r="D52" s="263">
        <v>129.16800000000001</v>
      </c>
      <c r="E52" s="263">
        <v>228.4256</v>
      </c>
      <c r="F52" s="263">
        <v>176.78336000000004</v>
      </c>
      <c r="G52" s="263">
        <v>232.77071999999998</v>
      </c>
      <c r="H52" s="263">
        <v>244.60800000000003</v>
      </c>
      <c r="I52" s="263">
        <v>375.28919999999999</v>
      </c>
      <c r="J52" s="263">
        <v>433.45588000000004</v>
      </c>
      <c r="K52" s="263">
        <v>599.04</v>
      </c>
      <c r="L52" s="263">
        <v>672.7406400000001</v>
      </c>
      <c r="M52" s="263">
        <v>986.66568000000007</v>
      </c>
      <c r="N52" s="263">
        <v>1124.68824</v>
      </c>
      <c r="O52" s="263">
        <v>1282.33404</v>
      </c>
      <c r="P52" s="264"/>
      <c r="Q52" s="265"/>
      <c r="R52" s="264"/>
      <c r="T52" s="3">
        <f>C52</f>
        <v>15</v>
      </c>
      <c r="U52" s="318">
        <f>IF(ISNUMBER(D52)=TRUE,D52/$D52,"")</f>
        <v>1</v>
      </c>
      <c r="V52" s="318">
        <f>IF(ISNUMBER(E52)=TRUE,E52/$D52,"")</f>
        <v>1.768438003220612</v>
      </c>
      <c r="W52" s="318">
        <f t="shared" ref="W52:AF61" si="55">IF(ISNUMBER(F52)=TRUE,F52/$D52,"")</f>
        <v>1.368631239935588</v>
      </c>
      <c r="X52" s="318">
        <f t="shared" si="55"/>
        <v>1.8020772946859902</v>
      </c>
      <c r="Y52" s="318">
        <f t="shared" si="55"/>
        <v>1.8937198067632852</v>
      </c>
      <c r="Z52" s="318">
        <f t="shared" si="55"/>
        <v>2.9054347826086953</v>
      </c>
      <c r="AA52" s="318">
        <f t="shared" si="55"/>
        <v>3.3557528180354268</v>
      </c>
      <c r="AB52" s="318">
        <f t="shared" si="55"/>
        <v>4.6376811594202891</v>
      </c>
      <c r="AC52" s="318">
        <f t="shared" si="55"/>
        <v>5.2082608695652182</v>
      </c>
      <c r="AD52" s="318">
        <f t="shared" si="55"/>
        <v>7.6386231884057976</v>
      </c>
      <c r="AE52" s="318">
        <f t="shared" si="55"/>
        <v>8.7071739130434782</v>
      </c>
      <c r="AF52" s="318">
        <f t="shared" si="55"/>
        <v>9.9276449275362317</v>
      </c>
    </row>
    <row r="53" spans="2:32" x14ac:dyDescent="0.25">
      <c r="C53" s="317">
        <v>31</v>
      </c>
      <c r="D53" s="263">
        <v>108.45536000000001</v>
      </c>
      <c r="E53" s="263">
        <v>185.73983999999996</v>
      </c>
      <c r="F53" s="263">
        <v>184.54800000000003</v>
      </c>
      <c r="G53" s="263">
        <v>242.03920000000002</v>
      </c>
      <c r="H53" s="263">
        <v>320.70167999999995</v>
      </c>
      <c r="I53" s="263">
        <v>599.04</v>
      </c>
      <c r="J53" s="263">
        <v>756.75599999999997</v>
      </c>
      <c r="K53" s="263">
        <v>1004.52352</v>
      </c>
      <c r="L53" s="263">
        <v>1112.5420799999999</v>
      </c>
      <c r="M53" s="263">
        <v>2072.9945600000001</v>
      </c>
      <c r="N53" s="263"/>
      <c r="O53" s="263"/>
      <c r="P53" s="264"/>
      <c r="Q53" s="265"/>
      <c r="R53" s="264"/>
      <c r="T53" s="3">
        <f>C53</f>
        <v>31</v>
      </c>
      <c r="U53" s="319">
        <f t="shared" ref="U53:V61" si="56">IF(ISNUMBER(D53)=TRUE,D53/$D53,"")</f>
        <v>1</v>
      </c>
      <c r="V53" s="319">
        <f t="shared" si="56"/>
        <v>1.7125925357677108</v>
      </c>
      <c r="W53" s="319">
        <f t="shared" si="55"/>
        <v>1.7016033140270799</v>
      </c>
      <c r="X53" s="319">
        <f t="shared" si="55"/>
        <v>2.2316942196310077</v>
      </c>
      <c r="Y53" s="319">
        <f t="shared" si="55"/>
        <v>2.9569924437114028</v>
      </c>
      <c r="Z53" s="319">
        <f t="shared" si="55"/>
        <v>5.5233784664953385</v>
      </c>
      <c r="AA53" s="319">
        <f t="shared" si="55"/>
        <v>6.9775804533773149</v>
      </c>
      <c r="AB53" s="319">
        <f t="shared" si="55"/>
        <v>9.2620919795941834</v>
      </c>
      <c r="AC53" s="319">
        <f t="shared" si="55"/>
        <v>10.25806451612903</v>
      </c>
      <c r="AD53" s="319">
        <f t="shared" si="55"/>
        <v>19.113804610486746</v>
      </c>
      <c r="AE53" s="319" t="str">
        <f t="shared" si="55"/>
        <v/>
      </c>
      <c r="AF53" s="319" t="str">
        <f t="shared" si="55"/>
        <v/>
      </c>
    </row>
    <row r="54" spans="2:32" x14ac:dyDescent="0.25">
      <c r="C54" s="317">
        <v>62</v>
      </c>
      <c r="D54" s="263">
        <v>133.50948</v>
      </c>
      <c r="E54" s="263">
        <v>127.92832000000003</v>
      </c>
      <c r="F54" s="263">
        <v>149.09440000000001</v>
      </c>
      <c r="G54" s="263">
        <v>180.72756000000004</v>
      </c>
      <c r="H54" s="263">
        <v>201.97632000000002</v>
      </c>
      <c r="I54" s="263">
        <v>341.22816000000006</v>
      </c>
      <c r="J54" s="263">
        <v>530.30900000000008</v>
      </c>
      <c r="K54" s="263">
        <v>738.23152000000005</v>
      </c>
      <c r="L54" s="263">
        <v>898.80336000000011</v>
      </c>
      <c r="M54" s="263">
        <v>1153.2123200000001</v>
      </c>
      <c r="N54" s="263">
        <v>1542.06104</v>
      </c>
      <c r="O54" s="263">
        <v>1800.71424</v>
      </c>
      <c r="P54" s="264"/>
      <c r="Q54" s="265"/>
      <c r="R54" s="264"/>
      <c r="T54" s="3">
        <f t="shared" ref="T54:T61" si="57">C54</f>
        <v>62</v>
      </c>
      <c r="U54" s="319">
        <f t="shared" si="56"/>
        <v>1</v>
      </c>
      <c r="V54" s="319">
        <f t="shared" si="56"/>
        <v>0.95819652656875021</v>
      </c>
      <c r="W54" s="319">
        <f t="shared" si="55"/>
        <v>1.1167326844505725</v>
      </c>
      <c r="X54" s="319">
        <f t="shared" si="55"/>
        <v>1.3536683687180868</v>
      </c>
      <c r="Y54" s="319">
        <f t="shared" si="55"/>
        <v>1.5128238084666348</v>
      </c>
      <c r="Z54" s="319">
        <f t="shared" si="55"/>
        <v>2.5558346867952753</v>
      </c>
      <c r="AA54" s="319">
        <f t="shared" si="55"/>
        <v>3.9720699983252135</v>
      </c>
      <c r="AB54" s="319">
        <f t="shared" si="55"/>
        <v>5.5294314680875098</v>
      </c>
      <c r="AC54" s="319">
        <f t="shared" si="55"/>
        <v>6.7321313812322554</v>
      </c>
      <c r="AD54" s="319">
        <f t="shared" si="55"/>
        <v>8.6376811594202909</v>
      </c>
      <c r="AE54" s="319">
        <f t="shared" si="55"/>
        <v>11.55019883232262</v>
      </c>
      <c r="AF54" s="319">
        <f t="shared" si="55"/>
        <v>13.487538413002582</v>
      </c>
    </row>
    <row r="55" spans="2:32" x14ac:dyDescent="0.25">
      <c r="C55" s="317">
        <v>65</v>
      </c>
      <c r="D55" s="320">
        <v>108.12672000000002</v>
      </c>
      <c r="E55" s="263">
        <v>104.74776000000001</v>
      </c>
      <c r="F55" s="263">
        <v>94.207360000000023</v>
      </c>
      <c r="G55" s="263">
        <v>137.56912000000003</v>
      </c>
      <c r="H55" s="263">
        <v>167.17427999999998</v>
      </c>
      <c r="I55" s="263">
        <v>206.12591999999998</v>
      </c>
      <c r="J55" s="263">
        <v>351.40716000000003</v>
      </c>
      <c r="K55" s="263">
        <v>475.33823999999998</v>
      </c>
      <c r="L55" s="263">
        <v>736.18272000000002</v>
      </c>
      <c r="M55" s="263">
        <v>852.12036000000001</v>
      </c>
      <c r="N55" s="263">
        <v>1531.2211200000002</v>
      </c>
      <c r="O55" s="263">
        <v>1768.3660800000002</v>
      </c>
      <c r="P55" s="264"/>
      <c r="Q55" s="265"/>
      <c r="R55" s="264"/>
      <c r="T55" s="3">
        <f t="shared" si="57"/>
        <v>65</v>
      </c>
      <c r="U55" s="319">
        <f t="shared" si="56"/>
        <v>1</v>
      </c>
      <c r="V55" s="319">
        <f t="shared" si="56"/>
        <v>0.96875</v>
      </c>
      <c r="W55" s="319">
        <f t="shared" si="55"/>
        <v>0.87126808248691912</v>
      </c>
      <c r="X55" s="319">
        <f t="shared" si="55"/>
        <v>1.2722953216374269</v>
      </c>
      <c r="Y55" s="319">
        <f>IF(ISNUMBER(H55)=TRUE,H55/$D55,"")</f>
        <v>1.5460959141274233</v>
      </c>
      <c r="Z55" s="319">
        <f t="shared" si="55"/>
        <v>1.9063365650969524</v>
      </c>
      <c r="AA55" s="319">
        <f t="shared" si="55"/>
        <v>3.2499567174515231</v>
      </c>
      <c r="AB55" s="319">
        <f t="shared" si="55"/>
        <v>4.3961218836565088</v>
      </c>
      <c r="AC55" s="319">
        <f>IF(ISNUMBER(L55)=TRUE,L55/$D55,"")</f>
        <v>6.8085180055401651</v>
      </c>
      <c r="AD55" s="319">
        <f t="shared" si="55"/>
        <v>7.8807565789473673</v>
      </c>
      <c r="AE55" s="319">
        <f t="shared" si="55"/>
        <v>14.161357340720221</v>
      </c>
      <c r="AF55" s="319">
        <f t="shared" si="55"/>
        <v>16.354570637119114</v>
      </c>
    </row>
    <row r="56" spans="2:32" x14ac:dyDescent="0.25">
      <c r="C56" s="317">
        <v>74</v>
      </c>
      <c r="D56" s="263">
        <v>128.40048000000002</v>
      </c>
      <c r="E56" s="263">
        <v>189.56288000000006</v>
      </c>
      <c r="F56" s="263">
        <v>202.34240000000003</v>
      </c>
      <c r="G56" s="263">
        <v>357.49583999999999</v>
      </c>
      <c r="H56" s="263">
        <v>419.12676000000005</v>
      </c>
      <c r="I56" s="263">
        <v>606.50304000000006</v>
      </c>
      <c r="J56" s="263">
        <v>742.41024000000004</v>
      </c>
      <c r="K56" s="263">
        <v>1045.3039999999999</v>
      </c>
      <c r="L56" s="263">
        <v>1143.9958400000003</v>
      </c>
      <c r="M56" s="263">
        <v>1536.1127600000004</v>
      </c>
      <c r="N56" s="263">
        <v>1748.16408</v>
      </c>
      <c r="O56" s="263"/>
      <c r="P56" s="264"/>
      <c r="Q56" s="265"/>
      <c r="R56" s="264"/>
      <c r="T56" s="3">
        <f t="shared" si="57"/>
        <v>74</v>
      </c>
      <c r="U56" s="319">
        <f t="shared" si="56"/>
        <v>1</v>
      </c>
      <c r="V56" s="319">
        <f t="shared" si="56"/>
        <v>1.4763408984140873</v>
      </c>
      <c r="W56" s="319">
        <f t="shared" si="55"/>
        <v>1.5758694983071715</v>
      </c>
      <c r="X56" s="319">
        <f t="shared" si="55"/>
        <v>2.7842251057005392</v>
      </c>
      <c r="Y56" s="319">
        <f t="shared" si="55"/>
        <v>3.2642149001312144</v>
      </c>
      <c r="Z56" s="319">
        <f t="shared" si="55"/>
        <v>4.7235262671915246</v>
      </c>
      <c r="AA56" s="319">
        <f t="shared" si="55"/>
        <v>5.7819896000388784</v>
      </c>
      <c r="AB56" s="319">
        <f t="shared" si="55"/>
        <v>8.1409664512157569</v>
      </c>
      <c r="AC56" s="319">
        <f t="shared" si="55"/>
        <v>8.9095916152338379</v>
      </c>
      <c r="AD56" s="319">
        <f t="shared" si="55"/>
        <v>11.963450292397663</v>
      </c>
      <c r="AE56" s="319">
        <f t="shared" si="55"/>
        <v>13.614934149778877</v>
      </c>
      <c r="AF56" s="319" t="str">
        <f t="shared" si="55"/>
        <v/>
      </c>
    </row>
    <row r="57" spans="2:32" x14ac:dyDescent="0.25">
      <c r="C57" s="317">
        <v>75</v>
      </c>
      <c r="D57" s="263">
        <v>131.196</v>
      </c>
      <c r="E57" s="263">
        <v>93.323879999999988</v>
      </c>
      <c r="F57" s="263">
        <v>135.75899999999999</v>
      </c>
      <c r="G57" s="263">
        <v>134.69456</v>
      </c>
      <c r="H57" s="263">
        <v>159.91040000000004</v>
      </c>
      <c r="I57" s="263">
        <v>310.04064</v>
      </c>
      <c r="J57" s="263">
        <v>347.24924000000004</v>
      </c>
      <c r="K57" s="263">
        <v>606.48587999999995</v>
      </c>
      <c r="L57" s="263">
        <v>797.76631999999995</v>
      </c>
      <c r="M57" s="263">
        <v>1354.6291200000003</v>
      </c>
      <c r="N57" s="263">
        <v>1623.0848399999998</v>
      </c>
      <c r="O57" s="263">
        <v>1797.0581199999999</v>
      </c>
      <c r="P57" s="264"/>
      <c r="Q57" s="265"/>
      <c r="R57" s="264"/>
      <c r="T57" s="3">
        <f t="shared" si="57"/>
        <v>75</v>
      </c>
      <c r="U57" s="319">
        <f t="shared" si="56"/>
        <v>1</v>
      </c>
      <c r="V57" s="319">
        <f t="shared" si="56"/>
        <v>0.71133174791914378</v>
      </c>
      <c r="W57" s="319">
        <f t="shared" si="55"/>
        <v>1.0347800237812128</v>
      </c>
      <c r="X57" s="319">
        <f t="shared" si="55"/>
        <v>1.0266666666666666</v>
      </c>
      <c r="Y57" s="319">
        <f t="shared" si="55"/>
        <v>1.2188664288545386</v>
      </c>
      <c r="Z57" s="319">
        <f t="shared" si="55"/>
        <v>2.3631866825208085</v>
      </c>
      <c r="AA57" s="319">
        <f t="shared" si="55"/>
        <v>2.6467974633372973</v>
      </c>
      <c r="AB57" s="319">
        <f t="shared" si="55"/>
        <v>4.6227467300832341</v>
      </c>
      <c r="AC57" s="319">
        <f t="shared" si="55"/>
        <v>6.0807213634562025</v>
      </c>
      <c r="AD57" s="319">
        <f t="shared" si="55"/>
        <v>10.325231866825211</v>
      </c>
      <c r="AE57" s="319">
        <f t="shared" si="55"/>
        <v>12.371450653983352</v>
      </c>
      <c r="AF57" s="319">
        <f t="shared" si="55"/>
        <v>13.697506936187079</v>
      </c>
    </row>
    <row r="58" spans="2:32" x14ac:dyDescent="0.25">
      <c r="C58" s="317"/>
      <c r="D58" s="268"/>
      <c r="E58" s="263"/>
      <c r="F58" s="263"/>
      <c r="G58" s="263"/>
      <c r="H58" s="263"/>
      <c r="I58" s="263"/>
      <c r="J58" s="263"/>
      <c r="K58" s="263"/>
      <c r="L58" s="263"/>
      <c r="M58" s="263"/>
      <c r="N58" s="263"/>
      <c r="O58" s="263"/>
      <c r="P58" s="264"/>
      <c r="Q58" s="265"/>
      <c r="R58" s="264"/>
      <c r="T58" s="3">
        <f t="shared" si="57"/>
        <v>0</v>
      </c>
      <c r="U58" s="319" t="str">
        <f t="shared" si="56"/>
        <v/>
      </c>
      <c r="V58" s="319" t="str">
        <f t="shared" si="56"/>
        <v/>
      </c>
      <c r="W58" s="319" t="str">
        <f t="shared" si="55"/>
        <v/>
      </c>
      <c r="X58" s="319" t="str">
        <f t="shared" si="55"/>
        <v/>
      </c>
      <c r="Y58" s="319" t="str">
        <f t="shared" si="55"/>
        <v/>
      </c>
      <c r="Z58" s="319" t="str">
        <f t="shared" si="55"/>
        <v/>
      </c>
      <c r="AA58" s="319" t="str">
        <f t="shared" si="55"/>
        <v/>
      </c>
      <c r="AB58" s="319" t="str">
        <f t="shared" si="55"/>
        <v/>
      </c>
      <c r="AC58" s="319" t="str">
        <f t="shared" si="55"/>
        <v/>
      </c>
      <c r="AD58" s="319" t="str">
        <f t="shared" si="55"/>
        <v/>
      </c>
      <c r="AE58" s="319" t="str">
        <f t="shared" si="55"/>
        <v/>
      </c>
      <c r="AF58" s="319" t="str">
        <f t="shared" si="55"/>
        <v/>
      </c>
    </row>
    <row r="59" spans="2:32" x14ac:dyDescent="0.25">
      <c r="C59" s="317"/>
      <c r="D59" s="268"/>
      <c r="E59" s="263"/>
      <c r="F59" s="263"/>
      <c r="G59" s="263"/>
      <c r="H59" s="263"/>
      <c r="I59" s="263"/>
      <c r="J59" s="263"/>
      <c r="K59" s="263"/>
      <c r="L59" s="263"/>
      <c r="M59" s="263"/>
      <c r="N59" s="263"/>
      <c r="O59" s="263"/>
      <c r="P59" s="264"/>
      <c r="Q59" s="265"/>
      <c r="R59" s="264"/>
      <c r="T59" s="3">
        <f t="shared" si="57"/>
        <v>0</v>
      </c>
      <c r="U59" s="319" t="str">
        <f t="shared" si="56"/>
        <v/>
      </c>
      <c r="V59" s="319" t="str">
        <f t="shared" si="56"/>
        <v/>
      </c>
      <c r="W59" s="319" t="str">
        <f t="shared" si="55"/>
        <v/>
      </c>
      <c r="X59" s="319" t="str">
        <f t="shared" si="55"/>
        <v/>
      </c>
      <c r="Y59" s="319" t="str">
        <f t="shared" si="55"/>
        <v/>
      </c>
      <c r="Z59" s="319" t="str">
        <f t="shared" si="55"/>
        <v/>
      </c>
      <c r="AA59" s="319" t="str">
        <f t="shared" si="55"/>
        <v/>
      </c>
      <c r="AB59" s="319" t="str">
        <f t="shared" si="55"/>
        <v/>
      </c>
      <c r="AC59" s="319" t="str">
        <f t="shared" si="55"/>
        <v/>
      </c>
      <c r="AD59" s="319" t="str">
        <f t="shared" si="55"/>
        <v/>
      </c>
      <c r="AE59" s="319" t="str">
        <f t="shared" si="55"/>
        <v/>
      </c>
      <c r="AF59" s="319" t="str">
        <f t="shared" si="55"/>
        <v/>
      </c>
    </row>
    <row r="60" spans="2:32" x14ac:dyDescent="0.25">
      <c r="C60" s="317"/>
      <c r="D60" s="268"/>
      <c r="E60" s="263"/>
      <c r="F60" s="263"/>
      <c r="G60" s="263"/>
      <c r="H60" s="263"/>
      <c r="I60" s="263"/>
      <c r="J60" s="263"/>
      <c r="K60" s="263"/>
      <c r="L60" s="263"/>
      <c r="M60" s="263"/>
      <c r="N60" s="263"/>
      <c r="O60" s="263"/>
      <c r="P60" s="264"/>
      <c r="Q60" s="265"/>
      <c r="R60" s="264"/>
      <c r="T60" s="3">
        <f t="shared" si="57"/>
        <v>0</v>
      </c>
      <c r="U60" s="319" t="str">
        <f t="shared" si="56"/>
        <v/>
      </c>
      <c r="V60" s="319" t="str">
        <f t="shared" si="56"/>
        <v/>
      </c>
      <c r="W60" s="319" t="str">
        <f t="shared" si="55"/>
        <v/>
      </c>
      <c r="X60" s="319" t="str">
        <f t="shared" si="55"/>
        <v/>
      </c>
      <c r="Y60" s="319" t="str">
        <f t="shared" si="55"/>
        <v/>
      </c>
      <c r="Z60" s="319" t="str">
        <f t="shared" si="55"/>
        <v/>
      </c>
      <c r="AA60" s="319" t="str">
        <f t="shared" si="55"/>
        <v/>
      </c>
      <c r="AB60" s="319" t="str">
        <f t="shared" si="55"/>
        <v/>
      </c>
      <c r="AC60" s="319" t="str">
        <f t="shared" si="55"/>
        <v/>
      </c>
      <c r="AD60" s="319" t="str">
        <f t="shared" si="55"/>
        <v/>
      </c>
      <c r="AE60" s="319" t="str">
        <f t="shared" si="55"/>
        <v/>
      </c>
      <c r="AF60" s="319" t="str">
        <f t="shared" si="55"/>
        <v/>
      </c>
    </row>
    <row r="61" spans="2:32" x14ac:dyDescent="0.25">
      <c r="C61" s="317"/>
      <c r="D61" s="268"/>
      <c r="E61" s="263"/>
      <c r="F61" s="263"/>
      <c r="G61" s="263"/>
      <c r="H61" s="263"/>
      <c r="I61" s="263"/>
      <c r="J61" s="263"/>
      <c r="K61" s="263"/>
      <c r="L61" s="263"/>
      <c r="M61" s="263"/>
      <c r="N61" s="263"/>
      <c r="O61" s="263"/>
      <c r="P61" s="264"/>
      <c r="Q61" s="265"/>
      <c r="R61" s="264"/>
      <c r="T61" s="3">
        <f t="shared" si="57"/>
        <v>0</v>
      </c>
      <c r="U61" s="319" t="str">
        <f t="shared" si="56"/>
        <v/>
      </c>
      <c r="V61" s="319" t="str">
        <f t="shared" si="56"/>
        <v/>
      </c>
      <c r="W61" s="319" t="str">
        <f t="shared" si="55"/>
        <v/>
      </c>
      <c r="X61" s="319" t="str">
        <f t="shared" si="55"/>
        <v/>
      </c>
      <c r="Y61" s="319" t="str">
        <f t="shared" si="55"/>
        <v/>
      </c>
      <c r="Z61" s="319" t="str">
        <f t="shared" si="55"/>
        <v/>
      </c>
      <c r="AA61" s="319" t="str">
        <f t="shared" si="55"/>
        <v/>
      </c>
      <c r="AB61" s="319" t="str">
        <f t="shared" si="55"/>
        <v/>
      </c>
      <c r="AC61" s="319" t="str">
        <f t="shared" si="55"/>
        <v/>
      </c>
      <c r="AD61" s="319" t="str">
        <f t="shared" si="55"/>
        <v/>
      </c>
      <c r="AE61" s="319" t="str">
        <f t="shared" si="55"/>
        <v/>
      </c>
      <c r="AF61" s="319" t="str">
        <f t="shared" si="55"/>
        <v/>
      </c>
    </row>
    <row r="62" spans="2:32" ht="18.75" x14ac:dyDescent="0.35">
      <c r="C62" s="337" t="s">
        <v>7</v>
      </c>
      <c r="D62" s="337"/>
      <c r="E62" s="291"/>
      <c r="F62" s="291"/>
      <c r="G62" s="291"/>
      <c r="H62" s="291"/>
      <c r="I62" s="291"/>
      <c r="J62" s="291"/>
      <c r="K62" s="291"/>
      <c r="L62" s="291"/>
      <c r="M62" s="291"/>
      <c r="N62" s="291"/>
      <c r="O62" s="291"/>
      <c r="P62" s="264"/>
      <c r="Q62" s="265"/>
      <c r="R62" s="264"/>
      <c r="T62" s="337" t="s">
        <v>7</v>
      </c>
      <c r="U62" s="337"/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</row>
    <row r="63" spans="2:32" x14ac:dyDescent="0.25">
      <c r="C63" s="321">
        <f>C52</f>
        <v>15</v>
      </c>
      <c r="D63" s="292">
        <f t="shared" ref="D63:O63" si="58">IF(ISNUMBER(D52)=TRUE,D52/D120,"")</f>
        <v>1.1654694486541268</v>
      </c>
      <c r="E63" s="293">
        <f t="shared" si="58"/>
        <v>1.683031280022145</v>
      </c>
      <c r="F63" s="293">
        <f t="shared" si="58"/>
        <v>1.2034861904660763</v>
      </c>
      <c r="G63" s="293">
        <f t="shared" si="58"/>
        <v>1.2549052589085219</v>
      </c>
      <c r="H63" s="293">
        <f t="shared" si="58"/>
        <v>0.98286669452570019</v>
      </c>
      <c r="I63" s="293">
        <f t="shared" si="58"/>
        <v>0.97620029074594017</v>
      </c>
      <c r="J63" s="293">
        <f t="shared" si="58"/>
        <v>0.84777603072285357</v>
      </c>
      <c r="K63" s="293">
        <f t="shared" si="58"/>
        <v>0.89115459443569878</v>
      </c>
      <c r="L63" s="293">
        <f t="shared" si="58"/>
        <v>0.73495389964153646</v>
      </c>
      <c r="M63" s="293">
        <f t="shared" si="58"/>
        <v>0.69249536107772436</v>
      </c>
      <c r="N63" s="293">
        <f t="shared" si="58"/>
        <v>0.84700931417239189</v>
      </c>
      <c r="O63" s="293">
        <f t="shared" si="58"/>
        <v>0.74034218285070852</v>
      </c>
      <c r="P63" s="294"/>
      <c r="Q63" s="295"/>
      <c r="R63" s="294"/>
      <c r="T63" s="281">
        <f>C63</f>
        <v>15</v>
      </c>
      <c r="U63" s="292">
        <f>IF(ISNUMBER(U52)=FALSE,"",U52/$U$120)</f>
        <v>1</v>
      </c>
      <c r="V63" s="293">
        <f>IF(ISNUMBER(V52)=FALSE,"",V52/$V$120)</f>
        <v>1.3784601023235077</v>
      </c>
      <c r="W63" s="293">
        <f>IF(ISNUMBER(W52)=FALSE,"",W52/$W$120)</f>
        <v>0.97428865904414041</v>
      </c>
      <c r="X63" s="293">
        <f>IF(ISNUMBER(X52)=FALSE,"",X52/$X$120)</f>
        <v>1.0258850763308844</v>
      </c>
      <c r="Y63" s="293">
        <f>IF(ISNUMBER(Y52)=FALSE,"",Y52/$Y$120)</f>
        <v>0.81406200672420825</v>
      </c>
      <c r="Z63" s="293">
        <f>IF(ISNUMBER(Z52)=FALSE,"",Z52/$Z$120)</f>
        <v>0.8214994795440107</v>
      </c>
      <c r="AA63" s="293">
        <f>IF(ISNUMBER(AA52)=FALSE,"",AA52/$AA$120)</f>
        <v>0.70068267302295673</v>
      </c>
      <c r="AB63" s="293">
        <f>IF(ISNUMBER(AB52)=FALSE,"",AB52/$AB$120)</f>
        <v>0.74676321965963632</v>
      </c>
      <c r="AC63" s="293">
        <f>IF(ISNUMBER(AC52)=FALSE,"",AC52/$AC$120)</f>
        <v>0.60269025081394378</v>
      </c>
      <c r="AD63" s="293">
        <f>IF(ISNUMBER(AD52)=FALSE,"",AD52/$AD$120)</f>
        <v>0.56831457526160412</v>
      </c>
      <c r="AE63" s="293">
        <f>IF(ISNUMBER(AE52)=FALSE,"",AE52/$AE$120)</f>
        <v>0.61774652544399244</v>
      </c>
      <c r="AF63" s="293">
        <f>IF(ISNUMBER(AF52)=FALSE,"",AF52/$AF$120)</f>
        <v>0.55141482163792033</v>
      </c>
    </row>
    <row r="64" spans="2:32" x14ac:dyDescent="0.25">
      <c r="C64" s="321">
        <f t="shared" ref="C64:C72" si="59">C53</f>
        <v>31</v>
      </c>
      <c r="D64" s="296">
        <f t="shared" ref="D64:O64" si="60">IF(ISNUMBER(D53)=TRUE,D53/D120,"")</f>
        <v>0.97858144914208511</v>
      </c>
      <c r="E64" s="294">
        <f t="shared" si="60"/>
        <v>1.3685241963523718</v>
      </c>
      <c r="F64" s="294">
        <f t="shared" si="60"/>
        <v>1.2563454472080031</v>
      </c>
      <c r="G64" s="294">
        <f t="shared" si="60"/>
        <v>1.3048731599146643</v>
      </c>
      <c r="H64" s="294">
        <f t="shared" si="60"/>
        <v>1.2886209778520685</v>
      </c>
      <c r="I64" s="294">
        <f t="shared" si="60"/>
        <v>1.5582196934216277</v>
      </c>
      <c r="J64" s="294">
        <f t="shared" si="60"/>
        <v>1.4801035757219481</v>
      </c>
      <c r="K64" s="294">
        <f t="shared" si="60"/>
        <v>1.4943672376915074</v>
      </c>
      <c r="L64" s="294">
        <f t="shared" si="60"/>
        <v>1.2154270035051042</v>
      </c>
      <c r="M64" s="294">
        <f t="shared" si="60"/>
        <v>1.4549397485269362</v>
      </c>
      <c r="N64" s="294" t="str">
        <f t="shared" si="60"/>
        <v/>
      </c>
      <c r="O64" s="294" t="str">
        <f t="shared" si="60"/>
        <v/>
      </c>
      <c r="P64" s="294"/>
      <c r="Q64" s="295"/>
      <c r="R64" s="294"/>
      <c r="T64" s="281">
        <f t="shared" ref="T64:T72" si="61">C64</f>
        <v>31</v>
      </c>
      <c r="U64" s="296">
        <f t="shared" ref="U64:U72" si="62">IF(ISNUMBER(U53)=FALSE,"",U53/$U$120)</f>
        <v>1</v>
      </c>
      <c r="V64" s="294">
        <f t="shared" ref="V64:V72" si="63">IF(ISNUMBER(V53)=FALSE,"",V53/$V$120)</f>
        <v>1.3349297390089692</v>
      </c>
      <c r="W64" s="294">
        <f t="shared" ref="W64:W72" si="64">IF(ISNUMBER(W53)=FALSE,"",W53/$W$120)</f>
        <v>1.2113217663558027</v>
      </c>
      <c r="X64" s="294">
        <f t="shared" ref="X64:X72" si="65">IF(ISNUMBER(X53)=FALSE,"",X53/$X$120)</f>
        <v>1.2704570451026551</v>
      </c>
      <c r="Y64" s="294">
        <f t="shared" ref="Y64:Y72" si="66">IF(ISNUMBER(Y53)=FALSE,"",Y53/$Y$120)</f>
        <v>1.2711358850443295</v>
      </c>
      <c r="Z64" s="294">
        <f t="shared" ref="Z64:Z72" si="67">IF(ISNUMBER(Z53)=FALSE,"",Z53/$Z$120)</f>
        <v>1.5617120586256925</v>
      </c>
      <c r="AA64" s="294">
        <f t="shared" ref="AA64:AA72" si="68">IF(ISNUMBER(AA53)=FALSE,"",AA53/$AA$120)</f>
        <v>1.456921885613548</v>
      </c>
      <c r="AB64" s="294">
        <f t="shared" ref="AB64:AB72" si="69">IF(ISNUMBER(AB53)=FALSE,"",AB53/$AB$120)</f>
        <v>1.4913896384222372</v>
      </c>
      <c r="AC64" s="294">
        <f t="shared" ref="AC64:AC72" si="70">IF(ISNUMBER(AC53)=FALSE,"",AC53/$AC$120)</f>
        <v>1.1870441268060998</v>
      </c>
      <c r="AD64" s="294">
        <f t="shared" ref="AD64:AD72" si="71">IF(ISNUMBER(AD53)=FALSE,"",AD53/$AD$120)</f>
        <v>1.4220695904112444</v>
      </c>
      <c r="AE64" s="294" t="str">
        <f t="shared" ref="AE64:AE72" si="72">IF(ISNUMBER(AE53)=FALSE,"",AE53/$AE$120)</f>
        <v/>
      </c>
      <c r="AF64" s="294" t="str">
        <f t="shared" ref="AF64:AF72" si="73">IF(ISNUMBER(AF53)=FALSE,"",AF53/$AF$120)</f>
        <v/>
      </c>
    </row>
    <row r="65" spans="2:33" x14ac:dyDescent="0.25">
      <c r="C65" s="321">
        <f t="shared" si="59"/>
        <v>62</v>
      </c>
      <c r="D65" s="296">
        <f t="shared" ref="D65:O65" si="74">IF(ISNUMBER(D54)=TRUE,D54/D120,"")</f>
        <v>1.204642171789446</v>
      </c>
      <c r="E65" s="294">
        <f t="shared" si="74"/>
        <v>0.942571078551102</v>
      </c>
      <c r="F65" s="294">
        <f t="shared" si="74"/>
        <v>1.0149883534051243</v>
      </c>
      <c r="G65" s="294">
        <f t="shared" si="74"/>
        <v>0.97433201853611784</v>
      </c>
      <c r="H65" s="294">
        <f t="shared" si="74"/>
        <v>0.81156707062264954</v>
      </c>
      <c r="I65" s="294">
        <f t="shared" si="74"/>
        <v>0.88760089286529498</v>
      </c>
      <c r="J65" s="294">
        <f t="shared" si="74"/>
        <v>1.0372065066382437</v>
      </c>
      <c r="K65" s="294">
        <f t="shared" si="74"/>
        <v>1.0982211718837631</v>
      </c>
      <c r="L65" s="294">
        <f t="shared" si="74"/>
        <v>0.98192229689426191</v>
      </c>
      <c r="M65" s="294">
        <f t="shared" si="74"/>
        <v>0.80938680459391299</v>
      </c>
      <c r="N65" s="294">
        <f t="shared" si="74"/>
        <v>1.1613352193514226</v>
      </c>
      <c r="O65" s="294">
        <f t="shared" si="74"/>
        <v>1.0396235844538251</v>
      </c>
      <c r="P65" s="294"/>
      <c r="Q65" s="295"/>
      <c r="R65" s="294"/>
      <c r="T65" s="281">
        <f t="shared" si="61"/>
        <v>62</v>
      </c>
      <c r="U65" s="296">
        <f t="shared" si="62"/>
        <v>1</v>
      </c>
      <c r="V65" s="294">
        <f t="shared" si="63"/>
        <v>0.7468939706421901</v>
      </c>
      <c r="W65" s="294">
        <f t="shared" si="64"/>
        <v>0.7949694248505661</v>
      </c>
      <c r="X65" s="294">
        <f t="shared" si="65"/>
        <v>0.77061521271263722</v>
      </c>
      <c r="Y65" s="294">
        <f t="shared" si="66"/>
        <v>0.65032449940174786</v>
      </c>
      <c r="Z65" s="294">
        <f t="shared" si="67"/>
        <v>0.72265152106345709</v>
      </c>
      <c r="AA65" s="294">
        <f t="shared" si="68"/>
        <v>0.82936997293208259</v>
      </c>
      <c r="AB65" s="294">
        <f t="shared" si="69"/>
        <v>0.89035358491796057</v>
      </c>
      <c r="AC65" s="294">
        <f t="shared" si="70"/>
        <v>0.7790297092023345</v>
      </c>
      <c r="AD65" s="294">
        <f t="shared" si="71"/>
        <v>0.64264462040908821</v>
      </c>
      <c r="AE65" s="294">
        <f t="shared" si="72"/>
        <v>0.81945017615486881</v>
      </c>
      <c r="AF65" s="294">
        <f t="shared" si="73"/>
        <v>0.74914329054132811</v>
      </c>
    </row>
    <row r="66" spans="2:33" x14ac:dyDescent="0.25">
      <c r="C66" s="321">
        <f t="shared" si="59"/>
        <v>65</v>
      </c>
      <c r="D66" s="296">
        <f t="shared" ref="D66:O66" si="75">IF(ISNUMBER(D55)=TRUE,D55/D120,"")</f>
        <v>0.97561616455452715</v>
      </c>
      <c r="E66" s="294">
        <f t="shared" si="75"/>
        <v>0.7717775791866256</v>
      </c>
      <c r="F66" s="294">
        <f t="shared" si="75"/>
        <v>0.64133443781284738</v>
      </c>
      <c r="G66" s="294">
        <f t="shared" si="75"/>
        <v>0.74165776585395948</v>
      </c>
      <c r="H66" s="294">
        <f t="shared" si="75"/>
        <v>0.67172795653990802</v>
      </c>
      <c r="I66" s="294">
        <f t="shared" si="75"/>
        <v>0.53617365763329816</v>
      </c>
      <c r="J66" s="294">
        <f t="shared" si="75"/>
        <v>0.68730078658153326</v>
      </c>
      <c r="K66" s="294">
        <f t="shared" si="75"/>
        <v>0.70713117068472697</v>
      </c>
      <c r="L66" s="294">
        <f t="shared" si="75"/>
        <v>0.80426293394838355</v>
      </c>
      <c r="M66" s="294">
        <f t="shared" si="75"/>
        <v>0.59806417547621649</v>
      </c>
      <c r="N66" s="294">
        <f t="shared" si="75"/>
        <v>1.1531716119815407</v>
      </c>
      <c r="O66" s="294">
        <f t="shared" si="75"/>
        <v>1.0209477116792056</v>
      </c>
      <c r="P66" s="294"/>
      <c r="Q66" s="295"/>
      <c r="R66" s="294"/>
      <c r="T66" s="281">
        <f t="shared" si="61"/>
        <v>65</v>
      </c>
      <c r="U66" s="296">
        <f t="shared" si="62"/>
        <v>1</v>
      </c>
      <c r="V66" s="294">
        <f t="shared" si="63"/>
        <v>0.75512018046092022</v>
      </c>
      <c r="W66" s="294">
        <f t="shared" si="64"/>
        <v>0.62023033450127163</v>
      </c>
      <c r="X66" s="294">
        <f t="shared" si="65"/>
        <v>0.72429123157054887</v>
      </c>
      <c r="Y66" s="294">
        <f t="shared" si="66"/>
        <v>0.66462733185110345</v>
      </c>
      <c r="Z66" s="294">
        <f t="shared" si="67"/>
        <v>0.53900865558467437</v>
      </c>
      <c r="AA66" s="294">
        <f t="shared" si="68"/>
        <v>0.67859240041583035</v>
      </c>
      <c r="AB66" s="294">
        <f t="shared" si="69"/>
        <v>0.70786714718134658</v>
      </c>
      <c r="AC66" s="294">
        <f t="shared" si="70"/>
        <v>0.78786902714663865</v>
      </c>
      <c r="AD66" s="294">
        <f t="shared" si="71"/>
        <v>0.58632933153484867</v>
      </c>
      <c r="AE66" s="294">
        <f t="shared" si="72"/>
        <v>1.0047036363539108</v>
      </c>
      <c r="AF66" s="294">
        <f t="shared" si="73"/>
        <v>0.90838791240591465</v>
      </c>
    </row>
    <row r="67" spans="2:33" x14ac:dyDescent="0.25">
      <c r="C67" s="321">
        <f t="shared" si="59"/>
        <v>74</v>
      </c>
      <c r="D67" s="296">
        <f t="shared" ref="D67:O67" si="76">IF(ISNUMBER(D56)=TRUE,D56/D120,"")</f>
        <v>1.158544195408501</v>
      </c>
      <c r="E67" s="294">
        <f t="shared" si="76"/>
        <v>1.3966922121298331</v>
      </c>
      <c r="F67" s="294">
        <f t="shared" si="76"/>
        <v>1.3774841939069546</v>
      </c>
      <c r="G67" s="294">
        <f t="shared" si="76"/>
        <v>1.9273189070082333</v>
      </c>
      <c r="H67" s="294">
        <f t="shared" si="76"/>
        <v>1.6841057250313416</v>
      </c>
      <c r="I67" s="294">
        <f t="shared" si="76"/>
        <v>1.5776325137688392</v>
      </c>
      <c r="J67" s="294">
        <f t="shared" si="76"/>
        <v>1.452045376418013</v>
      </c>
      <c r="K67" s="294">
        <f t="shared" si="76"/>
        <v>1.5550338244224318</v>
      </c>
      <c r="L67" s="294">
        <f t="shared" si="76"/>
        <v>1.2497895233171812</v>
      </c>
      <c r="M67" s="294">
        <f t="shared" si="76"/>
        <v>1.0781270514976258</v>
      </c>
      <c r="N67" s="294">
        <f t="shared" si="76"/>
        <v>1.3165526283635816</v>
      </c>
      <c r="O67" s="294" t="str">
        <f t="shared" si="76"/>
        <v/>
      </c>
      <c r="P67" s="294"/>
      <c r="Q67" s="295"/>
      <c r="R67" s="294"/>
      <c r="T67" s="281">
        <f t="shared" si="61"/>
        <v>74</v>
      </c>
      <c r="U67" s="296">
        <f t="shared" si="62"/>
        <v>1</v>
      </c>
      <c r="V67" s="294">
        <f t="shared" si="63"/>
        <v>1.1507765735559048</v>
      </c>
      <c r="W67" s="294">
        <f t="shared" si="64"/>
        <v>1.1218155303882402</v>
      </c>
      <c r="X67" s="294">
        <f t="shared" si="65"/>
        <v>1.5850013723088765</v>
      </c>
      <c r="Y67" s="294">
        <f t="shared" si="66"/>
        <v>1.4032030094893739</v>
      </c>
      <c r="Z67" s="294">
        <f t="shared" si="67"/>
        <v>1.3355572093159287</v>
      </c>
      <c r="AA67" s="294">
        <f t="shared" si="68"/>
        <v>1.2072819864956477</v>
      </c>
      <c r="AB67" s="294">
        <f t="shared" si="69"/>
        <v>1.310865087372864</v>
      </c>
      <c r="AC67" s="294">
        <f t="shared" si="70"/>
        <v>1.0310013533717932</v>
      </c>
      <c r="AD67" s="294">
        <f t="shared" si="71"/>
        <v>0.89008228366429776</v>
      </c>
      <c r="AE67" s="294">
        <f t="shared" si="72"/>
        <v>0.96593663445443367</v>
      </c>
      <c r="AF67" s="294" t="str">
        <f t="shared" si="73"/>
        <v/>
      </c>
    </row>
    <row r="68" spans="2:33" x14ac:dyDescent="0.25">
      <c r="C68" s="321">
        <f t="shared" si="59"/>
        <v>75</v>
      </c>
      <c r="D68" s="296">
        <f t="shared" ref="D68:O68" si="77">IF(ISNUMBER(D57)=TRUE,D57/D120,"")</f>
        <v>1.1837678820267157</v>
      </c>
      <c r="E68" s="294">
        <f t="shared" si="77"/>
        <v>0.68760685848273151</v>
      </c>
      <c r="F68" s="294">
        <f t="shared" si="77"/>
        <v>0.92420509334975864</v>
      </c>
      <c r="G68" s="294">
        <f t="shared" si="77"/>
        <v>0.72616053982377782</v>
      </c>
      <c r="H68" s="294">
        <f t="shared" si="77"/>
        <v>0.64254074383618909</v>
      </c>
      <c r="I68" s="294">
        <f t="shared" si="77"/>
        <v>0.80647608007653127</v>
      </c>
      <c r="J68" s="294">
        <f t="shared" si="77"/>
        <v>0.67916850582054067</v>
      </c>
      <c r="K68" s="294">
        <f t="shared" si="77"/>
        <v>0.90223136755872368</v>
      </c>
      <c r="L68" s="294">
        <f t="shared" si="77"/>
        <v>0.87154162098290622</v>
      </c>
      <c r="M68" s="294">
        <f t="shared" si="77"/>
        <v>0.95075201316498636</v>
      </c>
      <c r="N68" s="294">
        <f t="shared" si="77"/>
        <v>1.2223547186480819</v>
      </c>
      <c r="O68" s="294">
        <f t="shared" si="77"/>
        <v>1.0375127617062949</v>
      </c>
      <c r="P68" s="294"/>
      <c r="Q68" s="295"/>
      <c r="R68" s="294"/>
      <c r="T68" s="281">
        <f t="shared" si="61"/>
        <v>75</v>
      </c>
      <c r="U68" s="296">
        <f t="shared" si="62"/>
        <v>1</v>
      </c>
      <c r="V68" s="294">
        <f t="shared" si="63"/>
        <v>0.55446808552906912</v>
      </c>
      <c r="W68" s="294">
        <f t="shared" si="64"/>
        <v>0.73662971614100325</v>
      </c>
      <c r="X68" s="294">
        <f t="shared" si="65"/>
        <v>0.58445995341350443</v>
      </c>
      <c r="Y68" s="294">
        <f t="shared" si="66"/>
        <v>0.52395969427916755</v>
      </c>
      <c r="Z68" s="294">
        <f t="shared" si="67"/>
        <v>0.66818110713643375</v>
      </c>
      <c r="AA68" s="294">
        <f t="shared" si="68"/>
        <v>0.55265248131335398</v>
      </c>
      <c r="AB68" s="294">
        <f t="shared" si="69"/>
        <v>0.74435846561291519</v>
      </c>
      <c r="AC68" s="294">
        <f t="shared" si="70"/>
        <v>0.70364975477448755</v>
      </c>
      <c r="AD68" s="294">
        <f t="shared" si="71"/>
        <v>0.76819861618242935</v>
      </c>
      <c r="AE68" s="294">
        <f t="shared" si="72"/>
        <v>0.87771540255461789</v>
      </c>
      <c r="AF68" s="294">
        <f t="shared" si="73"/>
        <v>0.76080564919803428</v>
      </c>
    </row>
    <row r="69" spans="2:33" x14ac:dyDescent="0.25">
      <c r="C69" s="321">
        <f t="shared" si="59"/>
        <v>0</v>
      </c>
      <c r="D69" s="296" t="str">
        <f t="shared" ref="D69:O69" si="78">IF(ISNUMBER(D58)=TRUE,D58/D120,"")</f>
        <v/>
      </c>
      <c r="E69" s="294" t="str">
        <f t="shared" si="78"/>
        <v/>
      </c>
      <c r="F69" s="294" t="str">
        <f t="shared" si="78"/>
        <v/>
      </c>
      <c r="G69" s="294" t="str">
        <f t="shared" si="78"/>
        <v/>
      </c>
      <c r="H69" s="294" t="str">
        <f t="shared" si="78"/>
        <v/>
      </c>
      <c r="I69" s="294" t="str">
        <f t="shared" si="78"/>
        <v/>
      </c>
      <c r="J69" s="294" t="str">
        <f t="shared" si="78"/>
        <v/>
      </c>
      <c r="K69" s="294" t="str">
        <f t="shared" si="78"/>
        <v/>
      </c>
      <c r="L69" s="294" t="str">
        <f t="shared" si="78"/>
        <v/>
      </c>
      <c r="M69" s="294" t="str">
        <f t="shared" si="78"/>
        <v/>
      </c>
      <c r="N69" s="294" t="str">
        <f t="shared" si="78"/>
        <v/>
      </c>
      <c r="O69" s="294" t="str">
        <f t="shared" si="78"/>
        <v/>
      </c>
      <c r="P69" s="294"/>
      <c r="Q69" s="295"/>
      <c r="R69" s="294"/>
      <c r="T69" s="281">
        <f t="shared" si="61"/>
        <v>0</v>
      </c>
      <c r="U69" s="296" t="str">
        <f t="shared" si="62"/>
        <v/>
      </c>
      <c r="V69" s="294" t="str">
        <f t="shared" si="63"/>
        <v/>
      </c>
      <c r="W69" s="294" t="str">
        <f t="shared" si="64"/>
        <v/>
      </c>
      <c r="X69" s="294" t="str">
        <f t="shared" si="65"/>
        <v/>
      </c>
      <c r="Y69" s="294" t="str">
        <f t="shared" si="66"/>
        <v/>
      </c>
      <c r="Z69" s="294" t="str">
        <f t="shared" si="67"/>
        <v/>
      </c>
      <c r="AA69" s="294" t="str">
        <f t="shared" si="68"/>
        <v/>
      </c>
      <c r="AB69" s="294" t="str">
        <f t="shared" si="69"/>
        <v/>
      </c>
      <c r="AC69" s="294" t="str">
        <f t="shared" si="70"/>
        <v/>
      </c>
      <c r="AD69" s="294" t="str">
        <f t="shared" si="71"/>
        <v/>
      </c>
      <c r="AE69" s="294" t="str">
        <f t="shared" si="72"/>
        <v/>
      </c>
      <c r="AF69" s="294" t="str">
        <f t="shared" si="73"/>
        <v/>
      </c>
    </row>
    <row r="70" spans="2:33" x14ac:dyDescent="0.25">
      <c r="C70" s="321">
        <f t="shared" si="59"/>
        <v>0</v>
      </c>
      <c r="D70" s="296" t="str">
        <f t="shared" ref="D70:O70" si="79">IF(ISNUMBER(D59)=TRUE,D59/D120,"")</f>
        <v/>
      </c>
      <c r="E70" s="294" t="str">
        <f t="shared" si="79"/>
        <v/>
      </c>
      <c r="F70" s="294" t="str">
        <f t="shared" si="79"/>
        <v/>
      </c>
      <c r="G70" s="294" t="str">
        <f t="shared" si="79"/>
        <v/>
      </c>
      <c r="H70" s="294" t="str">
        <f t="shared" si="79"/>
        <v/>
      </c>
      <c r="I70" s="294" t="str">
        <f t="shared" si="79"/>
        <v/>
      </c>
      <c r="J70" s="294" t="str">
        <f t="shared" si="79"/>
        <v/>
      </c>
      <c r="K70" s="294" t="str">
        <f t="shared" si="79"/>
        <v/>
      </c>
      <c r="L70" s="294" t="str">
        <f t="shared" si="79"/>
        <v/>
      </c>
      <c r="M70" s="294" t="str">
        <f t="shared" si="79"/>
        <v/>
      </c>
      <c r="N70" s="294" t="str">
        <f t="shared" si="79"/>
        <v/>
      </c>
      <c r="O70" s="294" t="str">
        <f t="shared" si="79"/>
        <v/>
      </c>
      <c r="P70" s="294"/>
      <c r="Q70" s="295"/>
      <c r="R70" s="294"/>
      <c r="T70" s="281">
        <f t="shared" si="61"/>
        <v>0</v>
      </c>
      <c r="U70" s="296" t="str">
        <f t="shared" si="62"/>
        <v/>
      </c>
      <c r="V70" s="294" t="str">
        <f t="shared" si="63"/>
        <v/>
      </c>
      <c r="W70" s="294" t="str">
        <f t="shared" si="64"/>
        <v/>
      </c>
      <c r="X70" s="294" t="str">
        <f t="shared" si="65"/>
        <v/>
      </c>
      <c r="Y70" s="294" t="str">
        <f t="shared" si="66"/>
        <v/>
      </c>
      <c r="Z70" s="294" t="str">
        <f t="shared" si="67"/>
        <v/>
      </c>
      <c r="AA70" s="294" t="str">
        <f t="shared" si="68"/>
        <v/>
      </c>
      <c r="AB70" s="294" t="str">
        <f t="shared" si="69"/>
        <v/>
      </c>
      <c r="AC70" s="294" t="str">
        <f t="shared" si="70"/>
        <v/>
      </c>
      <c r="AD70" s="294" t="str">
        <f t="shared" si="71"/>
        <v/>
      </c>
      <c r="AE70" s="294" t="str">
        <f t="shared" si="72"/>
        <v/>
      </c>
      <c r="AF70" s="294" t="str">
        <f t="shared" si="73"/>
        <v/>
      </c>
    </row>
    <row r="71" spans="2:33" x14ac:dyDescent="0.25">
      <c r="C71" s="321">
        <f t="shared" si="59"/>
        <v>0</v>
      </c>
      <c r="D71" s="296" t="str">
        <f t="shared" ref="D71:O71" si="80">IF(ISNUMBER(D60)=TRUE,D60/D120,"")</f>
        <v/>
      </c>
      <c r="E71" s="294" t="str">
        <f t="shared" si="80"/>
        <v/>
      </c>
      <c r="F71" s="294" t="str">
        <f t="shared" si="80"/>
        <v/>
      </c>
      <c r="G71" s="294" t="str">
        <f t="shared" si="80"/>
        <v/>
      </c>
      <c r="H71" s="294" t="str">
        <f t="shared" si="80"/>
        <v/>
      </c>
      <c r="I71" s="294" t="str">
        <f t="shared" si="80"/>
        <v/>
      </c>
      <c r="J71" s="294" t="str">
        <f t="shared" si="80"/>
        <v/>
      </c>
      <c r="K71" s="294" t="str">
        <f t="shared" si="80"/>
        <v/>
      </c>
      <c r="L71" s="294" t="str">
        <f t="shared" si="80"/>
        <v/>
      </c>
      <c r="M71" s="294" t="str">
        <f t="shared" si="80"/>
        <v/>
      </c>
      <c r="N71" s="294" t="str">
        <f t="shared" si="80"/>
        <v/>
      </c>
      <c r="O71" s="294" t="str">
        <f t="shared" si="80"/>
        <v/>
      </c>
      <c r="P71" s="294"/>
      <c r="Q71" s="295"/>
      <c r="R71" s="294"/>
      <c r="T71" s="281">
        <f t="shared" si="61"/>
        <v>0</v>
      </c>
      <c r="U71" s="296" t="str">
        <f t="shared" si="62"/>
        <v/>
      </c>
      <c r="V71" s="294" t="str">
        <f t="shared" si="63"/>
        <v/>
      </c>
      <c r="W71" s="294" t="str">
        <f t="shared" si="64"/>
        <v/>
      </c>
      <c r="X71" s="294" t="str">
        <f t="shared" si="65"/>
        <v/>
      </c>
      <c r="Y71" s="294" t="str">
        <f t="shared" si="66"/>
        <v/>
      </c>
      <c r="Z71" s="294" t="str">
        <f t="shared" si="67"/>
        <v/>
      </c>
      <c r="AA71" s="294" t="str">
        <f t="shared" si="68"/>
        <v/>
      </c>
      <c r="AB71" s="294" t="str">
        <f t="shared" si="69"/>
        <v/>
      </c>
      <c r="AC71" s="294" t="str">
        <f t="shared" si="70"/>
        <v/>
      </c>
      <c r="AD71" s="294" t="str">
        <f t="shared" si="71"/>
        <v/>
      </c>
      <c r="AE71" s="294" t="str">
        <f t="shared" si="72"/>
        <v/>
      </c>
      <c r="AF71" s="294" t="str">
        <f t="shared" si="73"/>
        <v/>
      </c>
    </row>
    <row r="72" spans="2:33" x14ac:dyDescent="0.25">
      <c r="C72" s="321">
        <f t="shared" si="59"/>
        <v>0</v>
      </c>
      <c r="D72" s="297" t="str">
        <f t="shared" ref="D72:O72" si="81">IF(ISNUMBER(D61)=TRUE,D61/D120,"")</f>
        <v/>
      </c>
      <c r="E72" s="298" t="str">
        <f t="shared" si="81"/>
        <v/>
      </c>
      <c r="F72" s="298" t="str">
        <f t="shared" si="81"/>
        <v/>
      </c>
      <c r="G72" s="298" t="str">
        <f t="shared" si="81"/>
        <v/>
      </c>
      <c r="H72" s="298" t="str">
        <f t="shared" si="81"/>
        <v/>
      </c>
      <c r="I72" s="298" t="str">
        <f t="shared" si="81"/>
        <v/>
      </c>
      <c r="J72" s="298" t="str">
        <f t="shared" si="81"/>
        <v/>
      </c>
      <c r="K72" s="298" t="str">
        <f t="shared" si="81"/>
        <v/>
      </c>
      <c r="L72" s="298" t="str">
        <f t="shared" si="81"/>
        <v/>
      </c>
      <c r="M72" s="298" t="str">
        <f t="shared" si="81"/>
        <v/>
      </c>
      <c r="N72" s="298" t="str">
        <f t="shared" si="81"/>
        <v/>
      </c>
      <c r="O72" s="298" t="str">
        <f t="shared" si="81"/>
        <v/>
      </c>
      <c r="P72" s="294"/>
      <c r="Q72" s="295"/>
      <c r="R72" s="294"/>
      <c r="T72" s="281">
        <f t="shared" si="61"/>
        <v>0</v>
      </c>
      <c r="U72" s="297" t="str">
        <f t="shared" si="62"/>
        <v/>
      </c>
      <c r="V72" s="298" t="str">
        <f t="shared" si="63"/>
        <v/>
      </c>
      <c r="W72" s="298" t="str">
        <f t="shared" si="64"/>
        <v/>
      </c>
      <c r="X72" s="298" t="str">
        <f t="shared" si="65"/>
        <v/>
      </c>
      <c r="Y72" s="298" t="str">
        <f t="shared" si="66"/>
        <v/>
      </c>
      <c r="Z72" s="298" t="str">
        <f t="shared" si="67"/>
        <v/>
      </c>
      <c r="AA72" s="298" t="str">
        <f t="shared" si="68"/>
        <v/>
      </c>
      <c r="AB72" s="298" t="str">
        <f t="shared" si="69"/>
        <v/>
      </c>
      <c r="AC72" s="298" t="str">
        <f t="shared" si="70"/>
        <v/>
      </c>
      <c r="AD72" s="298" t="str">
        <f t="shared" si="71"/>
        <v/>
      </c>
      <c r="AE72" s="298" t="str">
        <f t="shared" si="72"/>
        <v/>
      </c>
      <c r="AF72" s="298" t="str">
        <f t="shared" si="73"/>
        <v/>
      </c>
    </row>
    <row r="73" spans="2:33" x14ac:dyDescent="0.25">
      <c r="C73" s="275" t="s">
        <v>3</v>
      </c>
      <c r="D73" s="322">
        <f>AVERAGE(D63:D72)</f>
        <v>1.1111035519292336</v>
      </c>
      <c r="E73" s="322">
        <f>AVERAGE(E63:E72)</f>
        <v>1.1417005341208015</v>
      </c>
      <c r="F73" s="322">
        <f t="shared" ref="F73" si="82">AVERAGE(F63:F72)</f>
        <v>1.0696406193581274</v>
      </c>
      <c r="G73" s="322">
        <f>AVERAGE(G63:G72)</f>
        <v>1.1548746083408792</v>
      </c>
      <c r="H73" s="322">
        <f t="shared" ref="H73:O73" si="83">AVERAGE(H63:H72)</f>
        <v>1.0135715280679762</v>
      </c>
      <c r="I73" s="322">
        <f t="shared" si="83"/>
        <v>1.0570505214185886</v>
      </c>
      <c r="J73" s="322">
        <f t="shared" si="83"/>
        <v>1.0306001303171888</v>
      </c>
      <c r="K73" s="322">
        <f t="shared" si="83"/>
        <v>1.1080232277794753</v>
      </c>
      <c r="L73" s="322">
        <f>AVERAGE(L63:L72)</f>
        <v>0.97631621304822902</v>
      </c>
      <c r="M73" s="322">
        <f t="shared" si="83"/>
        <v>0.93062752572290031</v>
      </c>
      <c r="N73" s="322">
        <f t="shared" si="83"/>
        <v>1.1400846985034037</v>
      </c>
      <c r="O73" s="322">
        <f t="shared" si="83"/>
        <v>0.95960656017250856</v>
      </c>
      <c r="P73" s="323"/>
      <c r="Q73" s="287"/>
      <c r="R73" s="323"/>
      <c r="T73" s="275" t="s">
        <v>3</v>
      </c>
      <c r="U73" s="324">
        <f>AVERAGE(U63:U72)</f>
        <v>1</v>
      </c>
      <c r="V73" s="322">
        <f>AVERAGE(V63:V72)</f>
        <v>0.98677477525342683</v>
      </c>
      <c r="W73" s="322">
        <f>AVERAGE(W63:W72)</f>
        <v>0.90987590521350403</v>
      </c>
      <c r="X73" s="322">
        <f t="shared" ref="X73:AF73" si="84">AVERAGE(X63:X72)</f>
        <v>0.99345164857318446</v>
      </c>
      <c r="Y73" s="322">
        <f t="shared" si="84"/>
        <v>0.88788540446498843</v>
      </c>
      <c r="Z73" s="322">
        <f t="shared" si="84"/>
        <v>0.94143500521169943</v>
      </c>
      <c r="AA73" s="322">
        <f t="shared" si="84"/>
        <v>0.90425023329890319</v>
      </c>
      <c r="AB73" s="322">
        <f t="shared" si="84"/>
        <v>0.9819328571944933</v>
      </c>
      <c r="AC73" s="322">
        <f t="shared" si="84"/>
        <v>0.84854737035254957</v>
      </c>
      <c r="AD73" s="322">
        <f t="shared" si="84"/>
        <v>0.81293983624391875</v>
      </c>
      <c r="AE73" s="322">
        <f t="shared" si="84"/>
        <v>0.8571104749923647</v>
      </c>
      <c r="AF73" s="322">
        <f t="shared" si="84"/>
        <v>0.74243791844579943</v>
      </c>
    </row>
    <row r="74" spans="2:33" x14ac:dyDescent="0.25">
      <c r="C74" s="281" t="s">
        <v>4</v>
      </c>
      <c r="D74" s="323">
        <f>_xlfn.VAR.P(D63:D72)</f>
        <v>9.192463919841529E-3</v>
      </c>
      <c r="E74" s="323">
        <f>_xlfn.VAR.P(E63:E72)</f>
        <v>0.13203421749621963</v>
      </c>
      <c r="F74" s="323">
        <f t="shared" ref="F74:N74" si="85">_xlfn.VAR.P(F63:F72)</f>
        <v>5.9187590597948675E-2</v>
      </c>
      <c r="G74" s="323">
        <f t="shared" si="85"/>
        <v>0.169385904877279</v>
      </c>
      <c r="H74" s="323">
        <f t="shared" si="85"/>
        <v>0.13692296116619929</v>
      </c>
      <c r="I74" s="323">
        <f t="shared" si="85"/>
        <v>0.14858772400382037</v>
      </c>
      <c r="J74" s="323">
        <f t="shared" si="85"/>
        <v>0.10908272743299878</v>
      </c>
      <c r="K74" s="323">
        <f t="shared" si="85"/>
        <v>9.9878830518159684E-2</v>
      </c>
      <c r="L74" s="323">
        <f>_xlfn.VAR.P(L63:L72)</f>
        <v>3.8471477007158777E-2</v>
      </c>
      <c r="M74" s="323">
        <f t="shared" si="85"/>
        <v>7.9844839051009586E-2</v>
      </c>
      <c r="N74" s="323">
        <f t="shared" si="85"/>
        <v>2.4885063865042127E-2</v>
      </c>
      <c r="O74" s="323">
        <f>_xlfn.VAR.P(O63:O72)</f>
        <v>1.6077926110685925E-2</v>
      </c>
      <c r="P74" s="323"/>
      <c r="Q74" s="287"/>
      <c r="R74" s="323"/>
      <c r="T74" s="281" t="s">
        <v>4</v>
      </c>
      <c r="U74" s="323">
        <f>_xlfn.VAR.P(U63:U72)</f>
        <v>0</v>
      </c>
      <c r="V74" s="323">
        <f>_xlfn.VAR.P(V63:V72)</f>
        <v>9.9936931627652437E-2</v>
      </c>
      <c r="W74" s="323">
        <f>_xlfn.VAR.P(W63:W72)</f>
        <v>4.4508218777639011E-2</v>
      </c>
      <c r="X74" s="323">
        <f t="shared" ref="X74:AF74" si="86">_xlfn.VAR.P(X63:X72)</f>
        <v>0.11951543442199825</v>
      </c>
      <c r="Y74" s="323">
        <f t="shared" si="86"/>
        <v>0.1094340553503909</v>
      </c>
      <c r="Z74" s="323">
        <f t="shared" si="86"/>
        <v>0.13982355628343532</v>
      </c>
      <c r="AA74" s="323">
        <f t="shared" si="86"/>
        <v>0.10314390674162885</v>
      </c>
      <c r="AB74" s="323">
        <f t="shared" si="86"/>
        <v>9.3831291743065426E-2</v>
      </c>
      <c r="AC74" s="323">
        <f t="shared" si="86"/>
        <v>3.9637519803866539E-2</v>
      </c>
      <c r="AD74" s="323">
        <f t="shared" si="86"/>
        <v>8.6531015178323109E-2</v>
      </c>
      <c r="AE74" s="323">
        <f t="shared" si="86"/>
        <v>1.8552967151146051E-2</v>
      </c>
      <c r="AF74" s="323">
        <f t="shared" si="86"/>
        <v>1.6102889889340055E-2</v>
      </c>
    </row>
    <row r="75" spans="2:33" x14ac:dyDescent="0.25">
      <c r="C75" s="281" t="s">
        <v>5</v>
      </c>
      <c r="D75" s="323">
        <f>_xlfn.STDEV.P(D63:D72)</f>
        <v>9.587733788461969E-2</v>
      </c>
      <c r="E75" s="323">
        <f>_xlfn.STDEV.P(E63:E72)</f>
        <v>0.36336512971970719</v>
      </c>
      <c r="F75" s="323">
        <f t="shared" ref="F75:N75" si="87">_xlfn.STDEV.P(F63:F72)</f>
        <v>0.2432849987112824</v>
      </c>
      <c r="G75" s="323">
        <f t="shared" si="87"/>
        <v>0.41156518909800788</v>
      </c>
      <c r="H75" s="323">
        <f t="shared" si="87"/>
        <v>0.37003102730203491</v>
      </c>
      <c r="I75" s="323">
        <f t="shared" si="87"/>
        <v>0.38547078229590936</v>
      </c>
      <c r="J75" s="323">
        <f t="shared" si="87"/>
        <v>0.3302767437059394</v>
      </c>
      <c r="K75" s="323">
        <f t="shared" si="87"/>
        <v>0.31603612217301946</v>
      </c>
      <c r="L75" s="323">
        <f>_xlfn.STDEV.P(L63:L72)</f>
        <v>0.19614147192054712</v>
      </c>
      <c r="M75" s="323">
        <f t="shared" si="87"/>
        <v>0.28256829095107183</v>
      </c>
      <c r="N75" s="323">
        <f t="shared" si="87"/>
        <v>0.15775000432659939</v>
      </c>
      <c r="O75" s="323">
        <f>_xlfn.STDEV.P(O63:O72)</f>
        <v>0.12679876226007067</v>
      </c>
      <c r="P75" s="323"/>
      <c r="Q75" s="287"/>
      <c r="R75" s="323"/>
      <c r="T75" s="281" t="s">
        <v>5</v>
      </c>
      <c r="U75" s="323">
        <f>_xlfn.STDEV.P(U63:U72)</f>
        <v>0</v>
      </c>
      <c r="V75" s="323">
        <f>_xlfn.STDEV.P(V63:V72)</f>
        <v>0.31612803043648696</v>
      </c>
      <c r="W75" s="323">
        <f>_xlfn.STDEV.P(W63:W72)</f>
        <v>0.21096971056916916</v>
      </c>
      <c r="X75" s="323">
        <f t="shared" ref="X75:AE75" si="88">_xlfn.STDEV.P(X63:X72)</f>
        <v>0.34571004385467058</v>
      </c>
      <c r="Y75" s="323">
        <f t="shared" si="88"/>
        <v>0.3308081851320957</v>
      </c>
      <c r="Z75" s="323">
        <f t="shared" si="88"/>
        <v>0.37392988150646012</v>
      </c>
      <c r="AA75" s="323">
        <f t="shared" si="88"/>
        <v>0.32116025087427746</v>
      </c>
      <c r="AB75" s="323">
        <f t="shared" si="88"/>
        <v>0.3063189379438781</v>
      </c>
      <c r="AC75" s="323">
        <f t="shared" si="88"/>
        <v>0.1990917371561827</v>
      </c>
      <c r="AD75" s="323">
        <f t="shared" si="88"/>
        <v>0.29416154605645367</v>
      </c>
      <c r="AE75" s="323">
        <f t="shared" si="88"/>
        <v>0.13620927703774824</v>
      </c>
      <c r="AF75" s="323">
        <f>_xlfn.STDEV.P(AF63:AF72)</f>
        <v>0.12689716265283496</v>
      </c>
      <c r="AG75" s="323"/>
    </row>
    <row r="76" spans="2:33" ht="17.25" x14ac:dyDescent="0.25">
      <c r="C76" s="281" t="s">
        <v>81</v>
      </c>
      <c r="D76" s="286">
        <f t="shared" ref="D76:O76" si="89">SUMPRODUCT(D63:D72,D63:D72)/COUNTA(D52:D61)</f>
        <v>1.2437435670296006</v>
      </c>
      <c r="E76" s="286">
        <f t="shared" si="89"/>
        <v>1.4355143271079431</v>
      </c>
      <c r="F76" s="286">
        <f t="shared" si="89"/>
        <v>1.2033186451787869</v>
      </c>
      <c r="G76" s="286">
        <f t="shared" si="89"/>
        <v>1.5031212658677784</v>
      </c>
      <c r="H76" s="286">
        <f t="shared" si="89"/>
        <v>1.1642502036762516</v>
      </c>
      <c r="I76" s="286">
        <f t="shared" si="89"/>
        <v>1.2659435288351304</v>
      </c>
      <c r="J76" s="286">
        <f t="shared" si="89"/>
        <v>1.1712193560428052</v>
      </c>
      <c r="K76" s="286">
        <f t="shared" si="89"/>
        <v>1.3275943038170064</v>
      </c>
      <c r="L76" s="286">
        <f t="shared" si="89"/>
        <v>0.99166482486799368</v>
      </c>
      <c r="M76" s="286">
        <f t="shared" si="89"/>
        <v>0.94591243068413711</v>
      </c>
      <c r="N76" s="286">
        <f t="shared" si="89"/>
        <v>1.3246781836266386</v>
      </c>
      <c r="O76" s="286">
        <f t="shared" si="89"/>
        <v>0.93692267643680027</v>
      </c>
      <c r="P76" s="286"/>
      <c r="Q76" s="287"/>
      <c r="R76" s="286"/>
      <c r="T76" s="281" t="s">
        <v>81</v>
      </c>
      <c r="U76" s="286">
        <f t="shared" ref="U76:AF76" si="90">SUMPRODUCT(U63:U72,U63:U72)/COUNTA(D52:D61)</f>
        <v>1</v>
      </c>
      <c r="V76" s="286">
        <f t="shared" si="90"/>
        <v>1.0736613887041033</v>
      </c>
      <c r="W76" s="286">
        <f t="shared" si="90"/>
        <v>0.87238238166573234</v>
      </c>
      <c r="X76" s="286">
        <f t="shared" si="90"/>
        <v>1.1064616124747764</v>
      </c>
      <c r="Y76" s="286">
        <f t="shared" si="90"/>
        <v>0.89777454681234692</v>
      </c>
      <c r="Z76" s="286">
        <f t="shared" si="90"/>
        <v>1.026123425321388</v>
      </c>
      <c r="AA76" s="286">
        <f t="shared" si="90"/>
        <v>0.92081239116274982</v>
      </c>
      <c r="AB76" s="286">
        <f t="shared" si="90"/>
        <v>1.0580234277812066</v>
      </c>
      <c r="AC76" s="286">
        <f t="shared" si="90"/>
        <v>0.75967015953609351</v>
      </c>
      <c r="AD76" s="286">
        <f t="shared" si="90"/>
        <v>0.74740219253061257</v>
      </c>
      <c r="AE76" s="286">
        <f t="shared" si="90"/>
        <v>0.75319133349278311</v>
      </c>
      <c r="AF76" s="286">
        <f t="shared" si="90"/>
        <v>0.56731695263547155</v>
      </c>
    </row>
    <row r="77" spans="2:33" x14ac:dyDescent="0.25">
      <c r="O77" s="286"/>
      <c r="AF77" s="286"/>
      <c r="AG77" s="286"/>
    </row>
    <row r="78" spans="2:33" x14ac:dyDescent="0.25">
      <c r="O78" s="286"/>
      <c r="AF78" s="286"/>
      <c r="AG78" s="286"/>
    </row>
    <row r="79" spans="2:33" s="7" customFormat="1" ht="15.75" x14ac:dyDescent="0.25">
      <c r="B79" s="219" t="s">
        <v>82</v>
      </c>
      <c r="C79" s="212"/>
      <c r="D79" s="212"/>
      <c r="E79" s="212"/>
      <c r="Q79" s="315"/>
      <c r="S79" s="219" t="str">
        <f>CONCATENATE(B79,", Normalized")</f>
        <v>Radiation Only, Normalized</v>
      </c>
      <c r="U79" s="212"/>
      <c r="V79" s="212"/>
      <c r="W79" s="212"/>
    </row>
    <row r="80" spans="2:33" x14ac:dyDescent="0.25">
      <c r="C80" s="255" t="s">
        <v>0</v>
      </c>
      <c r="D80" s="1">
        <f t="shared" ref="D80:O80" si="91">D15</f>
        <v>0</v>
      </c>
      <c r="E80" s="1">
        <f t="shared" si="91"/>
        <v>1</v>
      </c>
      <c r="F80" s="1">
        <f t="shared" si="91"/>
        <v>2</v>
      </c>
      <c r="G80" s="1">
        <f t="shared" si="91"/>
        <v>4</v>
      </c>
      <c r="H80" s="1">
        <f t="shared" si="91"/>
        <v>6</v>
      </c>
      <c r="I80" s="1">
        <f t="shared" si="91"/>
        <v>8</v>
      </c>
      <c r="J80" s="1">
        <f t="shared" si="91"/>
        <v>10</v>
      </c>
      <c r="K80" s="1">
        <f t="shared" si="91"/>
        <v>12</v>
      </c>
      <c r="L80" s="1">
        <f t="shared" si="91"/>
        <v>14</v>
      </c>
      <c r="M80" s="1">
        <f t="shared" si="91"/>
        <v>17</v>
      </c>
      <c r="N80" s="1">
        <f t="shared" si="91"/>
        <v>19</v>
      </c>
      <c r="O80" s="1">
        <f t="shared" si="91"/>
        <v>21</v>
      </c>
      <c r="P80" s="159"/>
      <c r="Q80" s="316"/>
      <c r="R80" s="159"/>
      <c r="T80" s="255" t="s">
        <v>0</v>
      </c>
      <c r="U80" s="1">
        <f>D80</f>
        <v>0</v>
      </c>
      <c r="V80" s="1">
        <f>E80</f>
        <v>1</v>
      </c>
      <c r="W80" s="1">
        <f t="shared" ref="W80:AF80" si="92">F80</f>
        <v>2</v>
      </c>
      <c r="X80" s="1">
        <f t="shared" si="92"/>
        <v>4</v>
      </c>
      <c r="Y80" s="1">
        <f t="shared" si="92"/>
        <v>6</v>
      </c>
      <c r="Z80" s="1">
        <f t="shared" si="92"/>
        <v>8</v>
      </c>
      <c r="AA80" s="1">
        <f t="shared" si="92"/>
        <v>10</v>
      </c>
      <c r="AB80" s="1">
        <f t="shared" si="92"/>
        <v>12</v>
      </c>
      <c r="AC80" s="1">
        <f t="shared" si="92"/>
        <v>14</v>
      </c>
      <c r="AD80" s="1">
        <f t="shared" si="92"/>
        <v>17</v>
      </c>
      <c r="AE80" s="1">
        <f t="shared" si="92"/>
        <v>19</v>
      </c>
      <c r="AF80" s="1">
        <f t="shared" si="92"/>
        <v>21</v>
      </c>
    </row>
    <row r="81" spans="3:32" x14ac:dyDescent="0.25">
      <c r="C81" s="3">
        <v>52</v>
      </c>
      <c r="D81" s="263">
        <v>119.95308</v>
      </c>
      <c r="E81" s="263">
        <v>189.89360000000002</v>
      </c>
      <c r="F81" s="263">
        <v>338.51375999999999</v>
      </c>
      <c r="G81" s="263">
        <v>325.85904000000005</v>
      </c>
      <c r="H81" s="263">
        <v>452.62619999999998</v>
      </c>
      <c r="I81" s="263">
        <v>457.20012000000008</v>
      </c>
      <c r="J81" s="263">
        <v>541.35744</v>
      </c>
      <c r="K81" s="263">
        <v>626.26303999999993</v>
      </c>
      <c r="L81" s="263">
        <v>812.13808000000006</v>
      </c>
      <c r="M81" s="263">
        <v>995.90400000000022</v>
      </c>
      <c r="N81" s="263">
        <v>1072.8119999999999</v>
      </c>
      <c r="O81" s="263">
        <v>1235</v>
      </c>
      <c r="P81" s="264"/>
      <c r="Q81" s="265"/>
      <c r="R81" s="264"/>
      <c r="T81" s="3">
        <f>C81</f>
        <v>52</v>
      </c>
      <c r="U81" s="318">
        <f t="shared" ref="U81:U90" si="93">IF(ISNUMBER(D81)=TRUE,D81/D81,"")</f>
        <v>1</v>
      </c>
      <c r="V81" s="318">
        <f t="shared" ref="V81:V90" si="94">IF(ISNUMBER(E81)=TRUE,E81/D81,"")</f>
        <v>1.5830656453339924</v>
      </c>
      <c r="W81" s="318">
        <f t="shared" ref="W81:W90" si="95">IF(ISNUMBER(F81)=TRUE,F81/D81,"")</f>
        <v>2.8220514221060435</v>
      </c>
      <c r="X81" s="318">
        <f t="shared" ref="X81:X90" si="96">IF(ISNUMBER(G81)=TRUE,G81/D81,"")</f>
        <v>2.7165541726815188</v>
      </c>
      <c r="Y81" s="318">
        <f t="shared" ref="Y81:Y90" si="97">IF(ISNUMBER(H81)=TRUE,H81/D81,"")</f>
        <v>3.7733603839101089</v>
      </c>
      <c r="Z81" s="318">
        <f t="shared" ref="Z81:Z90" si="98">IF(ISNUMBER(I81)=TRUE,I81/D81,"")</f>
        <v>3.8114912930956009</v>
      </c>
      <c r="AA81" s="318">
        <f t="shared" ref="AA81:AA90" si="99">IF(ISNUMBER(J81)=TRUE,J81/D81,"")</f>
        <v>4.5130766129556656</v>
      </c>
      <c r="AB81" s="318">
        <f t="shared" ref="AB81:AB90" si="100">IF(ISNUMBER(K81)=TRUE,K81/D81,"")</f>
        <v>5.2209000385817514</v>
      </c>
      <c r="AC81" s="318">
        <f t="shared" ref="AC81:AC90" si="101">IF(ISNUMBER(L81)=TRUE,L81/D81,"")</f>
        <v>6.7704645849860636</v>
      </c>
      <c r="AD81" s="318">
        <f t="shared" ref="AD81:AD90" si="102">IF(ISNUMBER(M81)=TRUE,M81/D81,"")</f>
        <v>8.302446256486288</v>
      </c>
      <c r="AE81" s="318">
        <f t="shared" ref="AE81:AE90" si="103">IF(ISNUMBER(N81)=TRUE,N81/D81,"")</f>
        <v>8.9435969464060445</v>
      </c>
      <c r="AF81" s="318">
        <f t="shared" ref="AF81:AF90" si="104">IF(ISNUMBER(O81)=TRUE,O81/D81,"")</f>
        <v>10.295692282349066</v>
      </c>
    </row>
    <row r="82" spans="3:32" x14ac:dyDescent="0.25">
      <c r="C82" s="3">
        <v>63</v>
      </c>
      <c r="D82" s="268">
        <v>83.85624</v>
      </c>
      <c r="E82" s="263">
        <v>101.36880000000002</v>
      </c>
      <c r="F82" s="263">
        <v>134.78400000000002</v>
      </c>
      <c r="G82" s="263">
        <v>144.14400000000003</v>
      </c>
      <c r="H82" s="263">
        <v>133.46892</v>
      </c>
      <c r="I82" s="263">
        <v>204.38079999999999</v>
      </c>
      <c r="J82" s="263">
        <v>224.22400000000002</v>
      </c>
      <c r="K82" s="263">
        <v>264.75331999999997</v>
      </c>
      <c r="L82" s="263">
        <v>375.28919999999999</v>
      </c>
      <c r="M82" s="263">
        <v>539.69760000000008</v>
      </c>
      <c r="N82" s="263">
        <v>691.79136000000005</v>
      </c>
      <c r="O82" s="263">
        <v>788.48640000000012</v>
      </c>
      <c r="P82" s="264"/>
      <c r="Q82" s="265"/>
      <c r="R82" s="264"/>
      <c r="T82" s="3">
        <f t="shared" ref="T82:T90" si="105">C82</f>
        <v>63</v>
      </c>
      <c r="U82" s="319">
        <f t="shared" si="93"/>
        <v>1</v>
      </c>
      <c r="V82" s="319">
        <f t="shared" si="94"/>
        <v>1.2088402723518252</v>
      </c>
      <c r="W82" s="319">
        <f t="shared" si="95"/>
        <v>1.6073222457863603</v>
      </c>
      <c r="X82" s="319">
        <f t="shared" si="96"/>
        <v>1.7189418461881911</v>
      </c>
      <c r="Y82" s="319">
        <f t="shared" si="97"/>
        <v>1.591639691929903</v>
      </c>
      <c r="Z82" s="319">
        <f t="shared" si="98"/>
        <v>2.4372759856630823</v>
      </c>
      <c r="AA82" s="319">
        <f t="shared" si="99"/>
        <v>2.6739095385149634</v>
      </c>
      <c r="AB82" s="319">
        <f t="shared" si="100"/>
        <v>3.1572286093438007</v>
      </c>
      <c r="AC82" s="319">
        <f t="shared" si="101"/>
        <v>4.4753878781113965</v>
      </c>
      <c r="AD82" s="319">
        <f t="shared" si="102"/>
        <v>6.4359861591695511</v>
      </c>
      <c r="AE82" s="319">
        <f t="shared" si="103"/>
        <v>8.2497302526323626</v>
      </c>
      <c r="AF82" s="319">
        <f t="shared" si="104"/>
        <v>9.4028351378502073</v>
      </c>
    </row>
    <row r="83" spans="3:32" x14ac:dyDescent="0.25">
      <c r="C83" s="3">
        <v>72</v>
      </c>
      <c r="D83" s="263">
        <v>116.57412000000001</v>
      </c>
      <c r="E83" s="263">
        <v>110.69136000000002</v>
      </c>
      <c r="F83" s="263">
        <v>126.70840000000003</v>
      </c>
      <c r="G83" s="263">
        <v>116.40200000000002</v>
      </c>
      <c r="H83" s="263">
        <v>79.223039999999983</v>
      </c>
      <c r="I83" s="263">
        <v>128.40048000000002</v>
      </c>
      <c r="J83" s="263">
        <v>192.35839999999999</v>
      </c>
      <c r="K83" s="263">
        <v>164.00384000000003</v>
      </c>
      <c r="L83" s="263">
        <v>207.75092000000001</v>
      </c>
      <c r="M83" s="263">
        <v>312.83200000000005</v>
      </c>
      <c r="N83" s="263">
        <v>369.20831999999996</v>
      </c>
      <c r="O83" s="263">
        <v>467.73792000000014</v>
      </c>
      <c r="P83" s="264"/>
      <c r="Q83" s="265"/>
      <c r="R83" s="264"/>
      <c r="T83" s="3">
        <f t="shared" si="105"/>
        <v>72</v>
      </c>
      <c r="U83" s="319">
        <f t="shared" si="93"/>
        <v>1</v>
      </c>
      <c r="V83" s="319">
        <f t="shared" si="94"/>
        <v>0.94953631217632195</v>
      </c>
      <c r="W83" s="319">
        <f t="shared" si="95"/>
        <v>1.0869342183325084</v>
      </c>
      <c r="X83" s="319">
        <f t="shared" si="96"/>
        <v>0.99852351448160204</v>
      </c>
      <c r="Y83" s="319">
        <f t="shared" si="97"/>
        <v>0.67959372114496752</v>
      </c>
      <c r="Z83" s="319">
        <f t="shared" si="98"/>
        <v>1.1014492753623188</v>
      </c>
      <c r="AA83" s="319">
        <f t="shared" si="99"/>
        <v>1.6500952355462772</v>
      </c>
      <c r="AB83" s="319">
        <f t="shared" si="100"/>
        <v>1.4068632042858227</v>
      </c>
      <c r="AC83" s="319">
        <f t="shared" si="101"/>
        <v>1.7821358634317805</v>
      </c>
      <c r="AD83" s="319">
        <f t="shared" si="102"/>
        <v>2.6835458847984444</v>
      </c>
      <c r="AE83" s="319">
        <f t="shared" si="103"/>
        <v>3.1671551112716951</v>
      </c>
      <c r="AF83" s="319">
        <f t="shared" si="104"/>
        <v>4.0123650086314191</v>
      </c>
    </row>
    <row r="84" spans="3:32" x14ac:dyDescent="0.25">
      <c r="C84" s="325">
        <v>83</v>
      </c>
      <c r="D84" s="320" t="s">
        <v>83</v>
      </c>
      <c r="E84" s="263"/>
      <c r="F84" s="263"/>
      <c r="G84" s="263"/>
      <c r="H84" s="263"/>
      <c r="I84" s="263"/>
      <c r="J84" s="263"/>
      <c r="K84" s="263"/>
      <c r="L84" s="263"/>
      <c r="M84" s="263"/>
      <c r="N84" s="263"/>
      <c r="O84" s="263"/>
      <c r="P84" s="264"/>
      <c r="Q84" s="265"/>
      <c r="R84" s="264"/>
      <c r="T84" s="3">
        <f t="shared" si="105"/>
        <v>83</v>
      </c>
      <c r="U84" s="319" t="str">
        <f t="shared" si="93"/>
        <v/>
      </c>
      <c r="V84" s="319" t="str">
        <f t="shared" si="94"/>
        <v/>
      </c>
      <c r="W84" s="319" t="str">
        <f t="shared" si="95"/>
        <v/>
      </c>
      <c r="X84" s="319" t="str">
        <f t="shared" si="96"/>
        <v/>
      </c>
      <c r="Y84" s="319" t="str">
        <f t="shared" si="97"/>
        <v/>
      </c>
      <c r="Z84" s="319" t="str">
        <f t="shared" si="98"/>
        <v/>
      </c>
      <c r="AA84" s="319" t="str">
        <f t="shared" si="99"/>
        <v/>
      </c>
      <c r="AB84" s="319" t="str">
        <f t="shared" si="100"/>
        <v/>
      </c>
      <c r="AC84" s="319" t="str">
        <f t="shared" si="101"/>
        <v/>
      </c>
      <c r="AD84" s="319" t="str">
        <f t="shared" si="102"/>
        <v/>
      </c>
      <c r="AE84" s="319" t="str">
        <f t="shared" si="103"/>
        <v/>
      </c>
      <c r="AF84" s="319" t="str">
        <f t="shared" si="104"/>
        <v/>
      </c>
    </row>
    <row r="85" spans="3:32" x14ac:dyDescent="0.25">
      <c r="C85" s="3">
        <v>102</v>
      </c>
      <c r="D85" s="263">
        <v>130.08996000000002</v>
      </c>
      <c r="E85" s="263">
        <v>226.02112000000002</v>
      </c>
      <c r="F85" s="263">
        <v>242.76512000000002</v>
      </c>
      <c r="G85" s="263">
        <v>270.08800000000002</v>
      </c>
      <c r="H85" s="263">
        <v>405.59167999999994</v>
      </c>
      <c r="I85" s="263">
        <v>572.16639999999995</v>
      </c>
      <c r="J85" s="263">
        <v>785.42100000000005</v>
      </c>
      <c r="K85" s="263">
        <v>961.03800000000001</v>
      </c>
      <c r="L85" s="263">
        <v>1227.2644800000003</v>
      </c>
      <c r="M85" s="263">
        <v>1683.4896000000003</v>
      </c>
      <c r="N85" s="263"/>
      <c r="O85" s="263"/>
      <c r="P85" s="264"/>
      <c r="Q85" s="265"/>
      <c r="R85" s="264"/>
      <c r="T85" s="3">
        <f t="shared" si="105"/>
        <v>102</v>
      </c>
      <c r="U85" s="319">
        <f t="shared" si="93"/>
        <v>1</v>
      </c>
      <c r="V85" s="319">
        <f t="shared" si="94"/>
        <v>1.737421704180707</v>
      </c>
      <c r="W85" s="319">
        <f t="shared" si="95"/>
        <v>1.8661326362157387</v>
      </c>
      <c r="X85" s="319">
        <f t="shared" si="96"/>
        <v>2.0761632949998599</v>
      </c>
      <c r="Y85" s="319">
        <f t="shared" si="97"/>
        <v>3.1177784972798812</v>
      </c>
      <c r="Z85" s="319">
        <f t="shared" si="98"/>
        <v>4.3982364203970841</v>
      </c>
      <c r="AA85" s="319">
        <f t="shared" si="99"/>
        <v>6.0375220347519507</v>
      </c>
      <c r="AB85" s="319">
        <f t="shared" si="100"/>
        <v>7.3874878584019852</v>
      </c>
      <c r="AC85" s="319">
        <f t="shared" si="101"/>
        <v>9.4339676943555073</v>
      </c>
      <c r="AD85" s="319">
        <f t="shared" si="102"/>
        <v>12.940964852322194</v>
      </c>
      <c r="AE85" s="319" t="str">
        <f t="shared" si="103"/>
        <v/>
      </c>
      <c r="AF85" s="319" t="str">
        <f t="shared" si="104"/>
        <v/>
      </c>
    </row>
    <row r="86" spans="3:32" x14ac:dyDescent="0.25">
      <c r="C86" s="3"/>
      <c r="D86" s="263"/>
      <c r="E86" s="263"/>
      <c r="F86" s="263"/>
      <c r="G86" s="263"/>
      <c r="H86" s="263"/>
      <c r="I86" s="263"/>
      <c r="J86" s="263"/>
      <c r="K86" s="263"/>
      <c r="L86" s="263"/>
      <c r="M86" s="263"/>
      <c r="N86" s="263"/>
      <c r="O86" s="263"/>
      <c r="P86" s="264"/>
      <c r="Q86" s="265"/>
      <c r="R86" s="264"/>
      <c r="T86" s="3">
        <f t="shared" si="105"/>
        <v>0</v>
      </c>
      <c r="U86" s="319" t="str">
        <f t="shared" si="93"/>
        <v/>
      </c>
      <c r="V86" s="319" t="str">
        <f t="shared" si="94"/>
        <v/>
      </c>
      <c r="W86" s="319" t="str">
        <f t="shared" si="95"/>
        <v/>
      </c>
      <c r="X86" s="319" t="str">
        <f t="shared" si="96"/>
        <v/>
      </c>
      <c r="Y86" s="319" t="str">
        <f t="shared" si="97"/>
        <v/>
      </c>
      <c r="Z86" s="319" t="str">
        <f t="shared" si="98"/>
        <v/>
      </c>
      <c r="AA86" s="319" t="str">
        <f t="shared" si="99"/>
        <v/>
      </c>
      <c r="AB86" s="319" t="str">
        <f t="shared" si="100"/>
        <v/>
      </c>
      <c r="AC86" s="319" t="str">
        <f t="shared" si="101"/>
        <v/>
      </c>
      <c r="AD86" s="319" t="str">
        <f t="shared" si="102"/>
        <v/>
      </c>
      <c r="AE86" s="319" t="str">
        <f t="shared" si="103"/>
        <v/>
      </c>
      <c r="AF86" s="319" t="str">
        <f t="shared" si="104"/>
        <v/>
      </c>
    </row>
    <row r="87" spans="3:32" x14ac:dyDescent="0.25">
      <c r="C87" s="3"/>
      <c r="D87" s="268"/>
      <c r="E87" s="263"/>
      <c r="F87" s="263"/>
      <c r="G87" s="263"/>
      <c r="H87" s="263"/>
      <c r="I87" s="263"/>
      <c r="J87" s="263"/>
      <c r="K87" s="263"/>
      <c r="L87" s="263"/>
      <c r="M87" s="263"/>
      <c r="N87" s="263"/>
      <c r="O87" s="263"/>
      <c r="P87" s="264"/>
      <c r="Q87" s="265"/>
      <c r="R87" s="264"/>
      <c r="T87" s="3">
        <f t="shared" si="105"/>
        <v>0</v>
      </c>
      <c r="U87" s="319" t="str">
        <f t="shared" si="93"/>
        <v/>
      </c>
      <c r="V87" s="319" t="str">
        <f t="shared" si="94"/>
        <v/>
      </c>
      <c r="W87" s="319" t="str">
        <f t="shared" si="95"/>
        <v/>
      </c>
      <c r="X87" s="319" t="str">
        <f t="shared" si="96"/>
        <v/>
      </c>
      <c r="Y87" s="319" t="str">
        <f t="shared" si="97"/>
        <v/>
      </c>
      <c r="Z87" s="319" t="str">
        <f t="shared" si="98"/>
        <v/>
      </c>
      <c r="AA87" s="319" t="str">
        <f t="shared" si="99"/>
        <v/>
      </c>
      <c r="AB87" s="319" t="str">
        <f t="shared" si="100"/>
        <v/>
      </c>
      <c r="AC87" s="319" t="str">
        <f t="shared" si="101"/>
        <v/>
      </c>
      <c r="AD87" s="319" t="str">
        <f t="shared" si="102"/>
        <v/>
      </c>
      <c r="AE87" s="319" t="str">
        <f t="shared" si="103"/>
        <v/>
      </c>
      <c r="AF87" s="319" t="str">
        <f t="shared" si="104"/>
        <v/>
      </c>
    </row>
    <row r="88" spans="3:32" x14ac:dyDescent="0.25">
      <c r="C88" s="3"/>
      <c r="D88" s="268"/>
      <c r="E88" s="263"/>
      <c r="F88" s="263"/>
      <c r="G88" s="263"/>
      <c r="H88" s="263"/>
      <c r="I88" s="263"/>
      <c r="J88" s="263"/>
      <c r="K88" s="263"/>
      <c r="L88" s="263"/>
      <c r="M88" s="263"/>
      <c r="N88" s="263"/>
      <c r="O88" s="263"/>
      <c r="P88" s="264"/>
      <c r="Q88" s="265"/>
      <c r="R88" s="264"/>
      <c r="T88" s="3">
        <f t="shared" si="105"/>
        <v>0</v>
      </c>
      <c r="U88" s="319" t="str">
        <f t="shared" si="93"/>
        <v/>
      </c>
      <c r="V88" s="319" t="str">
        <f t="shared" si="94"/>
        <v/>
      </c>
      <c r="W88" s="319" t="str">
        <f t="shared" si="95"/>
        <v/>
      </c>
      <c r="X88" s="319" t="str">
        <f t="shared" si="96"/>
        <v/>
      </c>
      <c r="Y88" s="319" t="str">
        <f t="shared" si="97"/>
        <v/>
      </c>
      <c r="Z88" s="319" t="str">
        <f t="shared" si="98"/>
        <v/>
      </c>
      <c r="AA88" s="319" t="str">
        <f t="shared" si="99"/>
        <v/>
      </c>
      <c r="AB88" s="319" t="str">
        <f t="shared" si="100"/>
        <v/>
      </c>
      <c r="AC88" s="319" t="str">
        <f t="shared" si="101"/>
        <v/>
      </c>
      <c r="AD88" s="319" t="str">
        <f t="shared" si="102"/>
        <v/>
      </c>
      <c r="AE88" s="319" t="str">
        <f t="shared" si="103"/>
        <v/>
      </c>
      <c r="AF88" s="319" t="str">
        <f t="shared" si="104"/>
        <v/>
      </c>
    </row>
    <row r="89" spans="3:32" x14ac:dyDescent="0.25">
      <c r="C89" s="3"/>
      <c r="D89" s="268"/>
      <c r="E89" s="263"/>
      <c r="F89" s="263"/>
      <c r="G89" s="263"/>
      <c r="H89" s="263"/>
      <c r="I89" s="263"/>
      <c r="J89" s="263"/>
      <c r="K89" s="263"/>
      <c r="L89" s="263"/>
      <c r="M89" s="263"/>
      <c r="N89" s="263"/>
      <c r="O89" s="263"/>
      <c r="P89" s="264"/>
      <c r="Q89" s="265"/>
      <c r="R89" s="264"/>
      <c r="T89" s="3">
        <f t="shared" si="105"/>
        <v>0</v>
      </c>
      <c r="U89" s="319" t="str">
        <f t="shared" si="93"/>
        <v/>
      </c>
      <c r="V89" s="319" t="str">
        <f t="shared" si="94"/>
        <v/>
      </c>
      <c r="W89" s="319" t="str">
        <f t="shared" si="95"/>
        <v/>
      </c>
      <c r="X89" s="319" t="str">
        <f t="shared" si="96"/>
        <v/>
      </c>
      <c r="Y89" s="319" t="str">
        <f t="shared" si="97"/>
        <v/>
      </c>
      <c r="Z89" s="319" t="str">
        <f t="shared" si="98"/>
        <v/>
      </c>
      <c r="AA89" s="319" t="str">
        <f t="shared" si="99"/>
        <v/>
      </c>
      <c r="AB89" s="319" t="str">
        <f t="shared" si="100"/>
        <v/>
      </c>
      <c r="AC89" s="319" t="str">
        <f t="shared" si="101"/>
        <v/>
      </c>
      <c r="AD89" s="319" t="str">
        <f t="shared" si="102"/>
        <v/>
      </c>
      <c r="AE89" s="319" t="str">
        <f t="shared" si="103"/>
        <v/>
      </c>
      <c r="AF89" s="319" t="str">
        <f t="shared" si="104"/>
        <v/>
      </c>
    </row>
    <row r="90" spans="3:32" x14ac:dyDescent="0.25">
      <c r="C90" s="255"/>
      <c r="D90" s="272"/>
      <c r="E90" s="273"/>
      <c r="F90" s="273"/>
      <c r="G90" s="273"/>
      <c r="H90" s="273"/>
      <c r="I90" s="273"/>
      <c r="J90" s="273"/>
      <c r="K90" s="273"/>
      <c r="L90" s="273"/>
      <c r="M90" s="273"/>
      <c r="N90" s="273"/>
      <c r="O90" s="273"/>
      <c r="P90" s="264"/>
      <c r="Q90" s="265"/>
      <c r="R90" s="264"/>
      <c r="T90" s="3">
        <f t="shared" si="105"/>
        <v>0</v>
      </c>
      <c r="U90" s="326" t="str">
        <f t="shared" si="93"/>
        <v/>
      </c>
      <c r="V90" s="326" t="str">
        <f t="shared" si="94"/>
        <v/>
      </c>
      <c r="W90" s="326" t="str">
        <f t="shared" si="95"/>
        <v/>
      </c>
      <c r="X90" s="326" t="str">
        <f t="shared" si="96"/>
        <v/>
      </c>
      <c r="Y90" s="326" t="str">
        <f t="shared" si="97"/>
        <v/>
      </c>
      <c r="Z90" s="326" t="str">
        <f t="shared" si="98"/>
        <v/>
      </c>
      <c r="AA90" s="326" t="str">
        <f t="shared" si="99"/>
        <v/>
      </c>
      <c r="AB90" s="326" t="str">
        <f t="shared" si="100"/>
        <v/>
      </c>
      <c r="AC90" s="326" t="str">
        <f t="shared" si="101"/>
        <v/>
      </c>
      <c r="AD90" s="326" t="str">
        <f t="shared" si="102"/>
        <v/>
      </c>
      <c r="AE90" s="326" t="str">
        <f t="shared" si="103"/>
        <v/>
      </c>
      <c r="AF90" s="326" t="str">
        <f t="shared" si="104"/>
        <v/>
      </c>
    </row>
    <row r="91" spans="3:32" ht="18.75" x14ac:dyDescent="0.35">
      <c r="C91" s="340" t="s">
        <v>8</v>
      </c>
      <c r="D91" s="340"/>
      <c r="E91" s="291"/>
      <c r="F91" s="291"/>
      <c r="G91" s="291"/>
      <c r="H91" s="291"/>
      <c r="I91" s="291"/>
      <c r="J91" s="291"/>
      <c r="K91" s="291"/>
      <c r="L91" s="291"/>
      <c r="M91" s="291"/>
      <c r="N91" s="291"/>
      <c r="O91" s="291"/>
      <c r="P91" s="264"/>
      <c r="Q91" s="265"/>
      <c r="R91" s="264"/>
      <c r="T91" s="340" t="s">
        <v>8</v>
      </c>
      <c r="U91" s="340"/>
      <c r="V91" s="291"/>
      <c r="W91" s="291"/>
      <c r="X91" s="291"/>
      <c r="Y91" s="291"/>
      <c r="Z91" s="291"/>
      <c r="AA91" s="291"/>
      <c r="AB91" s="291"/>
      <c r="AC91" s="291"/>
      <c r="AD91" s="291"/>
      <c r="AE91" s="291"/>
      <c r="AF91" s="291"/>
    </row>
    <row r="92" spans="3:32" x14ac:dyDescent="0.25">
      <c r="C92" s="281">
        <f>C81</f>
        <v>52</v>
      </c>
      <c r="D92" s="294">
        <f>IF(ISNUMBER(D81)=TRUE,D81/D120,"")</f>
        <v>1.0823241825526784</v>
      </c>
      <c r="E92" s="294">
        <f>IF(ISNUMBER(E81)=TRUE,E81/E120,"")</f>
        <v>1.3991289447242921</v>
      </c>
      <c r="F92" s="294">
        <f t="shared" ref="F92:O92" si="106">IF(ISNUMBER(F81)=TRUE,F81/F120,"")</f>
        <v>2.304496506021537</v>
      </c>
      <c r="G92" s="294">
        <f t="shared" si="106"/>
        <v>1.7567597116977707</v>
      </c>
      <c r="H92" s="294">
        <f t="shared" si="106"/>
        <v>1.8187108232344338</v>
      </c>
      <c r="I92" s="294">
        <f t="shared" si="106"/>
        <v>1.1892665445024233</v>
      </c>
      <c r="J92" s="294">
        <f t="shared" si="106"/>
        <v>1.0588156323672095</v>
      </c>
      <c r="K92" s="294">
        <f t="shared" si="106"/>
        <v>0.93165261989394321</v>
      </c>
      <c r="L92" s="294">
        <f t="shared" si="106"/>
        <v>0.8872424430065502</v>
      </c>
      <c r="M92" s="294">
        <f t="shared" si="106"/>
        <v>0.69897931392399315</v>
      </c>
      <c r="N92" s="294">
        <f t="shared" si="106"/>
        <v>0.80794101337443702</v>
      </c>
      <c r="O92" s="294">
        <f t="shared" si="106"/>
        <v>0.71301436856548317</v>
      </c>
      <c r="P92" s="294"/>
      <c r="Q92" s="295"/>
      <c r="R92" s="294"/>
      <c r="T92" s="281">
        <f>C92</f>
        <v>52</v>
      </c>
      <c r="U92" s="292">
        <f t="shared" ref="U92:U101" si="107">IF(ISNUMBER(U81)=FALSE,"",U81/$U$120)</f>
        <v>1</v>
      </c>
      <c r="V92" s="293">
        <f t="shared" ref="V92:V101" si="108">IF(ISNUMBER(V81)=FALSE,"",V81/$V$120)</f>
        <v>1.2339662614566065</v>
      </c>
      <c r="W92" s="293">
        <f>IF(ISNUMBER(W81)=FALSE,"",W81/$W$120)</f>
        <v>2.008936092914777</v>
      </c>
      <c r="X92" s="293">
        <f>IF(ISNUMBER(X81)=FALSE,"",X81/$X$120)</f>
        <v>1.546477719361073</v>
      </c>
      <c r="Y92" s="293">
        <f>IF(ISNUMBER(Y81)=FALSE,"",Y81/$Y$120)</f>
        <v>1.6220717105291704</v>
      </c>
      <c r="Z92" s="293">
        <f>IF(ISNUMBER(Z81)=FALSE,"",Z81/$Z$120)</f>
        <v>1.0776831516945005</v>
      </c>
      <c r="AA92" s="293">
        <f>IF(ISNUMBER(AA81)=FALSE,"",AA81/$AA$120)</f>
        <v>0.94233239341342445</v>
      </c>
      <c r="AB92" s="293">
        <f>IF(ISNUMBER(AB81)=FALSE,"",AB81/$AB$120)</f>
        <v>0.84067360137793001</v>
      </c>
      <c r="AC92" s="293">
        <f>IF(ISNUMBER(AC81)=FALSE,"",AC81/$AC$120)</f>
        <v>0.78346555616996416</v>
      </c>
      <c r="AD92" s="293">
        <f>IF(ISNUMBER(AD81)=FALSE,"",AD81/$AD$120)</f>
        <v>0.61770309930316691</v>
      </c>
      <c r="AE92" s="293">
        <f>IF(ISNUMBER(AE81)=FALSE,"",AE81/$AE$120)</f>
        <v>0.63451999394860914</v>
      </c>
      <c r="AF92" s="293">
        <f>IF(ISNUMBER(AF81)=FALSE,"",AF81/$AF$120)</f>
        <v>0.57185741079071273</v>
      </c>
    </row>
    <row r="93" spans="3:32" x14ac:dyDescent="0.25">
      <c r="C93" s="281">
        <f t="shared" ref="C93:C101" si="109">C82</f>
        <v>63</v>
      </c>
      <c r="D93" s="294">
        <f>IF(ISNUMBER(D82)=TRUE,D82/D120,"")</f>
        <v>0.75662614423857399</v>
      </c>
      <c r="E93" s="294">
        <f>IF(ISNUMBER(E82)=TRUE,E82/E120,"")</f>
        <v>0.74688152824512155</v>
      </c>
      <c r="F93" s="294">
        <f t="shared" ref="F93:N93" si="110">IF(ISNUMBER(F82)=TRUE,F82/F120,"")</f>
        <v>0.91756759627025763</v>
      </c>
      <c r="G93" s="294">
        <f t="shared" si="110"/>
        <v>0.77710402597074935</v>
      </c>
      <c r="H93" s="294">
        <f t="shared" si="110"/>
        <v>0.53629544504805682</v>
      </c>
      <c r="I93" s="294">
        <f t="shared" si="110"/>
        <v>0.53163426067919839</v>
      </c>
      <c r="J93" s="294">
        <f t="shared" si="110"/>
        <v>0.43854920762131805</v>
      </c>
      <c r="K93" s="294">
        <f t="shared" si="110"/>
        <v>0.39385706715762681</v>
      </c>
      <c r="L93" s="294">
        <f t="shared" si="110"/>
        <v>0.40999494401490666</v>
      </c>
      <c r="M93" s="294">
        <f t="shared" si="110"/>
        <v>0.37878897782760751</v>
      </c>
      <c r="N93" s="294">
        <f t="shared" si="110"/>
        <v>0.52099213323683935</v>
      </c>
      <c r="O93" s="294">
        <f>IF(ISNUMBER(O82)=TRUE,O82/O120,"")</f>
        <v>0.45522439888135313</v>
      </c>
      <c r="P93" s="294"/>
      <c r="Q93" s="295"/>
      <c r="R93" s="294"/>
      <c r="T93" s="281">
        <f t="shared" ref="T93:T101" si="111">C93</f>
        <v>63</v>
      </c>
      <c r="U93" s="296">
        <f t="shared" si="107"/>
        <v>1</v>
      </c>
      <c r="V93" s="294">
        <f t="shared" si="108"/>
        <v>0.94226548088437501</v>
      </c>
      <c r="W93" s="294">
        <f t="shared" ref="W93:W101" si="112">IF(ISNUMBER(W82)=FALSE,"",W82/$W$120)</f>
        <v>1.1442058238950543</v>
      </c>
      <c r="X93" s="294">
        <f t="shared" ref="X93:X101" si="113">IF(ISNUMBER(X82)=FALSE,"",X82/$X$120)</f>
        <v>0.97855779676331833</v>
      </c>
      <c r="Y93" s="294">
        <f t="shared" ref="Y93:Y101" si="114">IF(ISNUMBER(Y82)=FALSE,"",Y82/$Y$120)</f>
        <v>0.68420544420926521</v>
      </c>
      <c r="Z93" s="294">
        <f t="shared" ref="Z93:Z101" si="115">IF(ISNUMBER(Z82)=FALSE,"",Z82/$Z$120)</f>
        <v>0.6891295463633188</v>
      </c>
      <c r="AA93" s="294">
        <f t="shared" ref="AA93:AA101" si="116">IF(ISNUMBER(AA82)=FALSE,"",AA82/$AA$120)</f>
        <v>0.55831349460509216</v>
      </c>
      <c r="AB93" s="294">
        <f t="shared" ref="AB93:AB101" si="117">IF(ISNUMBER(AB82)=FALSE,"",AB82/$AB$120)</f>
        <v>0.50837953720169193</v>
      </c>
      <c r="AC93" s="294">
        <f t="shared" ref="AC93:AC101" si="118">IF(ISNUMBER(AC82)=FALSE,"",AC82/$AC$120)</f>
        <v>0.51788355274412501</v>
      </c>
      <c r="AD93" s="294">
        <f t="shared" ref="AD93:AD101" si="119">IF(ISNUMBER(AD82)=FALSE,"",AD82/$AD$120)</f>
        <v>0.4788382212634541</v>
      </c>
      <c r="AE93" s="294">
        <f t="shared" ref="AE93:AE101" si="120">IF(ISNUMBER(AE82)=FALSE,"",AE82/$AE$120)</f>
        <v>0.5852923405813204</v>
      </c>
      <c r="AF93" s="294">
        <f t="shared" ref="AF93:AF101" si="121">IF(ISNUMBER(AF82)=FALSE,"",AF82/$AF$120)</f>
        <v>0.52226511909659745</v>
      </c>
    </row>
    <row r="94" spans="3:32" x14ac:dyDescent="0.25">
      <c r="C94" s="281">
        <f t="shared" si="109"/>
        <v>72</v>
      </c>
      <c r="D94" s="294">
        <f>IF(ISNUMBER(D83)=TRUE,D83/D120,"")</f>
        <v>1.0518361774103495</v>
      </c>
      <c r="E94" s="294">
        <f>IF(ISNUMBER(E83)=TRUE,E83/E120,"")</f>
        <v>0.81556980175686122</v>
      </c>
      <c r="F94" s="294">
        <f t="shared" ref="F94:O94" si="122">IF(ISNUMBER(F83)=TRUE,F83/F120,"")</f>
        <v>0.86259142045977499</v>
      </c>
      <c r="G94" s="294">
        <f t="shared" si="122"/>
        <v>0.62754233843272811</v>
      </c>
      <c r="H94" s="294">
        <f t="shared" si="122"/>
        <v>0.31832845800250725</v>
      </c>
      <c r="I94" s="294">
        <f t="shared" si="122"/>
        <v>0.33399465241184206</v>
      </c>
      <c r="J94" s="294">
        <f t="shared" si="122"/>
        <v>0.37622477477569094</v>
      </c>
      <c r="K94" s="294">
        <f t="shared" si="122"/>
        <v>0.24397832452106247</v>
      </c>
      <c r="L94" s="294">
        <f t="shared" si="122"/>
        <v>0.22696317084116824</v>
      </c>
      <c r="M94" s="294">
        <f t="shared" si="122"/>
        <v>0.21956242442391094</v>
      </c>
      <c r="N94" s="294">
        <f t="shared" si="122"/>
        <v>0.27805295262084451</v>
      </c>
      <c r="O94" s="294">
        <f t="shared" si="122"/>
        <v>0.27004360945986444</v>
      </c>
      <c r="P94" s="294"/>
      <c r="Q94" s="295"/>
      <c r="R94" s="294"/>
      <c r="T94" s="281">
        <f t="shared" si="111"/>
        <v>72</v>
      </c>
      <c r="U94" s="296">
        <f t="shared" si="107"/>
        <v>1</v>
      </c>
      <c r="V94" s="294">
        <f t="shared" si="108"/>
        <v>0.74014351628880615</v>
      </c>
      <c r="W94" s="294">
        <f t="shared" si="112"/>
        <v>0.77375676599213805</v>
      </c>
      <c r="X94" s="294">
        <f t="shared" si="113"/>
        <v>0.56843864294435631</v>
      </c>
      <c r="Y94" s="294">
        <f t="shared" si="114"/>
        <v>0.29214006550315297</v>
      </c>
      <c r="Z94" s="294">
        <f t="shared" si="115"/>
        <v>0.31143015560715714</v>
      </c>
      <c r="AA94" s="294">
        <f t="shared" si="116"/>
        <v>0.34454061519998547</v>
      </c>
      <c r="AB94" s="294">
        <f t="shared" si="117"/>
        <v>0.22653426571146129</v>
      </c>
      <c r="AC94" s="294">
        <f t="shared" si="118"/>
        <v>0.20622544404268428</v>
      </c>
      <c r="AD94" s="294">
        <f t="shared" si="119"/>
        <v>0.19965616867043626</v>
      </c>
      <c r="AE94" s="294">
        <f t="shared" si="120"/>
        <v>0.22469966547922118</v>
      </c>
      <c r="AF94" s="294">
        <f t="shared" si="121"/>
        <v>0.22286026058849009</v>
      </c>
    </row>
    <row r="95" spans="3:32" x14ac:dyDescent="0.25">
      <c r="C95" s="281">
        <f t="shared" si="109"/>
        <v>83</v>
      </c>
      <c r="D95" s="294" t="str">
        <f>IF(ISNUMBER(D84)=TRUE,D84/D120,"")</f>
        <v/>
      </c>
      <c r="E95" s="294" t="str">
        <f>IF(ISNUMBER(E84)=TRUE,E84/E120,"")</f>
        <v/>
      </c>
      <c r="F95" s="294" t="str">
        <f t="shared" ref="F95:O95" si="123">IF(ISNUMBER(F84)=TRUE,F84/F120,"")</f>
        <v/>
      </c>
      <c r="G95" s="294" t="str">
        <f t="shared" si="123"/>
        <v/>
      </c>
      <c r="H95" s="294" t="str">
        <f t="shared" si="123"/>
        <v/>
      </c>
      <c r="I95" s="294" t="str">
        <f t="shared" si="123"/>
        <v/>
      </c>
      <c r="J95" s="294" t="str">
        <f t="shared" si="123"/>
        <v/>
      </c>
      <c r="K95" s="294" t="str">
        <f t="shared" si="123"/>
        <v/>
      </c>
      <c r="L95" s="294" t="str">
        <f t="shared" si="123"/>
        <v/>
      </c>
      <c r="M95" s="294" t="str">
        <f t="shared" si="123"/>
        <v/>
      </c>
      <c r="N95" s="294" t="str">
        <f t="shared" si="123"/>
        <v/>
      </c>
      <c r="O95" s="294" t="str">
        <f t="shared" si="123"/>
        <v/>
      </c>
      <c r="P95" s="294"/>
      <c r="Q95" s="295"/>
      <c r="R95" s="294"/>
      <c r="T95" s="281">
        <f t="shared" si="111"/>
        <v>83</v>
      </c>
      <c r="U95" s="296" t="str">
        <f t="shared" si="107"/>
        <v/>
      </c>
      <c r="V95" s="294" t="str">
        <f t="shared" si="108"/>
        <v/>
      </c>
      <c r="W95" s="294" t="str">
        <f t="shared" si="112"/>
        <v/>
      </c>
      <c r="X95" s="294" t="str">
        <f t="shared" si="113"/>
        <v/>
      </c>
      <c r="Y95" s="294" t="str">
        <f t="shared" si="114"/>
        <v/>
      </c>
      <c r="Z95" s="294" t="str">
        <f t="shared" si="115"/>
        <v/>
      </c>
      <c r="AA95" s="294" t="str">
        <f t="shared" si="116"/>
        <v/>
      </c>
      <c r="AB95" s="294" t="str">
        <f t="shared" si="117"/>
        <v/>
      </c>
      <c r="AC95" s="294" t="str">
        <f t="shared" si="118"/>
        <v/>
      </c>
      <c r="AD95" s="294" t="str">
        <f t="shared" si="119"/>
        <v/>
      </c>
      <c r="AE95" s="294" t="str">
        <f t="shared" si="120"/>
        <v/>
      </c>
      <c r="AF95" s="294" t="str">
        <f t="shared" si="121"/>
        <v/>
      </c>
    </row>
    <row r="96" spans="3:32" x14ac:dyDescent="0.25">
      <c r="C96" s="281">
        <f t="shared" si="109"/>
        <v>102</v>
      </c>
      <c r="D96" s="294">
        <f>IF(ISNUMBER(D85)=TRUE,D85/D120,"")</f>
        <v>1.1737881979796654</v>
      </c>
      <c r="E96" s="294">
        <f>IF(ISNUMBER(E85)=TRUE,E85/E120,"")</f>
        <v>1.6653151612850701</v>
      </c>
      <c r="F96" s="294">
        <f t="shared" ref="F96:O96" si="124">IF(ISNUMBER(F85)=TRUE,F85/F120,"")</f>
        <v>1.6526695128254143</v>
      </c>
      <c r="G96" s="294">
        <f t="shared" si="124"/>
        <v>1.4560888567431716</v>
      </c>
      <c r="H96" s="294">
        <f t="shared" si="124"/>
        <v>1.6297200167154198</v>
      </c>
      <c r="I96" s="294">
        <f t="shared" si="124"/>
        <v>1.4883162266195187</v>
      </c>
      <c r="J96" s="294">
        <f t="shared" si="124"/>
        <v>1.5361681051053555</v>
      </c>
      <c r="K96" s="294">
        <f t="shared" si="124"/>
        <v>1.4296765309950841</v>
      </c>
      <c r="L96" s="294">
        <f t="shared" si="124"/>
        <v>1.3407586249992902</v>
      </c>
      <c r="M96" s="294">
        <f t="shared" si="124"/>
        <v>1.1815640921275319</v>
      </c>
      <c r="N96" s="294" t="str">
        <f t="shared" si="124"/>
        <v/>
      </c>
      <c r="O96" s="294" t="str">
        <f t="shared" si="124"/>
        <v/>
      </c>
      <c r="P96" s="294"/>
      <c r="Q96" s="295"/>
      <c r="R96" s="294"/>
      <c r="T96" s="281">
        <f t="shared" si="111"/>
        <v>102</v>
      </c>
      <c r="U96" s="296">
        <f t="shared" si="107"/>
        <v>1</v>
      </c>
      <c r="V96" s="294">
        <f t="shared" si="108"/>
        <v>1.3542835517911278</v>
      </c>
      <c r="W96" s="294">
        <f t="shared" si="112"/>
        <v>1.3284453917789474</v>
      </c>
      <c r="X96" s="294">
        <f t="shared" si="113"/>
        <v>1.1819165285790059</v>
      </c>
      <c r="Y96" s="294">
        <f t="shared" si="114"/>
        <v>1.3402537223050255</v>
      </c>
      <c r="Z96" s="294">
        <f t="shared" si="115"/>
        <v>1.2435828716222599</v>
      </c>
      <c r="AA96" s="294">
        <f t="shared" si="116"/>
        <v>1.2606372719137315</v>
      </c>
      <c r="AB96" s="294">
        <f t="shared" si="117"/>
        <v>1.1895393470788593</v>
      </c>
      <c r="AC96" s="294">
        <f t="shared" si="118"/>
        <v>1.0916811769369776</v>
      </c>
      <c r="AD96" s="294">
        <f t="shared" si="119"/>
        <v>0.96280949617803424</v>
      </c>
      <c r="AE96" s="294" t="str">
        <f t="shared" si="120"/>
        <v/>
      </c>
      <c r="AF96" s="294" t="str">
        <f t="shared" si="121"/>
        <v/>
      </c>
    </row>
    <row r="97" spans="2:32" x14ac:dyDescent="0.25">
      <c r="C97" s="281">
        <f t="shared" si="109"/>
        <v>0</v>
      </c>
      <c r="D97" s="294" t="str">
        <f>IF(ISNUMBER(D86)=TRUE,D86/D120,"")</f>
        <v/>
      </c>
      <c r="E97" s="294" t="str">
        <f>IF(ISNUMBER(E86)=TRUE,E86/E120,"")</f>
        <v/>
      </c>
      <c r="F97" s="294" t="str">
        <f t="shared" ref="F97:O97" si="125">IF(ISNUMBER(F86)=TRUE,F86/F120,"")</f>
        <v/>
      </c>
      <c r="G97" s="294" t="str">
        <f t="shared" si="125"/>
        <v/>
      </c>
      <c r="H97" s="294" t="str">
        <f t="shared" si="125"/>
        <v/>
      </c>
      <c r="I97" s="294" t="str">
        <f t="shared" si="125"/>
        <v/>
      </c>
      <c r="J97" s="294" t="str">
        <f t="shared" si="125"/>
        <v/>
      </c>
      <c r="K97" s="294" t="str">
        <f t="shared" si="125"/>
        <v/>
      </c>
      <c r="L97" s="294" t="str">
        <f t="shared" si="125"/>
        <v/>
      </c>
      <c r="M97" s="294" t="str">
        <f t="shared" si="125"/>
        <v/>
      </c>
      <c r="N97" s="294" t="str">
        <f t="shared" si="125"/>
        <v/>
      </c>
      <c r="O97" s="294" t="str">
        <f t="shared" si="125"/>
        <v/>
      </c>
      <c r="P97" s="294"/>
      <c r="Q97" s="295"/>
      <c r="R97" s="294"/>
      <c r="T97" s="281">
        <f t="shared" si="111"/>
        <v>0</v>
      </c>
      <c r="U97" s="296" t="str">
        <f t="shared" si="107"/>
        <v/>
      </c>
      <c r="V97" s="294" t="str">
        <f t="shared" si="108"/>
        <v/>
      </c>
      <c r="W97" s="294" t="str">
        <f t="shared" si="112"/>
        <v/>
      </c>
      <c r="X97" s="294" t="str">
        <f t="shared" si="113"/>
        <v/>
      </c>
      <c r="Y97" s="294" t="str">
        <f t="shared" si="114"/>
        <v/>
      </c>
      <c r="Z97" s="294" t="str">
        <f t="shared" si="115"/>
        <v/>
      </c>
      <c r="AA97" s="294" t="str">
        <f t="shared" si="116"/>
        <v/>
      </c>
      <c r="AB97" s="294" t="str">
        <f t="shared" si="117"/>
        <v/>
      </c>
      <c r="AC97" s="294" t="str">
        <f t="shared" si="118"/>
        <v/>
      </c>
      <c r="AD97" s="294" t="str">
        <f t="shared" si="119"/>
        <v/>
      </c>
      <c r="AE97" s="294" t="str">
        <f t="shared" si="120"/>
        <v/>
      </c>
      <c r="AF97" s="294" t="str">
        <f t="shared" si="121"/>
        <v/>
      </c>
    </row>
    <row r="98" spans="2:32" x14ac:dyDescent="0.25">
      <c r="C98" s="281">
        <f t="shared" si="109"/>
        <v>0</v>
      </c>
      <c r="D98" s="294" t="str">
        <f>IF(ISNUMBER(D87)=TRUE,D87/D120,"")</f>
        <v/>
      </c>
      <c r="E98" s="294" t="str">
        <f>IF(ISNUMBER(E87)=TRUE,E87/E120,"")</f>
        <v/>
      </c>
      <c r="F98" s="294" t="str">
        <f t="shared" ref="F98:O98" si="126">IF(ISNUMBER(F87)=TRUE,F87/F120,"")</f>
        <v/>
      </c>
      <c r="G98" s="294" t="str">
        <f t="shared" si="126"/>
        <v/>
      </c>
      <c r="H98" s="294" t="str">
        <f t="shared" si="126"/>
        <v/>
      </c>
      <c r="I98" s="294" t="str">
        <f t="shared" si="126"/>
        <v/>
      </c>
      <c r="J98" s="294" t="str">
        <f t="shared" si="126"/>
        <v/>
      </c>
      <c r="K98" s="294" t="str">
        <f t="shared" si="126"/>
        <v/>
      </c>
      <c r="L98" s="294" t="str">
        <f t="shared" si="126"/>
        <v/>
      </c>
      <c r="M98" s="294" t="str">
        <f t="shared" si="126"/>
        <v/>
      </c>
      <c r="N98" s="294" t="str">
        <f t="shared" si="126"/>
        <v/>
      </c>
      <c r="O98" s="294" t="str">
        <f t="shared" si="126"/>
        <v/>
      </c>
      <c r="P98" s="294"/>
      <c r="Q98" s="295"/>
      <c r="R98" s="294"/>
      <c r="T98" s="281">
        <f t="shared" si="111"/>
        <v>0</v>
      </c>
      <c r="U98" s="296" t="str">
        <f t="shared" si="107"/>
        <v/>
      </c>
      <c r="V98" s="294" t="str">
        <f t="shared" si="108"/>
        <v/>
      </c>
      <c r="W98" s="294" t="str">
        <f t="shared" si="112"/>
        <v/>
      </c>
      <c r="X98" s="294" t="str">
        <f t="shared" si="113"/>
        <v/>
      </c>
      <c r="Y98" s="294" t="str">
        <f t="shared" si="114"/>
        <v/>
      </c>
      <c r="Z98" s="294" t="str">
        <f t="shared" si="115"/>
        <v/>
      </c>
      <c r="AA98" s="294" t="str">
        <f t="shared" si="116"/>
        <v/>
      </c>
      <c r="AB98" s="294" t="str">
        <f t="shared" si="117"/>
        <v/>
      </c>
      <c r="AC98" s="294" t="str">
        <f t="shared" si="118"/>
        <v/>
      </c>
      <c r="AD98" s="294" t="str">
        <f t="shared" si="119"/>
        <v/>
      </c>
      <c r="AE98" s="294" t="str">
        <f t="shared" si="120"/>
        <v/>
      </c>
      <c r="AF98" s="294" t="str">
        <f t="shared" si="121"/>
        <v/>
      </c>
    </row>
    <row r="99" spans="2:32" x14ac:dyDescent="0.25">
      <c r="C99" s="281">
        <f t="shared" si="109"/>
        <v>0</v>
      </c>
      <c r="D99" s="294" t="str">
        <f>IF(ISNUMBER(D88)=TRUE,D88/D120,"")</f>
        <v/>
      </c>
      <c r="E99" s="294" t="str">
        <f>IF(ISNUMBER(E88)=TRUE,E88/E120,"")</f>
        <v/>
      </c>
      <c r="F99" s="294" t="str">
        <f t="shared" ref="F99:O99" si="127">IF(ISNUMBER(F88)=TRUE,F88/F120,"")</f>
        <v/>
      </c>
      <c r="G99" s="294" t="str">
        <f t="shared" si="127"/>
        <v/>
      </c>
      <c r="H99" s="294" t="str">
        <f t="shared" si="127"/>
        <v/>
      </c>
      <c r="I99" s="294" t="str">
        <f t="shared" si="127"/>
        <v/>
      </c>
      <c r="J99" s="294" t="str">
        <f t="shared" si="127"/>
        <v/>
      </c>
      <c r="K99" s="294" t="str">
        <f t="shared" si="127"/>
        <v/>
      </c>
      <c r="L99" s="294" t="str">
        <f t="shared" si="127"/>
        <v/>
      </c>
      <c r="M99" s="294" t="str">
        <f t="shared" si="127"/>
        <v/>
      </c>
      <c r="N99" s="294" t="str">
        <f t="shared" si="127"/>
        <v/>
      </c>
      <c r="O99" s="294" t="str">
        <f t="shared" si="127"/>
        <v/>
      </c>
      <c r="P99" s="294"/>
      <c r="Q99" s="295"/>
      <c r="R99" s="294"/>
      <c r="T99" s="281">
        <f t="shared" si="111"/>
        <v>0</v>
      </c>
      <c r="U99" s="296" t="str">
        <f t="shared" si="107"/>
        <v/>
      </c>
      <c r="V99" s="294" t="str">
        <f t="shared" si="108"/>
        <v/>
      </c>
      <c r="W99" s="294" t="str">
        <f t="shared" si="112"/>
        <v/>
      </c>
      <c r="X99" s="294" t="str">
        <f t="shared" si="113"/>
        <v/>
      </c>
      <c r="Y99" s="294" t="str">
        <f t="shared" si="114"/>
        <v/>
      </c>
      <c r="Z99" s="294" t="str">
        <f t="shared" si="115"/>
        <v/>
      </c>
      <c r="AA99" s="294" t="str">
        <f t="shared" si="116"/>
        <v/>
      </c>
      <c r="AB99" s="294" t="str">
        <f t="shared" si="117"/>
        <v/>
      </c>
      <c r="AC99" s="294" t="str">
        <f t="shared" si="118"/>
        <v/>
      </c>
      <c r="AD99" s="294" t="str">
        <f t="shared" si="119"/>
        <v/>
      </c>
      <c r="AE99" s="294" t="str">
        <f t="shared" si="120"/>
        <v/>
      </c>
      <c r="AF99" s="294" t="str">
        <f t="shared" si="121"/>
        <v/>
      </c>
    </row>
    <row r="100" spans="2:32" x14ac:dyDescent="0.25">
      <c r="C100" s="281">
        <f t="shared" si="109"/>
        <v>0</v>
      </c>
      <c r="D100" s="294" t="str">
        <f>IF(ISNUMBER(D89)=TRUE,D89/D120,"")</f>
        <v/>
      </c>
      <c r="E100" s="294" t="str">
        <f>IF(ISNUMBER(E89)=TRUE,E89/E120,"")</f>
        <v/>
      </c>
      <c r="F100" s="294" t="str">
        <f t="shared" ref="F100:O100" si="128">IF(ISNUMBER(F89)=TRUE,F89/F120,"")</f>
        <v/>
      </c>
      <c r="G100" s="294" t="str">
        <f t="shared" si="128"/>
        <v/>
      </c>
      <c r="H100" s="294" t="str">
        <f t="shared" si="128"/>
        <v/>
      </c>
      <c r="I100" s="294" t="str">
        <f t="shared" si="128"/>
        <v/>
      </c>
      <c r="J100" s="294" t="str">
        <f t="shared" si="128"/>
        <v/>
      </c>
      <c r="K100" s="294" t="str">
        <f t="shared" si="128"/>
        <v/>
      </c>
      <c r="L100" s="294" t="str">
        <f t="shared" si="128"/>
        <v/>
      </c>
      <c r="M100" s="294" t="str">
        <f t="shared" si="128"/>
        <v/>
      </c>
      <c r="N100" s="294" t="str">
        <f t="shared" si="128"/>
        <v/>
      </c>
      <c r="O100" s="294" t="str">
        <f t="shared" si="128"/>
        <v/>
      </c>
      <c r="P100" s="294"/>
      <c r="Q100" s="295"/>
      <c r="R100" s="294"/>
      <c r="T100" s="281">
        <f t="shared" si="111"/>
        <v>0</v>
      </c>
      <c r="U100" s="296" t="str">
        <f t="shared" si="107"/>
        <v/>
      </c>
      <c r="V100" s="294" t="str">
        <f t="shared" si="108"/>
        <v/>
      </c>
      <c r="W100" s="294" t="str">
        <f t="shared" si="112"/>
        <v/>
      </c>
      <c r="X100" s="294" t="str">
        <f t="shared" si="113"/>
        <v/>
      </c>
      <c r="Y100" s="294" t="str">
        <f t="shared" si="114"/>
        <v/>
      </c>
      <c r="Z100" s="294" t="str">
        <f t="shared" si="115"/>
        <v/>
      </c>
      <c r="AA100" s="294" t="str">
        <f t="shared" si="116"/>
        <v/>
      </c>
      <c r="AB100" s="294" t="str">
        <f t="shared" si="117"/>
        <v/>
      </c>
      <c r="AC100" s="294" t="str">
        <f t="shared" si="118"/>
        <v/>
      </c>
      <c r="AD100" s="294" t="str">
        <f t="shared" si="119"/>
        <v/>
      </c>
      <c r="AE100" s="294" t="str">
        <f t="shared" si="120"/>
        <v/>
      </c>
      <c r="AF100" s="294" t="str">
        <f t="shared" si="121"/>
        <v/>
      </c>
    </row>
    <row r="101" spans="2:32" x14ac:dyDescent="0.25">
      <c r="C101" s="281">
        <f t="shared" si="109"/>
        <v>0</v>
      </c>
      <c r="D101" s="294" t="str">
        <f>IF(ISNUMBER(D90)=TRUE,D90/D120,"")</f>
        <v/>
      </c>
      <c r="E101" s="294" t="str">
        <f>IF(ISNUMBER(E90)=TRUE,E90/E120,"")</f>
        <v/>
      </c>
      <c r="F101" s="294" t="str">
        <f t="shared" ref="F101:O101" si="129">IF(ISNUMBER(F90)=TRUE,F90/F120,"")</f>
        <v/>
      </c>
      <c r="G101" s="294" t="str">
        <f t="shared" si="129"/>
        <v/>
      </c>
      <c r="H101" s="294" t="str">
        <f t="shared" si="129"/>
        <v/>
      </c>
      <c r="I101" s="294" t="str">
        <f t="shared" si="129"/>
        <v/>
      </c>
      <c r="J101" s="294" t="str">
        <f t="shared" si="129"/>
        <v/>
      </c>
      <c r="K101" s="294" t="str">
        <f t="shared" si="129"/>
        <v/>
      </c>
      <c r="L101" s="294" t="str">
        <f t="shared" si="129"/>
        <v/>
      </c>
      <c r="M101" s="294" t="str">
        <f t="shared" si="129"/>
        <v/>
      </c>
      <c r="N101" s="294" t="str">
        <f t="shared" si="129"/>
        <v/>
      </c>
      <c r="O101" s="294" t="str">
        <f t="shared" si="129"/>
        <v/>
      </c>
      <c r="P101" s="294"/>
      <c r="Q101" s="295"/>
      <c r="R101" s="294"/>
      <c r="T101" s="281">
        <f t="shared" si="111"/>
        <v>0</v>
      </c>
      <c r="U101" s="297" t="str">
        <f t="shared" si="107"/>
        <v/>
      </c>
      <c r="V101" s="298" t="str">
        <f t="shared" si="108"/>
        <v/>
      </c>
      <c r="W101" s="298" t="str">
        <f t="shared" si="112"/>
        <v/>
      </c>
      <c r="X101" s="298" t="str">
        <f t="shared" si="113"/>
        <v/>
      </c>
      <c r="Y101" s="298" t="str">
        <f t="shared" si="114"/>
        <v/>
      </c>
      <c r="Z101" s="298" t="str">
        <f t="shared" si="115"/>
        <v/>
      </c>
      <c r="AA101" s="298" t="str">
        <f t="shared" si="116"/>
        <v/>
      </c>
      <c r="AB101" s="298" t="str">
        <f t="shared" si="117"/>
        <v/>
      </c>
      <c r="AC101" s="298" t="str">
        <f t="shared" si="118"/>
        <v/>
      </c>
      <c r="AD101" s="298" t="str">
        <f t="shared" si="119"/>
        <v/>
      </c>
      <c r="AE101" s="298" t="str">
        <f t="shared" si="120"/>
        <v/>
      </c>
      <c r="AF101" s="298" t="str">
        <f t="shared" si="121"/>
        <v/>
      </c>
    </row>
    <row r="102" spans="2:32" x14ac:dyDescent="0.25">
      <c r="C102" s="275" t="s">
        <v>3</v>
      </c>
      <c r="D102" s="324">
        <f>AVERAGE(D92:D101)</f>
        <v>1.0161436755453168</v>
      </c>
      <c r="E102" s="322">
        <f>AVERAGE(E92:E101)</f>
        <v>1.1567238590028361</v>
      </c>
      <c r="F102" s="322">
        <f t="shared" ref="F102:O102" si="130">AVERAGE(F92:F101)</f>
        <v>1.4343312588942461</v>
      </c>
      <c r="G102" s="322">
        <f t="shared" si="130"/>
        <v>1.154373733211105</v>
      </c>
      <c r="H102" s="322">
        <f t="shared" si="130"/>
        <v>1.0757636857501045</v>
      </c>
      <c r="I102" s="322">
        <f t="shared" si="130"/>
        <v>0.88580292105324565</v>
      </c>
      <c r="J102" s="322">
        <f t="shared" si="130"/>
        <v>0.85243942996739352</v>
      </c>
      <c r="K102" s="322">
        <f t="shared" si="130"/>
        <v>0.74979113564192912</v>
      </c>
      <c r="L102" s="322">
        <f t="shared" si="130"/>
        <v>0.7162397957154788</v>
      </c>
      <c r="M102" s="322">
        <f t="shared" si="130"/>
        <v>0.61972370207576088</v>
      </c>
      <c r="N102" s="322">
        <f t="shared" si="130"/>
        <v>0.53566203307737359</v>
      </c>
      <c r="O102" s="322">
        <f t="shared" si="130"/>
        <v>0.47942745896890027</v>
      </c>
      <c r="P102" s="323"/>
      <c r="Q102" s="287"/>
      <c r="R102" s="323"/>
      <c r="T102" s="275" t="s">
        <v>3</v>
      </c>
      <c r="U102" s="324">
        <f>AVERAGE(U92:U101)</f>
        <v>1</v>
      </c>
      <c r="V102" s="322">
        <f>AVERAGE(V92:V101)</f>
        <v>1.0676647026052288</v>
      </c>
      <c r="W102" s="322">
        <f t="shared" ref="W102:AF102" si="131">AVERAGE(W92:W101)</f>
        <v>1.3138360186452291</v>
      </c>
      <c r="X102" s="322">
        <f t="shared" si="131"/>
        <v>1.0688476719119384</v>
      </c>
      <c r="Y102" s="322">
        <f t="shared" si="131"/>
        <v>0.98466773563665355</v>
      </c>
      <c r="Z102" s="322">
        <f t="shared" si="131"/>
        <v>0.83045643132180902</v>
      </c>
      <c r="AA102" s="322">
        <f t="shared" si="131"/>
        <v>0.77645594378305838</v>
      </c>
      <c r="AB102" s="322">
        <f t="shared" si="131"/>
        <v>0.69128168784248567</v>
      </c>
      <c r="AC102" s="322">
        <f t="shared" si="131"/>
        <v>0.64981393247343777</v>
      </c>
      <c r="AD102" s="322">
        <f t="shared" si="131"/>
        <v>0.5647517463537729</v>
      </c>
      <c r="AE102" s="322">
        <f t="shared" si="131"/>
        <v>0.48150400000305033</v>
      </c>
      <c r="AF102" s="322">
        <f t="shared" si="131"/>
        <v>0.43899426349193343</v>
      </c>
    </row>
    <row r="103" spans="2:32" x14ac:dyDescent="0.25">
      <c r="C103" s="281" t="s">
        <v>4</v>
      </c>
      <c r="D103" s="323">
        <f>_xlfn.VAR.P(D92:D101)</f>
        <v>2.4463739676559237E-2</v>
      </c>
      <c r="E103" s="323">
        <f>_xlfn.VAR.P(E92:E101)</f>
        <v>0.15044554129926779</v>
      </c>
      <c r="F103" s="323">
        <f t="shared" ref="F103:O103" si="132">_xlfn.VAR.P(F92:F101)</f>
        <v>0.34969756907486094</v>
      </c>
      <c r="G103" s="323">
        <f t="shared" si="132"/>
        <v>0.21844615834266512</v>
      </c>
      <c r="H103" s="323">
        <f t="shared" si="132"/>
        <v>0.43089304316798205</v>
      </c>
      <c r="I103" s="323">
        <f t="shared" si="132"/>
        <v>0.22126006486836791</v>
      </c>
      <c r="J103" s="323">
        <f t="shared" si="132"/>
        <v>0.22704038802397952</v>
      </c>
      <c r="K103" s="323">
        <f t="shared" si="132"/>
        <v>0.21946335281766083</v>
      </c>
      <c r="L103" s="323">
        <f t="shared" si="132"/>
        <v>0.18811079958801979</v>
      </c>
      <c r="M103" s="323">
        <f t="shared" si="132"/>
        <v>0.13503116634586459</v>
      </c>
      <c r="N103" s="323">
        <f t="shared" si="132"/>
        <v>4.6904495802199547E-2</v>
      </c>
      <c r="O103" s="323">
        <f t="shared" si="132"/>
        <v>3.2996742962568701E-2</v>
      </c>
      <c r="P103" s="323"/>
      <c r="Q103" s="287"/>
      <c r="R103" s="323"/>
      <c r="T103" s="281" t="s">
        <v>4</v>
      </c>
      <c r="U103" s="323">
        <f>_xlfn.VAR.P(U92:U101)</f>
        <v>0</v>
      </c>
      <c r="V103" s="323">
        <f>_xlfn.VAR.P(V92:V101)</f>
        <v>5.8200416369839969E-2</v>
      </c>
      <c r="W103" s="323">
        <f t="shared" ref="W103:AF103" si="133">_xlfn.VAR.P(W92:W101)</f>
        <v>0.20095938728754881</v>
      </c>
      <c r="X103" s="323">
        <f t="shared" si="133"/>
        <v>0.12486912160022312</v>
      </c>
      <c r="Y103" s="323">
        <f t="shared" si="133"/>
        <v>0.27564934589850798</v>
      </c>
      <c r="Z103" s="323">
        <f t="shared" si="133"/>
        <v>0.13028901755896272</v>
      </c>
      <c r="AA103" s="323">
        <f t="shared" si="133"/>
        <v>0.12402088356268592</v>
      </c>
      <c r="AB103" s="323">
        <f t="shared" si="133"/>
        <v>0.13000550047598797</v>
      </c>
      <c r="AC103" s="323">
        <f t="shared" si="133"/>
        <v>0.10682144760258022</v>
      </c>
      <c r="AD103" s="323">
        <f t="shared" si="133"/>
        <v>7.548243315292491E-2</v>
      </c>
      <c r="AE103" s="323">
        <f t="shared" si="133"/>
        <v>3.3378126757788222E-2</v>
      </c>
      <c r="AF103" s="323">
        <f t="shared" si="133"/>
        <v>2.3766852838111863E-2</v>
      </c>
    </row>
    <row r="104" spans="2:32" x14ac:dyDescent="0.25">
      <c r="C104" s="281" t="s">
        <v>5</v>
      </c>
      <c r="D104" s="323">
        <f>_xlfn.STDEV.P(D92:D101)</f>
        <v>0.15640888618156973</v>
      </c>
      <c r="E104" s="323">
        <f>_xlfn.STDEV.P(E92:E101)</f>
        <v>0.38787309947876997</v>
      </c>
      <c r="F104" s="323">
        <f t="shared" ref="F104:O104" si="134">_xlfn.STDEV.P(F92:F101)</f>
        <v>0.5913523222875352</v>
      </c>
      <c r="G104" s="323">
        <f t="shared" si="134"/>
        <v>0.46738224008049889</v>
      </c>
      <c r="H104" s="323">
        <f t="shared" si="134"/>
        <v>0.6564244382775386</v>
      </c>
      <c r="I104" s="323">
        <f t="shared" si="134"/>
        <v>0.47038289176836345</v>
      </c>
      <c r="J104" s="323">
        <f t="shared" si="134"/>
        <v>0.47648755285314592</v>
      </c>
      <c r="K104" s="323">
        <f t="shared" si="134"/>
        <v>0.46846915887565194</v>
      </c>
      <c r="L104" s="323">
        <f t="shared" si="134"/>
        <v>0.43371741905072225</v>
      </c>
      <c r="M104" s="323">
        <f t="shared" si="134"/>
        <v>0.36746587099466066</v>
      </c>
      <c r="N104" s="323">
        <f t="shared" si="134"/>
        <v>0.21657445787118929</v>
      </c>
      <c r="O104" s="323">
        <f t="shared" si="134"/>
        <v>0.18165005632415504</v>
      </c>
      <c r="P104" s="323"/>
      <c r="Q104" s="287"/>
      <c r="R104" s="323"/>
      <c r="T104" s="281" t="s">
        <v>5</v>
      </c>
      <c r="U104" s="323">
        <f>_xlfn.STDEV.P(U92:U101)</f>
        <v>0</v>
      </c>
      <c r="V104" s="323">
        <f>_xlfn.STDEV.P(V92:V101)</f>
        <v>0.24124762458901014</v>
      </c>
      <c r="W104" s="323">
        <f t="shared" ref="W104:AF104" si="135">_xlfn.STDEV.P(W92:W101)</f>
        <v>0.44828493984021905</v>
      </c>
      <c r="X104" s="323">
        <f t="shared" si="135"/>
        <v>0.35336825211133938</v>
      </c>
      <c r="Y104" s="323">
        <f t="shared" si="135"/>
        <v>0.52502318605801401</v>
      </c>
      <c r="Z104" s="323">
        <f t="shared" si="135"/>
        <v>0.36095570027215629</v>
      </c>
      <c r="AA104" s="323">
        <f t="shared" si="135"/>
        <v>0.35216598865121251</v>
      </c>
      <c r="AB104" s="323">
        <f t="shared" si="135"/>
        <v>0.3605627552534898</v>
      </c>
      <c r="AC104" s="323">
        <f t="shared" si="135"/>
        <v>0.32683550541913314</v>
      </c>
      <c r="AD104" s="323">
        <f t="shared" si="135"/>
        <v>0.27474066526985935</v>
      </c>
      <c r="AE104" s="323">
        <f t="shared" si="135"/>
        <v>0.18269681649604139</v>
      </c>
      <c r="AF104" s="323">
        <f t="shared" si="135"/>
        <v>0.15416501820488285</v>
      </c>
    </row>
    <row r="105" spans="2:32" ht="17.25" x14ac:dyDescent="0.25">
      <c r="C105" s="195" t="s">
        <v>81</v>
      </c>
      <c r="D105" s="300">
        <f>SUMPRODUCT(D92:D101,D92:D101)/COUNTA(D81:D90)</f>
        <v>0.84560936722184421</v>
      </c>
      <c r="E105" s="300">
        <f t="shared" ref="E105:O105" si="136">SUMPRODUCT(E92:E101,E92:E101)/COUNTA(E81:E90)</f>
        <v>1.488455627285681</v>
      </c>
      <c r="F105" s="300">
        <f>SUMPRODUCT(F92:F101,F92:F101)/COUNTA(F81:F90)</f>
        <v>2.4070037293160138</v>
      </c>
      <c r="G105" s="300">
        <f t="shared" si="136"/>
        <v>1.5510248742704087</v>
      </c>
      <c r="H105" s="300">
        <f t="shared" si="136"/>
        <v>1.5881605507466316</v>
      </c>
      <c r="I105" s="300">
        <f t="shared" si="136"/>
        <v>1.0059068798148305</v>
      </c>
      <c r="J105" s="300">
        <f t="shared" si="136"/>
        <v>0.95369336978711439</v>
      </c>
      <c r="K105" s="300">
        <f t="shared" si="136"/>
        <v>0.78165009990487455</v>
      </c>
      <c r="L105" s="300">
        <f t="shared" si="136"/>
        <v>0.70111024455457061</v>
      </c>
      <c r="M105" s="300">
        <f t="shared" si="136"/>
        <v>0.51908863326035104</v>
      </c>
      <c r="N105" s="300">
        <f t="shared" si="136"/>
        <v>0.33383830948278481</v>
      </c>
      <c r="O105" s="300">
        <f t="shared" si="136"/>
        <v>0.26284743137594524</v>
      </c>
      <c r="P105" s="286"/>
      <c r="Q105" s="287"/>
      <c r="R105" s="286"/>
      <c r="T105" s="195" t="s">
        <v>81</v>
      </c>
      <c r="U105" s="300">
        <f t="shared" ref="U105:AF105" si="137">SUMPRODUCT(U92:U101,U92:U101)/COUNTA(D81:D90)</f>
        <v>0.8</v>
      </c>
      <c r="V105" s="300">
        <f t="shared" si="137"/>
        <v>1.1981083335589517</v>
      </c>
      <c r="W105" s="300">
        <f t="shared" si="137"/>
        <v>1.9271244711770956</v>
      </c>
      <c r="X105" s="300">
        <f t="shared" si="137"/>
        <v>1.2673044673517939</v>
      </c>
      <c r="Y105" s="300">
        <f t="shared" si="137"/>
        <v>1.2452198955023226</v>
      </c>
      <c r="Z105" s="300">
        <f t="shared" si="137"/>
        <v>0.81994690188271724</v>
      </c>
      <c r="AA105" s="300">
        <f t="shared" si="137"/>
        <v>0.72690471619872588</v>
      </c>
      <c r="AB105" s="300">
        <f t="shared" si="137"/>
        <v>0.60787587242234375</v>
      </c>
      <c r="AC105" s="300">
        <f t="shared" si="137"/>
        <v>0.52907959443917374</v>
      </c>
      <c r="AD105" s="300">
        <f t="shared" si="137"/>
        <v>0.39442696816256118</v>
      </c>
      <c r="AE105" s="300">
        <f t="shared" si="137"/>
        <v>0.26522422877672575</v>
      </c>
      <c r="AF105" s="300">
        <f t="shared" si="137"/>
        <v>0.21648281621693691</v>
      </c>
    </row>
    <row r="108" spans="2:32" s="7" customFormat="1" ht="15.75" x14ac:dyDescent="0.25">
      <c r="B108" s="219" t="s">
        <v>6</v>
      </c>
      <c r="Q108" s="315"/>
      <c r="S108" s="219" t="str">
        <f>CONCATENATE(B108,", Normalized")</f>
        <v>Untreated Control, Normalized</v>
      </c>
      <c r="T108" s="212"/>
      <c r="U108" s="212"/>
      <c r="V108" s="212"/>
      <c r="W108" s="212"/>
    </row>
    <row r="109" spans="2:32" x14ac:dyDescent="0.25">
      <c r="C109" s="255" t="s">
        <v>0</v>
      </c>
      <c r="D109" s="1">
        <f t="shared" ref="D109:O109" si="138">D15</f>
        <v>0</v>
      </c>
      <c r="E109" s="1">
        <f t="shared" si="138"/>
        <v>1</v>
      </c>
      <c r="F109" s="1">
        <f t="shared" si="138"/>
        <v>2</v>
      </c>
      <c r="G109" s="1">
        <f t="shared" si="138"/>
        <v>4</v>
      </c>
      <c r="H109" s="1">
        <f t="shared" si="138"/>
        <v>6</v>
      </c>
      <c r="I109" s="1">
        <f t="shared" si="138"/>
        <v>8</v>
      </c>
      <c r="J109" s="1">
        <f t="shared" si="138"/>
        <v>10</v>
      </c>
      <c r="K109" s="1">
        <f t="shared" si="138"/>
        <v>12</v>
      </c>
      <c r="L109" s="1">
        <f t="shared" si="138"/>
        <v>14</v>
      </c>
      <c r="M109" s="1">
        <f t="shared" si="138"/>
        <v>17</v>
      </c>
      <c r="N109" s="1">
        <f t="shared" si="138"/>
        <v>19</v>
      </c>
      <c r="O109" s="1">
        <f t="shared" si="138"/>
        <v>21</v>
      </c>
      <c r="P109" s="159"/>
      <c r="Q109" s="316"/>
      <c r="R109" s="159"/>
      <c r="T109" s="255" t="s">
        <v>0</v>
      </c>
      <c r="U109" s="1">
        <f>D109</f>
        <v>0</v>
      </c>
      <c r="V109" s="1">
        <f>E109</f>
        <v>1</v>
      </c>
      <c r="W109" s="1">
        <f t="shared" ref="W109:AF109" si="139">F109</f>
        <v>2</v>
      </c>
      <c r="X109" s="1">
        <f t="shared" si="139"/>
        <v>4</v>
      </c>
      <c r="Y109" s="1">
        <f t="shared" si="139"/>
        <v>6</v>
      </c>
      <c r="Z109" s="1">
        <f t="shared" si="139"/>
        <v>8</v>
      </c>
      <c r="AA109" s="1">
        <f t="shared" si="139"/>
        <v>10</v>
      </c>
      <c r="AB109" s="1">
        <f t="shared" si="139"/>
        <v>12</v>
      </c>
      <c r="AC109" s="1">
        <f t="shared" si="139"/>
        <v>14</v>
      </c>
      <c r="AD109" s="1">
        <f t="shared" si="139"/>
        <v>17</v>
      </c>
      <c r="AE109" s="1">
        <f t="shared" si="139"/>
        <v>19</v>
      </c>
      <c r="AF109" s="1">
        <f t="shared" si="139"/>
        <v>21</v>
      </c>
    </row>
    <row r="110" spans="2:32" x14ac:dyDescent="0.25">
      <c r="C110" s="3">
        <v>14</v>
      </c>
      <c r="D110" s="263">
        <v>66.338999999999999</v>
      </c>
      <c r="E110" s="263">
        <v>114.88464</v>
      </c>
      <c r="F110" s="263">
        <v>133.50948</v>
      </c>
      <c r="G110" s="263">
        <v>158.73104000000001</v>
      </c>
      <c r="H110" s="263">
        <v>196.19600000000003</v>
      </c>
      <c r="I110" s="263">
        <v>272.61727999999999</v>
      </c>
      <c r="J110" s="263">
        <v>413.27000000000004</v>
      </c>
      <c r="K110" s="263">
        <v>488.59199999999998</v>
      </c>
      <c r="L110" s="263">
        <v>767.99891999999988</v>
      </c>
      <c r="M110" s="263">
        <v>1190.5920000000003</v>
      </c>
      <c r="N110" s="263">
        <v>1456.8652800000004</v>
      </c>
      <c r="O110" s="263">
        <v>1733.0040000000001</v>
      </c>
      <c r="P110" s="264"/>
      <c r="Q110" s="265"/>
      <c r="R110" s="264"/>
      <c r="T110" s="3">
        <f>C110</f>
        <v>14</v>
      </c>
      <c r="U110" s="319">
        <f t="shared" ref="U110:U119" si="140">IF(ISNUMBER(D110)=TRUE,D110/D110,"")</f>
        <v>1</v>
      </c>
      <c r="V110" s="319">
        <f t="shared" ref="V110:V119" si="141">IF(ISNUMBER(E110)=TRUE,E110/D110,"")</f>
        <v>1.7317813051146385</v>
      </c>
      <c r="W110" s="319">
        <f t="shared" ref="W110:W119" si="142">IF(ISNUMBER(F110)=TRUE,F110/D110,"")</f>
        <v>2.0125338036449145</v>
      </c>
      <c r="X110" s="319">
        <f t="shared" ref="X110:X119" si="143">IF(ISNUMBER(G110)=TRUE,G110/D110,"")</f>
        <v>2.3927258475406625</v>
      </c>
      <c r="Y110" s="319">
        <f t="shared" ref="Y110:Y119" si="144">IF(ISNUMBER(H110)=TRUE,H110/D110,"")</f>
        <v>2.957475994513032</v>
      </c>
      <c r="Z110" s="319">
        <f t="shared" ref="Z110:Z119" si="145">IF(ISNUMBER(I110)=TRUE,I110/D110,"")</f>
        <v>4.1094571820497743</v>
      </c>
      <c r="AA110" s="319">
        <f t="shared" ref="AA110:AA119" si="146">IF(ISNUMBER(J110)=TRUE,J110/D110,"")</f>
        <v>6.2296688222614156</v>
      </c>
      <c r="AB110" s="319">
        <f t="shared" ref="AB110:AB119" si="147">IF(ISNUMBER(K110)=TRUE,K110/D110,"")</f>
        <v>7.3650793650793647</v>
      </c>
      <c r="AC110" s="319">
        <f t="shared" ref="AC110:AC119" si="148">IF(ISNUMBER(L110)=TRUE,L110/D110,"")</f>
        <v>11.576884185773073</v>
      </c>
      <c r="AD110" s="319">
        <f t="shared" ref="AD110:AD119" si="149">IF(ISNUMBER(M110)=TRUE,M110/D110,"")</f>
        <v>17.947089947089953</v>
      </c>
      <c r="AE110" s="319">
        <f t="shared" ref="AE110:AE119" si="150">IF(ISNUMBER(N110)=TRUE,N110/D110,"")</f>
        <v>21.960917107583782</v>
      </c>
      <c r="AF110" s="319">
        <f t="shared" ref="AF110:AF119" si="151">IF(ISNUMBER(O110)=TRUE,O110/D110,"")</f>
        <v>26.123456790123459</v>
      </c>
    </row>
    <row r="111" spans="2:32" x14ac:dyDescent="0.25">
      <c r="C111" s="3">
        <v>32</v>
      </c>
      <c r="D111" s="268">
        <v>127.69744</v>
      </c>
      <c r="E111" s="263">
        <v>155.98699999999999</v>
      </c>
      <c r="F111" s="263">
        <v>193.74524000000002</v>
      </c>
      <c r="G111" s="263">
        <v>216.58</v>
      </c>
      <c r="H111" s="263">
        <v>322.81599999999997</v>
      </c>
      <c r="I111" s="263">
        <v>562.65819999999997</v>
      </c>
      <c r="J111" s="263">
        <v>863.18440000000021</v>
      </c>
      <c r="K111" s="263">
        <v>993.59104000000002</v>
      </c>
      <c r="L111" s="263">
        <v>1341.9328</v>
      </c>
      <c r="M111" s="263">
        <v>2114.4780799999999</v>
      </c>
      <c r="N111" s="263"/>
      <c r="O111" s="263"/>
      <c r="P111" s="264"/>
      <c r="Q111" s="265"/>
      <c r="R111" s="264"/>
      <c r="T111" s="3">
        <f>C111</f>
        <v>32</v>
      </c>
      <c r="U111" s="319">
        <f t="shared" si="140"/>
        <v>1</v>
      </c>
      <c r="V111" s="319">
        <f t="shared" si="141"/>
        <v>1.2215358428485332</v>
      </c>
      <c r="W111" s="319">
        <f t="shared" si="142"/>
        <v>1.5172210186829118</v>
      </c>
      <c r="X111" s="319">
        <f t="shared" si="143"/>
        <v>1.6960402651768118</v>
      </c>
      <c r="Y111" s="319">
        <f t="shared" si="144"/>
        <v>2.5279755020930721</v>
      </c>
      <c r="Z111" s="319">
        <f t="shared" si="145"/>
        <v>4.4061823009137848</v>
      </c>
      <c r="AA111" s="319">
        <f t="shared" si="146"/>
        <v>6.7596061440229356</v>
      </c>
      <c r="AB111" s="319">
        <f t="shared" si="147"/>
        <v>7.7808219178082192</v>
      </c>
      <c r="AC111" s="319">
        <f t="shared" si="148"/>
        <v>10.508689915788445</v>
      </c>
      <c r="AD111" s="319">
        <f t="shared" si="149"/>
        <v>16.558500154740766</v>
      </c>
      <c r="AE111" s="319" t="str">
        <f t="shared" si="150"/>
        <v/>
      </c>
      <c r="AF111" s="319" t="str">
        <f t="shared" si="151"/>
        <v/>
      </c>
    </row>
    <row r="112" spans="2:32" x14ac:dyDescent="0.25">
      <c r="C112" s="3">
        <v>53</v>
      </c>
      <c r="D112" s="268">
        <v>123.33204000000002</v>
      </c>
      <c r="E112" s="263">
        <v>110.11</v>
      </c>
      <c r="F112" s="263">
        <v>132.94528</v>
      </c>
      <c r="G112" s="263">
        <v>157.91152000000002</v>
      </c>
      <c r="H112" s="263">
        <v>216.58</v>
      </c>
      <c r="I112" s="263">
        <v>319.53168000000005</v>
      </c>
      <c r="J112" s="263">
        <v>383.30396000000002</v>
      </c>
      <c r="K112" s="263">
        <v>683.59823999999992</v>
      </c>
      <c r="L112" s="263">
        <v>966.89163999999982</v>
      </c>
      <c r="M112" s="263">
        <v>1478.3511599999999</v>
      </c>
      <c r="N112" s="263">
        <v>1563.4944000000003</v>
      </c>
      <c r="O112" s="263">
        <v>2321.6627199999998</v>
      </c>
      <c r="P112" s="264"/>
      <c r="Q112" s="265"/>
      <c r="R112" s="264"/>
      <c r="T112" s="3">
        <f t="shared" ref="T112:T119" si="152">C112</f>
        <v>53</v>
      </c>
      <c r="U112" s="319">
        <f t="shared" si="140"/>
        <v>1</v>
      </c>
      <c r="V112" s="319">
        <f t="shared" si="141"/>
        <v>0.89279314604704485</v>
      </c>
      <c r="W112" s="319">
        <f t="shared" si="142"/>
        <v>1.0779460065689335</v>
      </c>
      <c r="X112" s="319">
        <f t="shared" si="143"/>
        <v>1.280377102332857</v>
      </c>
      <c r="Y112" s="319">
        <f t="shared" si="144"/>
        <v>1.7560724690842702</v>
      </c>
      <c r="Z112" s="319">
        <f t="shared" si="145"/>
        <v>2.5908245740522902</v>
      </c>
      <c r="AA112" s="319">
        <f t="shared" si="146"/>
        <v>3.1079025369239002</v>
      </c>
      <c r="AB112" s="319">
        <f t="shared" si="147"/>
        <v>5.5427465563692921</v>
      </c>
      <c r="AC112" s="319">
        <f t="shared" si="148"/>
        <v>7.8397441573171065</v>
      </c>
      <c r="AD112" s="319">
        <f t="shared" si="149"/>
        <v>11.986756725989448</v>
      </c>
      <c r="AE112" s="319">
        <f t="shared" si="150"/>
        <v>12.677114560012143</v>
      </c>
      <c r="AF112" s="319">
        <f t="shared" si="151"/>
        <v>18.824489727081456</v>
      </c>
    </row>
    <row r="113" spans="3:32" x14ac:dyDescent="0.25">
      <c r="C113" s="3">
        <v>85</v>
      </c>
      <c r="D113" s="268">
        <v>125.94816</v>
      </c>
      <c r="E113" s="263">
        <v>161.90928</v>
      </c>
      <c r="F113" s="263">
        <v>127.37088000000003</v>
      </c>
      <c r="G113" s="263">
        <v>208.73216000000005</v>
      </c>
      <c r="H113" s="263">
        <v>259.89599999999996</v>
      </c>
      <c r="I113" s="263">
        <v>382.94776000000007</v>
      </c>
      <c r="J113" s="263">
        <v>385.38499999999999</v>
      </c>
      <c r="K113" s="263">
        <v>523.04512</v>
      </c>
      <c r="L113" s="263">
        <v>584.57983999999999</v>
      </c>
      <c r="M113" s="263">
        <v>915.76888000000019</v>
      </c>
      <c r="N113" s="263">
        <v>963.14400000000001</v>
      </c>
      <c r="O113" s="263">
        <v>1141.5819999999999</v>
      </c>
      <c r="P113" s="264"/>
      <c r="Q113" s="265"/>
      <c r="R113" s="264"/>
      <c r="T113" s="3">
        <f t="shared" si="152"/>
        <v>85</v>
      </c>
      <c r="U113" s="319">
        <f t="shared" si="140"/>
        <v>1</v>
      </c>
      <c r="V113" s="319">
        <f t="shared" si="141"/>
        <v>1.2855231866825207</v>
      </c>
      <c r="W113" s="319">
        <f t="shared" si="142"/>
        <v>1.0112960760998813</v>
      </c>
      <c r="X113" s="319">
        <f t="shared" si="143"/>
        <v>1.6572862993790465</v>
      </c>
      <c r="Y113" s="319">
        <f t="shared" si="144"/>
        <v>2.0635156559651207</v>
      </c>
      <c r="Z113" s="319">
        <f t="shared" si="145"/>
        <v>3.0405188928524249</v>
      </c>
      <c r="AA113" s="319">
        <f t="shared" si="146"/>
        <v>3.0598700290659266</v>
      </c>
      <c r="AB113" s="319">
        <f t="shared" si="147"/>
        <v>4.1528603514334783</v>
      </c>
      <c r="AC113" s="319">
        <f t="shared" si="148"/>
        <v>4.6414321574844761</v>
      </c>
      <c r="AD113" s="319">
        <f t="shared" si="149"/>
        <v>7.270998480644737</v>
      </c>
      <c r="AE113" s="319">
        <f t="shared" si="150"/>
        <v>7.6471462544589777</v>
      </c>
      <c r="AF113" s="319">
        <f t="shared" si="151"/>
        <v>9.0639037521469135</v>
      </c>
    </row>
    <row r="114" spans="3:32" x14ac:dyDescent="0.25">
      <c r="C114" s="3"/>
      <c r="D114" s="268"/>
      <c r="E114" s="263"/>
      <c r="F114" s="263"/>
      <c r="G114" s="263"/>
      <c r="H114" s="263"/>
      <c r="I114" s="263"/>
      <c r="J114" s="263"/>
      <c r="K114" s="263"/>
      <c r="L114" s="263"/>
      <c r="M114" s="263"/>
      <c r="N114" s="263"/>
      <c r="O114" s="263"/>
      <c r="P114" s="264"/>
      <c r="Q114" s="265"/>
      <c r="R114" s="264"/>
      <c r="T114" s="3">
        <f t="shared" si="152"/>
        <v>0</v>
      </c>
      <c r="U114" s="319" t="str">
        <f t="shared" si="140"/>
        <v/>
      </c>
      <c r="V114" s="319" t="str">
        <f t="shared" si="141"/>
        <v/>
      </c>
      <c r="W114" s="319" t="str">
        <f t="shared" si="142"/>
        <v/>
      </c>
      <c r="X114" s="319" t="str">
        <f t="shared" si="143"/>
        <v/>
      </c>
      <c r="Y114" s="319" t="str">
        <f t="shared" si="144"/>
        <v/>
      </c>
      <c r="Z114" s="319" t="str">
        <f t="shared" si="145"/>
        <v/>
      </c>
      <c r="AA114" s="319" t="str">
        <f t="shared" si="146"/>
        <v/>
      </c>
      <c r="AB114" s="319" t="str">
        <f t="shared" si="147"/>
        <v/>
      </c>
      <c r="AC114" s="319" t="str">
        <f t="shared" si="148"/>
        <v/>
      </c>
      <c r="AD114" s="319" t="str">
        <f t="shared" si="149"/>
        <v/>
      </c>
      <c r="AE114" s="319" t="str">
        <f t="shared" si="150"/>
        <v/>
      </c>
      <c r="AF114" s="319" t="str">
        <f t="shared" si="151"/>
        <v/>
      </c>
    </row>
    <row r="115" spans="3:32" x14ac:dyDescent="0.25">
      <c r="C115" s="3"/>
      <c r="D115" s="268"/>
      <c r="E115" s="263"/>
      <c r="F115" s="263"/>
      <c r="G115" s="263"/>
      <c r="H115" s="263"/>
      <c r="I115" s="263"/>
      <c r="J115" s="263"/>
      <c r="K115" s="263"/>
      <c r="L115" s="263"/>
      <c r="M115" s="263"/>
      <c r="N115" s="263"/>
      <c r="O115" s="263"/>
      <c r="P115" s="264"/>
      <c r="Q115" s="265"/>
      <c r="R115" s="264"/>
      <c r="T115" s="3">
        <f t="shared" si="152"/>
        <v>0</v>
      </c>
      <c r="U115" s="319" t="str">
        <f t="shared" si="140"/>
        <v/>
      </c>
      <c r="V115" s="319" t="str">
        <f t="shared" si="141"/>
        <v/>
      </c>
      <c r="W115" s="319" t="str">
        <f t="shared" si="142"/>
        <v/>
      </c>
      <c r="X115" s="319" t="str">
        <f t="shared" si="143"/>
        <v/>
      </c>
      <c r="Y115" s="319" t="str">
        <f t="shared" si="144"/>
        <v/>
      </c>
      <c r="Z115" s="319" t="str">
        <f t="shared" si="145"/>
        <v/>
      </c>
      <c r="AA115" s="319" t="str">
        <f t="shared" si="146"/>
        <v/>
      </c>
      <c r="AB115" s="319" t="str">
        <f t="shared" si="147"/>
        <v/>
      </c>
      <c r="AC115" s="319" t="str">
        <f t="shared" si="148"/>
        <v/>
      </c>
      <c r="AD115" s="319" t="str">
        <f t="shared" si="149"/>
        <v/>
      </c>
      <c r="AE115" s="319" t="str">
        <f t="shared" si="150"/>
        <v/>
      </c>
      <c r="AF115" s="319" t="str">
        <f t="shared" si="151"/>
        <v/>
      </c>
    </row>
    <row r="116" spans="3:32" x14ac:dyDescent="0.25">
      <c r="C116" s="3"/>
      <c r="D116" s="268"/>
      <c r="E116" s="263"/>
      <c r="F116" s="263"/>
      <c r="G116" s="263"/>
      <c r="H116" s="263"/>
      <c r="I116" s="263"/>
      <c r="J116" s="263"/>
      <c r="K116" s="263"/>
      <c r="L116" s="263"/>
      <c r="M116" s="263"/>
      <c r="N116" s="263"/>
      <c r="O116" s="263"/>
      <c r="P116" s="264"/>
      <c r="Q116" s="265"/>
      <c r="R116" s="264"/>
      <c r="T116" s="3">
        <f t="shared" si="152"/>
        <v>0</v>
      </c>
      <c r="U116" s="319" t="str">
        <f t="shared" si="140"/>
        <v/>
      </c>
      <c r="V116" s="319" t="str">
        <f t="shared" si="141"/>
        <v/>
      </c>
      <c r="W116" s="319" t="str">
        <f t="shared" si="142"/>
        <v/>
      </c>
      <c r="X116" s="319" t="str">
        <f t="shared" si="143"/>
        <v/>
      </c>
      <c r="Y116" s="319" t="str">
        <f t="shared" si="144"/>
        <v/>
      </c>
      <c r="Z116" s="319" t="str">
        <f t="shared" si="145"/>
        <v/>
      </c>
      <c r="AA116" s="319" t="str">
        <f t="shared" si="146"/>
        <v/>
      </c>
      <c r="AB116" s="319" t="str">
        <f t="shared" si="147"/>
        <v/>
      </c>
      <c r="AC116" s="319" t="str">
        <f t="shared" si="148"/>
        <v/>
      </c>
      <c r="AD116" s="319" t="str">
        <f t="shared" si="149"/>
        <v/>
      </c>
      <c r="AE116" s="319" t="str">
        <f t="shared" si="150"/>
        <v/>
      </c>
      <c r="AF116" s="319" t="str">
        <f t="shared" si="151"/>
        <v/>
      </c>
    </row>
    <row r="117" spans="3:32" x14ac:dyDescent="0.25">
      <c r="C117" s="3"/>
      <c r="D117" s="268"/>
      <c r="E117" s="263"/>
      <c r="F117" s="263"/>
      <c r="G117" s="263"/>
      <c r="H117" s="263"/>
      <c r="I117" s="263"/>
      <c r="J117" s="263"/>
      <c r="K117" s="263"/>
      <c r="L117" s="263"/>
      <c r="M117" s="263"/>
      <c r="N117" s="263"/>
      <c r="O117" s="263"/>
      <c r="P117" s="264"/>
      <c r="Q117" s="265"/>
      <c r="R117" s="264"/>
      <c r="T117" s="3">
        <f t="shared" si="152"/>
        <v>0</v>
      </c>
      <c r="U117" s="319" t="str">
        <f t="shared" si="140"/>
        <v/>
      </c>
      <c r="V117" s="319" t="str">
        <f t="shared" si="141"/>
        <v/>
      </c>
      <c r="W117" s="319" t="str">
        <f t="shared" si="142"/>
        <v/>
      </c>
      <c r="X117" s="319" t="str">
        <f t="shared" si="143"/>
        <v/>
      </c>
      <c r="Y117" s="319" t="str">
        <f t="shared" si="144"/>
        <v/>
      </c>
      <c r="Z117" s="319" t="str">
        <f t="shared" si="145"/>
        <v/>
      </c>
      <c r="AA117" s="319" t="str">
        <f t="shared" si="146"/>
        <v/>
      </c>
      <c r="AB117" s="319" t="str">
        <f t="shared" si="147"/>
        <v/>
      </c>
      <c r="AC117" s="319" t="str">
        <f t="shared" si="148"/>
        <v/>
      </c>
      <c r="AD117" s="319" t="str">
        <f t="shared" si="149"/>
        <v/>
      </c>
      <c r="AE117" s="319" t="str">
        <f t="shared" si="150"/>
        <v/>
      </c>
      <c r="AF117" s="319" t="str">
        <f t="shared" si="151"/>
        <v/>
      </c>
    </row>
    <row r="118" spans="3:32" x14ac:dyDescent="0.25">
      <c r="C118" s="3"/>
      <c r="D118" s="268"/>
      <c r="E118" s="263"/>
      <c r="F118" s="263"/>
      <c r="G118" s="263"/>
      <c r="H118" s="263"/>
      <c r="I118" s="263"/>
      <c r="J118" s="263"/>
      <c r="K118" s="263"/>
      <c r="L118" s="263"/>
      <c r="M118" s="263"/>
      <c r="N118" s="263"/>
      <c r="O118" s="263"/>
      <c r="P118" s="264"/>
      <c r="Q118" s="265"/>
      <c r="R118" s="264"/>
      <c r="T118" s="3">
        <f t="shared" si="152"/>
        <v>0</v>
      </c>
      <c r="U118" s="319" t="str">
        <f t="shared" si="140"/>
        <v/>
      </c>
      <c r="V118" s="319" t="str">
        <f t="shared" si="141"/>
        <v/>
      </c>
      <c r="W118" s="319" t="str">
        <f t="shared" si="142"/>
        <v/>
      </c>
      <c r="X118" s="319" t="str">
        <f t="shared" si="143"/>
        <v/>
      </c>
      <c r="Y118" s="319" t="str">
        <f t="shared" si="144"/>
        <v/>
      </c>
      <c r="Z118" s="319" t="str">
        <f t="shared" si="145"/>
        <v/>
      </c>
      <c r="AA118" s="319" t="str">
        <f t="shared" si="146"/>
        <v/>
      </c>
      <c r="AB118" s="319" t="str">
        <f t="shared" si="147"/>
        <v/>
      </c>
      <c r="AC118" s="319" t="str">
        <f t="shared" si="148"/>
        <v/>
      </c>
      <c r="AD118" s="319" t="str">
        <f t="shared" si="149"/>
        <v/>
      </c>
      <c r="AE118" s="319" t="str">
        <f t="shared" si="150"/>
        <v/>
      </c>
      <c r="AF118" s="319" t="str">
        <f t="shared" si="151"/>
        <v/>
      </c>
    </row>
    <row r="119" spans="3:32" x14ac:dyDescent="0.25">
      <c r="C119" s="255"/>
      <c r="D119" s="272"/>
      <c r="E119" s="273"/>
      <c r="F119" s="273"/>
      <c r="G119" s="273"/>
      <c r="H119" s="273"/>
      <c r="I119" s="273"/>
      <c r="J119" s="273"/>
      <c r="K119" s="273"/>
      <c r="L119" s="273"/>
      <c r="M119" s="273"/>
      <c r="N119" s="273"/>
      <c r="O119" s="273"/>
      <c r="P119" s="264"/>
      <c r="Q119" s="265"/>
      <c r="R119" s="264"/>
      <c r="T119" s="3">
        <f t="shared" si="152"/>
        <v>0</v>
      </c>
      <c r="U119" s="319" t="str">
        <f t="shared" si="140"/>
        <v/>
      </c>
      <c r="V119" s="319" t="str">
        <f t="shared" si="141"/>
        <v/>
      </c>
      <c r="W119" s="319" t="str">
        <f t="shared" si="142"/>
        <v/>
      </c>
      <c r="X119" s="319" t="str">
        <f t="shared" si="143"/>
        <v/>
      </c>
      <c r="Y119" s="319" t="str">
        <f t="shared" si="144"/>
        <v/>
      </c>
      <c r="Z119" s="319" t="str">
        <f t="shared" si="145"/>
        <v/>
      </c>
      <c r="AA119" s="319" t="str">
        <f t="shared" si="146"/>
        <v/>
      </c>
      <c r="AB119" s="319" t="str">
        <f t="shared" si="147"/>
        <v/>
      </c>
      <c r="AC119" s="319" t="str">
        <f t="shared" si="148"/>
        <v/>
      </c>
      <c r="AD119" s="319" t="str">
        <f t="shared" si="149"/>
        <v/>
      </c>
      <c r="AE119" s="319" t="str">
        <f t="shared" si="150"/>
        <v/>
      </c>
      <c r="AF119" s="319" t="str">
        <f t="shared" si="151"/>
        <v/>
      </c>
    </row>
    <row r="120" spans="3:32" x14ac:dyDescent="0.25">
      <c r="C120" s="3" t="s">
        <v>3</v>
      </c>
      <c r="D120" s="5">
        <f>AVERAGE(D110:D119)</f>
        <v>110.82916</v>
      </c>
      <c r="E120" s="5">
        <f>AVERAGE(E110:E119)</f>
        <v>135.72273000000001</v>
      </c>
      <c r="F120" s="5">
        <f t="shared" ref="F120:O120" si="153">AVERAGE(F110:F119)</f>
        <v>146.89272000000003</v>
      </c>
      <c r="G120" s="5">
        <f t="shared" si="153"/>
        <v>185.48868000000002</v>
      </c>
      <c r="H120" s="5">
        <f t="shared" si="153"/>
        <v>248.87199999999999</v>
      </c>
      <c r="I120" s="5">
        <f t="shared" si="153"/>
        <v>384.43873000000002</v>
      </c>
      <c r="J120" s="5">
        <f t="shared" si="153"/>
        <v>511.28584000000006</v>
      </c>
      <c r="K120" s="5">
        <f t="shared" si="153"/>
        <v>672.20659999999998</v>
      </c>
      <c r="L120" s="5">
        <f t="shared" si="153"/>
        <v>915.35079999999994</v>
      </c>
      <c r="M120" s="5">
        <f t="shared" si="153"/>
        <v>1424.7975300000003</v>
      </c>
      <c r="N120" s="5">
        <f t="shared" si="153"/>
        <v>1327.8345600000002</v>
      </c>
      <c r="O120" s="5">
        <f t="shared" si="153"/>
        <v>1732.0829066666665</v>
      </c>
      <c r="P120" s="5"/>
      <c r="Q120" s="327"/>
      <c r="R120" s="5"/>
      <c r="T120" s="266" t="s">
        <v>3</v>
      </c>
      <c r="U120" s="318">
        <f>AVERAGE(U110:U119)</f>
        <v>1</v>
      </c>
      <c r="V120" s="318">
        <f>AVERAGE(V110:V119)</f>
        <v>1.2829083701731843</v>
      </c>
      <c r="W120" s="318">
        <f t="shared" ref="W120:AF120" si="154">AVERAGE(W110:W119)</f>
        <v>1.4047492262491601</v>
      </c>
      <c r="X120" s="318">
        <f t="shared" si="154"/>
        <v>1.7566073786073444</v>
      </c>
      <c r="Y120" s="318">
        <f t="shared" si="154"/>
        <v>2.326259905413874</v>
      </c>
      <c r="Z120" s="318">
        <f t="shared" si="154"/>
        <v>3.5367457374670686</v>
      </c>
      <c r="AA120" s="318">
        <f t="shared" si="154"/>
        <v>4.7892618830685443</v>
      </c>
      <c r="AB120" s="318">
        <f t="shared" si="154"/>
        <v>6.2103770476725888</v>
      </c>
      <c r="AC120" s="318">
        <f t="shared" si="154"/>
        <v>8.6416876040907749</v>
      </c>
      <c r="AD120" s="318">
        <f t="shared" si="154"/>
        <v>13.440836327116227</v>
      </c>
      <c r="AE120" s="318">
        <f t="shared" si="154"/>
        <v>14.095059307351633</v>
      </c>
      <c r="AF120" s="318">
        <f t="shared" si="154"/>
        <v>18.003950089783942</v>
      </c>
    </row>
    <row r="121" spans="3:32" x14ac:dyDescent="0.25">
      <c r="C121" s="3" t="s">
        <v>4</v>
      </c>
      <c r="D121" s="5">
        <f>_xlfn.VAR.P(D110:D119)</f>
        <v>662.20484406959986</v>
      </c>
      <c r="E121" s="5">
        <f>_xlfn.VAR.P(E110:E119)</f>
        <v>546.65349310909733</v>
      </c>
      <c r="F121" s="5">
        <f t="shared" ref="F121:O121" si="155">_xlfn.VAR.P(F110:F119)</f>
        <v>737.4757656967995</v>
      </c>
      <c r="G121" s="5">
        <f t="shared" si="155"/>
        <v>745.85014847200364</v>
      </c>
      <c r="H121" s="5">
        <f t="shared" si="155"/>
        <v>2351.6944879999937</v>
      </c>
      <c r="I121" s="5">
        <f t="shared" si="155"/>
        <v>12120.341074606695</v>
      </c>
      <c r="J121" s="5">
        <f t="shared" si="155"/>
        <v>41417.521135504823</v>
      </c>
      <c r="K121" s="5">
        <f t="shared" si="155"/>
        <v>39845.299046238419</v>
      </c>
      <c r="L121" s="5">
        <f t="shared" si="155"/>
        <v>78937.666357690352</v>
      </c>
      <c r="M121" s="5">
        <f t="shared" si="155"/>
        <v>198122.4122844697</v>
      </c>
      <c r="N121" s="5">
        <f t="shared" si="155"/>
        <v>68394.563815219328</v>
      </c>
      <c r="O121" s="5">
        <f t="shared" si="155"/>
        <v>232098.84182575138</v>
      </c>
      <c r="P121" s="5"/>
      <c r="Q121" s="327"/>
      <c r="R121" s="5"/>
      <c r="T121" s="3" t="s">
        <v>4</v>
      </c>
      <c r="U121" s="319">
        <f>_xlfn.VAR.P(U110:U119)</f>
        <v>0</v>
      </c>
      <c r="V121" s="319">
        <f>_xlfn.VAR.P(V110:V119)</f>
        <v>8.9362556048384167E-2</v>
      </c>
      <c r="W121" s="319">
        <f t="shared" ref="W121:AF121" si="156">_xlfn.VAR.P(W110:W119)</f>
        <v>0.16091443059228783</v>
      </c>
      <c r="X121" s="319">
        <f t="shared" si="156"/>
        <v>0.16124375864173102</v>
      </c>
      <c r="Y121" s="319">
        <f t="shared" si="156"/>
        <v>0.20831779656194804</v>
      </c>
      <c r="Z121" s="319">
        <f t="shared" si="156"/>
        <v>0.55623156633155624</v>
      </c>
      <c r="AA121" s="319">
        <f t="shared" si="156"/>
        <v>2.9436985231773605</v>
      </c>
      <c r="AB121" s="319">
        <f t="shared" si="156"/>
        <v>2.1196849900451227</v>
      </c>
      <c r="AC121" s="319">
        <f t="shared" si="156"/>
        <v>7.1865583837326312</v>
      </c>
      <c r="AD121" s="319">
        <f t="shared" si="156"/>
        <v>17.55184899194245</v>
      </c>
      <c r="AE121" s="319">
        <f t="shared" si="156"/>
        <v>35.152622992548054</v>
      </c>
      <c r="AF121" s="319">
        <f t="shared" si="156"/>
        <v>48.841367624110667</v>
      </c>
    </row>
    <row r="122" spans="3:32" x14ac:dyDescent="0.25">
      <c r="C122" s="3" t="s">
        <v>5</v>
      </c>
      <c r="D122" s="5">
        <f>_xlfn.STDEV.P(D110:D119)</f>
        <v>25.733341098069637</v>
      </c>
      <c r="E122" s="5">
        <f>_xlfn.STDEV.P(E110:E119)</f>
        <v>23.380622171129179</v>
      </c>
      <c r="F122" s="5">
        <f t="shared" ref="F122:O122" si="157">_xlfn.STDEV.P(F110:F119)</f>
        <v>27.156505034646845</v>
      </c>
      <c r="G122" s="5">
        <f t="shared" si="157"/>
        <v>27.310257202597043</v>
      </c>
      <c r="H122" s="5">
        <f t="shared" si="157"/>
        <v>48.494272734004312</v>
      </c>
      <c r="I122" s="5">
        <f t="shared" si="157"/>
        <v>110.09242060472053</v>
      </c>
      <c r="J122" s="5">
        <f t="shared" si="157"/>
        <v>203.51295078079141</v>
      </c>
      <c r="K122" s="5">
        <f t="shared" si="157"/>
        <v>199.61287294720853</v>
      </c>
      <c r="L122" s="5">
        <f t="shared" si="157"/>
        <v>280.95847799575358</v>
      </c>
      <c r="M122" s="5">
        <f t="shared" si="157"/>
        <v>445.10943854794823</v>
      </c>
      <c r="N122" s="5">
        <f t="shared" si="157"/>
        <v>261.52354351992733</v>
      </c>
      <c r="O122" s="5">
        <f t="shared" si="157"/>
        <v>481.76637681115875</v>
      </c>
      <c r="P122" s="5"/>
      <c r="Q122" s="327"/>
      <c r="R122" s="5"/>
      <c r="T122" s="3" t="s">
        <v>5</v>
      </c>
      <c r="U122" s="319">
        <f>_xlfn.STDEV.P(U110:U119)</f>
        <v>0</v>
      </c>
      <c r="V122" s="319">
        <f>_xlfn.STDEV.P(V110:V119)</f>
        <v>0.29893570554282095</v>
      </c>
      <c r="W122" s="319">
        <f t="shared" ref="W122:AF122" si="158">_xlfn.STDEV.P(W110:W119)</f>
        <v>0.40114140972017315</v>
      </c>
      <c r="X122" s="319">
        <f t="shared" si="158"/>
        <v>0.40155168863015755</v>
      </c>
      <c r="Y122" s="319">
        <f t="shared" si="158"/>
        <v>0.45641844458999248</v>
      </c>
      <c r="Z122" s="319">
        <f t="shared" si="158"/>
        <v>0.74580933644702807</v>
      </c>
      <c r="AA122" s="319">
        <f t="shared" si="158"/>
        <v>1.7157209922296108</v>
      </c>
      <c r="AB122" s="319">
        <f t="shared" si="158"/>
        <v>1.4559137989747617</v>
      </c>
      <c r="AC122" s="319">
        <f t="shared" si="158"/>
        <v>2.6807757055995252</v>
      </c>
      <c r="AD122" s="319">
        <f t="shared" si="158"/>
        <v>4.1894926890904642</v>
      </c>
      <c r="AE122" s="319">
        <f t="shared" si="158"/>
        <v>5.9289647488029518</v>
      </c>
      <c r="AF122" s="319">
        <f t="shared" si="158"/>
        <v>6.9886599304953068</v>
      </c>
    </row>
  </sheetData>
  <mergeCells count="8">
    <mergeCell ref="C91:D91"/>
    <mergeCell ref="T91:U91"/>
    <mergeCell ref="A1:N1"/>
    <mergeCell ref="D4:O4"/>
    <mergeCell ref="V4:AF4"/>
    <mergeCell ref="T32:U32"/>
    <mergeCell ref="C62:D62"/>
    <mergeCell ref="T62:U6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Ortho BxPc3luc2 Therapy Trial</vt:lpstr>
      <vt:lpstr>5x5Gy EBRT Therapy</vt:lpstr>
      <vt:lpstr>Abraxane Therapy</vt:lpstr>
      <vt:lpstr>10uCi 131I-ELP Escalation Trial</vt:lpstr>
      <vt:lpstr>6uCi 131I-ELP Escalation Trial</vt:lpstr>
      <vt:lpstr>3uCi 131I-ELP Escalation Trial</vt:lpstr>
      <vt:lpstr>Bliss - 50mg CP-PTX</vt:lpstr>
      <vt:lpstr>Bliss - 25mg CP-PTX</vt:lpstr>
      <vt:lpstr>Bliss - 12mg CP-PTX</vt:lpstr>
      <vt:lpstr>Bliss - 2x 25mg CP-PTX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Schaal</dc:creator>
  <cp:lastModifiedBy>Jeff Schaal</cp:lastModifiedBy>
  <dcterms:created xsi:type="dcterms:W3CDTF">2016-07-20T17:51:21Z</dcterms:created>
  <dcterms:modified xsi:type="dcterms:W3CDTF">2022-07-12T03:37:38Z</dcterms:modified>
</cp:coreProperties>
</file>