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yYun/Dropbox/Lase Innovation/LASE/Nature Comm High Marker Paper/Final Submission Oct 2023/Other submission Files/Additional Supplementary Information (AS)/"/>
    </mc:Choice>
  </mc:AlternateContent>
  <xr:revisionPtr revIDLastSave="0" documentId="13_ncr:1_{F39512B2-026D-5C45-9705-A368A33139B7}" xr6:coauthVersionLast="47" xr6:coauthVersionMax="47" xr10:uidLastSave="{00000000-0000-0000-0000-000000000000}"/>
  <bookViews>
    <workbookView xWindow="1020" yWindow="500" windowWidth="50180" windowHeight="28300" xr2:uid="{211A5FE8-F8EF-EA4D-8080-5BFE73B87CEC}"/>
  </bookViews>
  <sheets>
    <sheet name="Figs" sheetId="15" r:id="rId1"/>
    <sheet name="Fig 5" sheetId="1" state="hidden" r:id="rId2"/>
    <sheet name="Fig 6" sheetId="16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" i="1" l="1"/>
  <c r="L45" i="1" l="1"/>
  <c r="L4" i="1" l="1"/>
  <c r="L5" i="1"/>
  <c r="L6" i="1"/>
  <c r="L7" i="1"/>
  <c r="M7" i="1" s="1"/>
  <c r="L8" i="1"/>
  <c r="L9" i="1"/>
  <c r="L10" i="1"/>
  <c r="L11" i="1"/>
  <c r="M11" i="1" s="1"/>
  <c r="L12" i="1"/>
  <c r="L13" i="1"/>
  <c r="L14" i="1"/>
  <c r="M14" i="1" s="1"/>
  <c r="M15" i="1"/>
  <c r="L16" i="1"/>
  <c r="M16" i="1" s="1"/>
  <c r="L17" i="1"/>
  <c r="L18" i="1"/>
  <c r="L19" i="1"/>
  <c r="M19" i="1" s="1"/>
  <c r="L20" i="1"/>
  <c r="L21" i="1"/>
  <c r="L22" i="1"/>
  <c r="L23" i="1"/>
  <c r="M23" i="1" s="1"/>
  <c r="L24" i="1"/>
  <c r="L25" i="1"/>
  <c r="M25" i="1" s="1"/>
  <c r="L26" i="1"/>
  <c r="L27" i="1"/>
  <c r="M27" i="1" s="1"/>
  <c r="L28" i="1"/>
  <c r="M28" i="1" s="1"/>
  <c r="L29" i="1"/>
  <c r="L30" i="1"/>
  <c r="M30" i="1" s="1"/>
  <c r="L31" i="1"/>
  <c r="M31" i="1" s="1"/>
  <c r="L32" i="1"/>
  <c r="M32" i="1" s="1"/>
  <c r="L33" i="1"/>
  <c r="M33" i="1" s="1"/>
  <c r="L34" i="1"/>
  <c r="L35" i="1"/>
  <c r="M35" i="1" s="1"/>
  <c r="L36" i="1"/>
  <c r="L37" i="1"/>
  <c r="L38" i="1"/>
  <c r="M38" i="1" s="1"/>
  <c r="L39" i="1"/>
  <c r="L40" i="1"/>
  <c r="L41" i="1"/>
  <c r="M41" i="1" s="1"/>
  <c r="L42" i="1"/>
  <c r="L43" i="1"/>
  <c r="M43" i="1" s="1"/>
  <c r="L44" i="1"/>
  <c r="L46" i="1"/>
  <c r="L3" i="1"/>
  <c r="J14" i="1"/>
  <c r="J16" i="1"/>
  <c r="J25" i="1"/>
  <c r="J28" i="1"/>
  <c r="J30" i="1"/>
  <c r="J32" i="1"/>
  <c r="J33" i="1"/>
  <c r="J35" i="1"/>
  <c r="J38" i="1"/>
  <c r="J41" i="1"/>
  <c r="J47" i="1"/>
  <c r="J48" i="1"/>
  <c r="H27" i="1"/>
  <c r="I27" i="1" s="1"/>
  <c r="J27" i="1" s="1"/>
  <c r="I43" i="1"/>
  <c r="J43" i="1" s="1"/>
  <c r="H13" i="1"/>
  <c r="I13" i="1" s="1"/>
  <c r="J13" i="1" s="1"/>
  <c r="H29" i="1"/>
  <c r="I29" i="1" s="1"/>
  <c r="J29" i="1" s="1"/>
  <c r="H41" i="1"/>
  <c r="H34" i="1"/>
  <c r="I34" i="1" s="1"/>
  <c r="J34" i="1" s="1"/>
  <c r="H7" i="1"/>
  <c r="I7" i="1" s="1"/>
  <c r="J7" i="1" s="1"/>
  <c r="H38" i="1"/>
  <c r="H44" i="1"/>
  <c r="I44" i="1" s="1"/>
  <c r="J44" i="1" s="1"/>
  <c r="H18" i="1"/>
  <c r="I18" i="1" s="1"/>
  <c r="J18" i="1" s="1"/>
  <c r="H35" i="1"/>
  <c r="H21" i="1"/>
  <c r="I21" i="1" s="1"/>
  <c r="J21" i="1" s="1"/>
  <c r="H33" i="1"/>
  <c r="H32" i="1"/>
  <c r="H24" i="1"/>
  <c r="I24" i="1" s="1"/>
  <c r="J24" i="1" s="1"/>
  <c r="H30" i="1"/>
  <c r="H11" i="1"/>
  <c r="I11" i="1" s="1"/>
  <c r="J11" i="1" s="1"/>
  <c r="H28" i="1"/>
  <c r="H36" i="1"/>
  <c r="I36" i="1" s="1"/>
  <c r="J36" i="1" s="1"/>
  <c r="H42" i="1"/>
  <c r="I42" i="1" s="1"/>
  <c r="J42" i="1" s="1"/>
  <c r="H25" i="1"/>
  <c r="H26" i="1"/>
  <c r="I26" i="1" s="1"/>
  <c r="J26" i="1" s="1"/>
  <c r="H47" i="1"/>
  <c r="H43" i="1"/>
  <c r="H20" i="1"/>
  <c r="I20" i="1" s="1"/>
  <c r="J20" i="1" s="1"/>
  <c r="H45" i="1"/>
  <c r="I45" i="1" s="1"/>
  <c r="J45" i="1" s="1"/>
  <c r="H40" i="1"/>
  <c r="I40" i="1" s="1"/>
  <c r="J40" i="1" s="1"/>
  <c r="H12" i="1"/>
  <c r="I12" i="1" s="1"/>
  <c r="J12" i="1" s="1"/>
  <c r="H10" i="1"/>
  <c r="I10" i="1" s="1"/>
  <c r="J10" i="1" s="1"/>
  <c r="H48" i="1"/>
  <c r="H19" i="1"/>
  <c r="I19" i="1" s="1"/>
  <c r="J19" i="1" s="1"/>
  <c r="H8" i="1"/>
  <c r="I8" i="1" s="1"/>
  <c r="J8" i="1" s="1"/>
  <c r="H16" i="1"/>
  <c r="H15" i="1"/>
  <c r="I15" i="1" s="1"/>
  <c r="J15" i="1" s="1"/>
  <c r="H14" i="1"/>
  <c r="H3" i="1"/>
  <c r="I3" i="1" s="1"/>
  <c r="J3" i="1" s="1"/>
  <c r="H17" i="1"/>
  <c r="I17" i="1" s="1"/>
  <c r="J17" i="1" s="1"/>
  <c r="H4" i="1"/>
  <c r="I4" i="1" s="1"/>
  <c r="J4" i="1" s="1"/>
  <c r="H31" i="1"/>
  <c r="I31" i="1" s="1"/>
  <c r="J31" i="1" s="1"/>
  <c r="H39" i="1"/>
  <c r="I39" i="1" s="1"/>
  <c r="J39" i="1" s="1"/>
  <c r="H6" i="1"/>
  <c r="I6" i="1" s="1"/>
  <c r="J6" i="1" s="1"/>
  <c r="H22" i="1"/>
  <c r="I22" i="1" s="1"/>
  <c r="J22" i="1" s="1"/>
  <c r="H9" i="1"/>
  <c r="I9" i="1" s="1"/>
  <c r="J9" i="1" s="1"/>
  <c r="H37" i="1"/>
  <c r="I37" i="1" s="1"/>
  <c r="J37" i="1" s="1"/>
  <c r="H23" i="1"/>
  <c r="I23" i="1" s="1"/>
  <c r="J23" i="1" s="1"/>
  <c r="H5" i="1"/>
  <c r="I5" i="1" s="1"/>
  <c r="J5" i="1" s="1"/>
  <c r="H46" i="1"/>
  <c r="I46" i="1" s="1"/>
  <c r="J46" i="1" s="1"/>
  <c r="M3" i="1" l="1"/>
  <c r="M46" i="1"/>
  <c r="M42" i="1"/>
  <c r="M34" i="1"/>
  <c r="M26" i="1"/>
  <c r="M22" i="1"/>
  <c r="M18" i="1"/>
  <c r="M10" i="1"/>
  <c r="M6" i="1"/>
  <c r="M39" i="1"/>
  <c r="M45" i="1"/>
  <c r="M37" i="1"/>
  <c r="M29" i="1"/>
  <c r="M21" i="1"/>
  <c r="M17" i="1"/>
  <c r="M13" i="1"/>
  <c r="M9" i="1"/>
  <c r="M5" i="1"/>
  <c r="M44" i="1"/>
  <c r="M40" i="1"/>
  <c r="M36" i="1"/>
  <c r="M24" i="1"/>
  <c r="M20" i="1"/>
  <c r="M12" i="1"/>
  <c r="M8" i="1"/>
  <c r="M4" i="1"/>
</calcChain>
</file>

<file path=xl/sharedStrings.xml><?xml version="1.0" encoding="utf-8"?>
<sst xmlns="http://schemas.openxmlformats.org/spreadsheetml/2006/main" count="780" uniqueCount="245">
  <si>
    <t>Antigen</t>
  </si>
  <si>
    <t>Catalog no.</t>
  </si>
  <si>
    <t>Clone</t>
  </si>
  <si>
    <t>Supplier</t>
  </si>
  <si>
    <t># of tests per vial</t>
  </si>
  <si>
    <t>Cost before discounts</t>
  </si>
  <si>
    <t>Anticipated cost after discounts</t>
  </si>
  <si>
    <t>Actual cost before tax &amp; freight</t>
  </si>
  <si>
    <t>Cost per test</t>
  </si>
  <si>
    <t>Test size (uL) per titration</t>
  </si>
  <si>
    <t># of tests given titration</t>
  </si>
  <si>
    <t>Cost per test based on titration</t>
  </si>
  <si>
    <t>Description</t>
  </si>
  <si>
    <t>β2M</t>
  </si>
  <si>
    <t>N/A</t>
  </si>
  <si>
    <t>2M2</t>
  </si>
  <si>
    <t>BioLegend</t>
  </si>
  <si>
    <t>CD3</t>
  </si>
  <si>
    <t>PE</t>
  </si>
  <si>
    <t>UCHT1</t>
  </si>
  <si>
    <t>CD45</t>
  </si>
  <si>
    <t>2D1</t>
  </si>
  <si>
    <t>CD14</t>
  </si>
  <si>
    <t>APC</t>
  </si>
  <si>
    <t>M5E2</t>
  </si>
  <si>
    <t>CD19</t>
  </si>
  <si>
    <t>FITC</t>
  </si>
  <si>
    <t>HIB19</t>
  </si>
  <si>
    <t>LIVE/DEAD Fixable Near IR</t>
  </si>
  <si>
    <t>L34975</t>
  </si>
  <si>
    <t>Invitrogen</t>
  </si>
  <si>
    <t>BV421</t>
  </si>
  <si>
    <t>HI30</t>
  </si>
  <si>
    <t>PE/Cy5</t>
  </si>
  <si>
    <t>25-0459-41</t>
  </si>
  <si>
    <t>VioBlue</t>
  </si>
  <si>
    <t>130-110-775</t>
  </si>
  <si>
    <t>REA747</t>
  </si>
  <si>
    <t>Miltenyi</t>
  </si>
  <si>
    <t>BV605</t>
  </si>
  <si>
    <t>BV650</t>
  </si>
  <si>
    <t>HLA-DR</t>
  </si>
  <si>
    <t>L243</t>
  </si>
  <si>
    <t>A96416</t>
  </si>
  <si>
    <t>J33</t>
  </si>
  <si>
    <t>Beckman Coulter</t>
  </si>
  <si>
    <t>CD4</t>
  </si>
  <si>
    <t>OKT4</t>
  </si>
  <si>
    <t>CD20</t>
  </si>
  <si>
    <t>2H7</t>
  </si>
  <si>
    <t>CD56</t>
  </si>
  <si>
    <t>HCD56</t>
  </si>
  <si>
    <t>CD57</t>
  </si>
  <si>
    <t>Alexa Fluor 700</t>
  </si>
  <si>
    <t>105701A0</t>
  </si>
  <si>
    <t>HI57a</t>
  </si>
  <si>
    <t>AAT Bioquest</t>
  </si>
  <si>
    <t>NK and CD8+ T cell immune senescence</t>
  </si>
  <si>
    <t>CCR6</t>
  </si>
  <si>
    <t>PE-Cy7</t>
  </si>
  <si>
    <t>G034E3</t>
  </si>
  <si>
    <t>Chemokine receptor; T cell and B cell differentiation</t>
  </si>
  <si>
    <t>CCR7</t>
  </si>
  <si>
    <t>PE-Dazzle594</t>
  </si>
  <si>
    <t>G043H7</t>
  </si>
  <si>
    <t>T cell differentiation</t>
  </si>
  <si>
    <t>CD11c</t>
  </si>
  <si>
    <t>130-120-032</t>
  </si>
  <si>
    <t>REA618</t>
  </si>
  <si>
    <t>Dendritic Cell differentiation</t>
  </si>
  <si>
    <t>CD123</t>
  </si>
  <si>
    <t>PE-Cy5</t>
  </si>
  <si>
    <t>6H6</t>
  </si>
  <si>
    <t>Plasmacytoid dendritic cells</t>
  </si>
  <si>
    <t>CD127</t>
  </si>
  <si>
    <t>A019D5</t>
  </si>
  <si>
    <t>Cytokine receptor; T cell differentiation</t>
  </si>
  <si>
    <t>Alexa Fluor 647</t>
  </si>
  <si>
    <t>63D3</t>
  </si>
  <si>
    <t>Monocyte differentiation</t>
  </si>
  <si>
    <t>CD141</t>
  </si>
  <si>
    <t>JAA17</t>
  </si>
  <si>
    <t>FisherSci</t>
  </si>
  <si>
    <t>Dendritic cell differentiation</t>
  </si>
  <si>
    <t>CD159a</t>
  </si>
  <si>
    <t>S19004C</t>
  </si>
  <si>
    <t>NK, NKT‐Like, and γδ T cell activation/differentiation</t>
  </si>
  <si>
    <t>CD159c</t>
  </si>
  <si>
    <t>S19005E</t>
  </si>
  <si>
    <t>NK cell differentiation</t>
  </si>
  <si>
    <t>CD16</t>
  </si>
  <si>
    <t>APC-Cy7</t>
  </si>
  <si>
    <t>3G8</t>
  </si>
  <si>
    <t>Monocyte, NK cell, and dendritic cell differentiation</t>
  </si>
  <si>
    <t>ordered Feb 12th</t>
  </si>
  <si>
    <t>B73.1</t>
  </si>
  <si>
    <t>ordered Feb 15th</t>
  </si>
  <si>
    <t>SJ25C1</t>
  </si>
  <si>
    <t>B cells</t>
  </si>
  <si>
    <t>CCR5</t>
  </si>
  <si>
    <t>HEK/1/85a</t>
  </si>
  <si>
    <t>Chemokine receptor; Monocyte, dendritic cell, T cell, and B cell differentiation</t>
  </si>
  <si>
    <t>CD1c</t>
  </si>
  <si>
    <t xml:space="preserve"> L161</t>
  </si>
  <si>
    <t>Dendritic cells, NKT‐Like cells</t>
  </si>
  <si>
    <t>CD2</t>
  </si>
  <si>
    <t>RPA-2.10</t>
  </si>
  <si>
    <t>100ug</t>
  </si>
  <si>
    <t>CD25</t>
  </si>
  <si>
    <t>BC96</t>
  </si>
  <si>
    <t>Regulatory T cells</t>
  </si>
  <si>
    <t>CD27</t>
  </si>
  <si>
    <t>QA17A18</t>
  </si>
  <si>
    <t>T and B cell differentiation</t>
  </si>
  <si>
    <t>CD28</t>
  </si>
  <si>
    <t>CD28.2</t>
  </si>
  <si>
    <t>T cell and NK cell differentiation</t>
  </si>
  <si>
    <t>Krome Orange</t>
  </si>
  <si>
    <t>B00068</t>
  </si>
  <si>
    <t>Pan T cell, NKT‐Like cells</t>
  </si>
  <si>
    <t>CD38</t>
  </si>
  <si>
    <t>HB-7</t>
  </si>
  <si>
    <t>Monocyte, dendritic cell, T cell, and B cell activation/differentiation</t>
  </si>
  <si>
    <t>CD39</t>
  </si>
  <si>
    <t>A1</t>
  </si>
  <si>
    <t>B cell, Tregs, and monocyte differentiation</t>
  </si>
  <si>
    <t>A96417</t>
  </si>
  <si>
    <t>13B8.2</t>
  </si>
  <si>
    <t>0.5mL</t>
  </si>
  <si>
    <t>CD4 T and NKT‐Like cells</t>
  </si>
  <si>
    <t>Leukocytes</t>
  </si>
  <si>
    <t>CD45RA</t>
  </si>
  <si>
    <t>PerCP-Cy5.5</t>
  </si>
  <si>
    <t>HI100</t>
  </si>
  <si>
    <t>T cell and dendritic cell differentiation</t>
  </si>
  <si>
    <t>CD337</t>
  </si>
  <si>
    <t>PE-Dazzle</t>
  </si>
  <si>
    <t>P30-15</t>
  </si>
  <si>
    <t>Pan NK cell, γδ T cell activation</t>
  </si>
  <si>
    <t>PD-1</t>
  </si>
  <si>
    <t>EH12.2H7</t>
  </si>
  <si>
    <t>T cell inhibitory receptor</t>
  </si>
  <si>
    <t>CD314</t>
  </si>
  <si>
    <t>1D11</t>
  </si>
  <si>
    <t>QA17A04</t>
  </si>
  <si>
    <t>CD95</t>
  </si>
  <si>
    <t>DX2</t>
  </si>
  <si>
    <t>T cell and B cell differentiation</t>
  </si>
  <si>
    <t>CD8</t>
  </si>
  <si>
    <t>RPA-T8</t>
  </si>
  <si>
    <t>CD8 T, NK, and NKT‐Like cells</t>
  </si>
  <si>
    <t>CXCR3</t>
  </si>
  <si>
    <t>G025H7</t>
  </si>
  <si>
    <t>Chemokine receptor; Dendritic cell, T cell, and B cell differentiation</t>
  </si>
  <si>
    <t>CXCR5</t>
  </si>
  <si>
    <t>J252D4</t>
  </si>
  <si>
    <t>Chemokine receptor; T cell differentiation</t>
  </si>
  <si>
    <t>T cell and monocyte activation, NK cell lineage discrimination, dendritic cell lineage marker</t>
  </si>
  <si>
    <t>IgD</t>
  </si>
  <si>
    <t>IA6-2</t>
  </si>
  <si>
    <t>B cell differentiation</t>
  </si>
  <si>
    <t>IgG</t>
  </si>
  <si>
    <t>130-119-881</t>
  </si>
  <si>
    <t>IS11-3B2.2.3</t>
  </si>
  <si>
    <t>IgM</t>
  </si>
  <si>
    <t>MHM-88</t>
  </si>
  <si>
    <t>Live/dead</t>
  </si>
  <si>
    <t>Zombie Yellow</t>
  </si>
  <si>
    <t>-</t>
  </si>
  <si>
    <t>Viability</t>
  </si>
  <si>
    <t>TCRγδ</t>
  </si>
  <si>
    <t>130-113-507</t>
  </si>
  <si>
    <t>11F2</t>
  </si>
  <si>
    <t>Pan γδ T cell</t>
  </si>
  <si>
    <t>CD24</t>
  </si>
  <si>
    <t>130-112-662</t>
  </si>
  <si>
    <t>REA832</t>
  </si>
  <si>
    <t>FAB1059N-100</t>
  </si>
  <si>
    <t xml:space="preserve">R&amp;D systems </t>
  </si>
  <si>
    <t>130-122-663</t>
  </si>
  <si>
    <t>REAL104</t>
  </si>
  <si>
    <t>130-118-942</t>
  </si>
  <si>
    <t>REAL103</t>
  </si>
  <si>
    <t>VioGreen</t>
  </si>
  <si>
    <t>130-122-719</t>
  </si>
  <si>
    <t>REAL100</t>
  </si>
  <si>
    <t>PerCP</t>
  </si>
  <si>
    <t>130-124-865</t>
  </si>
  <si>
    <t>REAL258</t>
  </si>
  <si>
    <t>IFNγ</t>
  </si>
  <si>
    <t>B27</t>
  </si>
  <si>
    <t>TNFα</t>
  </si>
  <si>
    <t>MAb11</t>
  </si>
  <si>
    <t>SparkViolet 538</t>
  </si>
  <si>
    <t>SK3</t>
  </si>
  <si>
    <t>Fluorophore</t>
  </si>
  <si>
    <t xml:space="preserve">Figure </t>
  </si>
  <si>
    <t>CD4 T cells</t>
  </si>
  <si>
    <t>Antigen or Marker</t>
  </si>
  <si>
    <t>Dead cell exclusion</t>
  </si>
  <si>
    <t>Miltenyi Biotec</t>
  </si>
  <si>
    <t>L161</t>
  </si>
  <si>
    <t>Alexa Fluor® 647</t>
  </si>
  <si>
    <t>Alexa Fluor® 700</t>
  </si>
  <si>
    <r>
      <t>Pacific Blue</t>
    </r>
    <r>
      <rPr>
        <vertAlign val="superscript"/>
        <sz val="12"/>
        <color theme="1"/>
        <rFont val="Calibri (Body)"/>
      </rPr>
      <t>TM</t>
    </r>
  </si>
  <si>
    <r>
      <t>Brilliant Violet 650</t>
    </r>
    <r>
      <rPr>
        <vertAlign val="superscript"/>
        <sz val="12"/>
        <color theme="1"/>
        <rFont val="Calibri (Body)"/>
      </rPr>
      <t>TM</t>
    </r>
  </si>
  <si>
    <r>
      <t>Brilliant Violet 421</t>
    </r>
    <r>
      <rPr>
        <vertAlign val="superscript"/>
        <sz val="12"/>
        <color theme="1"/>
        <rFont val="Calibri (Body)"/>
      </rPr>
      <t>TM</t>
    </r>
  </si>
  <si>
    <r>
      <t>Brilliant Violet 605</t>
    </r>
    <r>
      <rPr>
        <vertAlign val="superscript"/>
        <sz val="12"/>
        <color theme="1"/>
        <rFont val="Calibri (Body)"/>
      </rPr>
      <t>TM</t>
    </r>
  </si>
  <si>
    <r>
      <t>Krome Orange</t>
    </r>
    <r>
      <rPr>
        <vertAlign val="superscript"/>
        <sz val="12"/>
        <color theme="1"/>
        <rFont val="Calibri (Body)"/>
      </rPr>
      <t>TM</t>
    </r>
  </si>
  <si>
    <r>
      <t>Brilliant Violet 510</t>
    </r>
    <r>
      <rPr>
        <vertAlign val="superscript"/>
        <sz val="12"/>
        <color theme="1"/>
        <rFont val="Calibri (Body)"/>
      </rPr>
      <t>TM</t>
    </r>
  </si>
  <si>
    <t>VioBlue®</t>
  </si>
  <si>
    <t>VioGreen®</t>
  </si>
  <si>
    <r>
      <t>Zombie Yellow</t>
    </r>
    <r>
      <rPr>
        <vertAlign val="superscript"/>
        <sz val="12"/>
        <color theme="1"/>
        <rFont val="Calibri (Body)"/>
      </rPr>
      <t>TM</t>
    </r>
  </si>
  <si>
    <r>
      <t>Zombie Aqua</t>
    </r>
    <r>
      <rPr>
        <vertAlign val="superscript"/>
        <sz val="12"/>
        <color theme="1"/>
        <rFont val="Calibri (Body)"/>
      </rPr>
      <t>TM</t>
    </r>
  </si>
  <si>
    <t>OKT3</t>
  </si>
  <si>
    <t>RPA-T4</t>
  </si>
  <si>
    <t>130-121-182</t>
  </si>
  <si>
    <t>130-116-560</t>
  </si>
  <si>
    <t>O323</t>
  </si>
  <si>
    <t>REAL128</t>
  </si>
  <si>
    <t>REAL164</t>
  </si>
  <si>
    <t>130-116-230</t>
  </si>
  <si>
    <t>130-112-079</t>
  </si>
  <si>
    <t>L23105</t>
  </si>
  <si>
    <t>MHC class I protein expressed on all nucleated cells</t>
  </si>
  <si>
    <t>Cytokine secreting cells (mostly NK &amp; T cells)</t>
  </si>
  <si>
    <t>Cytokine/adipokine secreteing cells (mostly monocytes, macrophages, neutrophils, NK &amp; T cells)</t>
  </si>
  <si>
    <r>
      <t>Spark Violet</t>
    </r>
    <r>
      <rPr>
        <vertAlign val="superscript"/>
        <sz val="12"/>
        <color theme="1"/>
        <rFont val="Calibri (Body)"/>
      </rPr>
      <t>TM</t>
    </r>
    <r>
      <rPr>
        <sz val="12"/>
        <color theme="1"/>
        <rFont val="Calibri"/>
        <family val="2"/>
        <scheme val="minor"/>
      </rPr>
      <t xml:space="preserve"> 538</t>
    </r>
  </si>
  <si>
    <r>
      <t>LIVE/DEAD</t>
    </r>
    <r>
      <rPr>
        <vertAlign val="superscript"/>
        <sz val="12"/>
        <color theme="1"/>
        <rFont val="Calibri (Body)"/>
      </rPr>
      <t>TM</t>
    </r>
    <r>
      <rPr>
        <sz val="12"/>
        <color theme="1"/>
        <rFont val="Calibri"/>
        <family val="2"/>
        <scheme val="minor"/>
      </rPr>
      <t xml:space="preserve"> Fixable Green</t>
    </r>
  </si>
  <si>
    <r>
      <t>PE/Dazzle</t>
    </r>
    <r>
      <rPr>
        <vertAlign val="superscript"/>
        <sz val="12"/>
        <color theme="1"/>
        <rFont val="Calibri (Body)"/>
      </rPr>
      <t xml:space="preserve">TM </t>
    </r>
    <r>
      <rPr>
        <sz val="12"/>
        <color theme="1"/>
        <rFont val="Calibri"/>
        <family val="2"/>
        <scheme val="minor"/>
      </rPr>
      <t>594</t>
    </r>
  </si>
  <si>
    <t>2 (d)</t>
  </si>
  <si>
    <t>3 (f)</t>
  </si>
  <si>
    <r>
      <t>PerCP</t>
    </r>
    <r>
      <rPr>
        <vertAlign val="superscript"/>
        <sz val="12"/>
        <color theme="1"/>
        <rFont val="Calibri (Body)"/>
      </rPr>
      <t>TM</t>
    </r>
  </si>
  <si>
    <r>
      <t>LIVE/DEAD</t>
    </r>
    <r>
      <rPr>
        <vertAlign val="superscript"/>
        <sz val="12"/>
        <color theme="1"/>
        <rFont val="Calibri (Body)"/>
      </rPr>
      <t>TM</t>
    </r>
    <r>
      <rPr>
        <sz val="12"/>
        <color theme="1"/>
        <rFont val="Calibri"/>
        <family val="2"/>
        <scheme val="minor"/>
      </rPr>
      <t xml:space="preserve"> Fixable Near-IR</t>
    </r>
  </si>
  <si>
    <r>
      <t>APC/Cy</t>
    </r>
    <r>
      <rPr>
        <vertAlign val="superscript"/>
        <sz val="12"/>
        <color theme="1"/>
        <rFont val="Calibri (Body)"/>
      </rPr>
      <t>TM</t>
    </r>
    <r>
      <rPr>
        <sz val="12"/>
        <color theme="1"/>
        <rFont val="Calibri"/>
        <family val="2"/>
        <scheme val="minor"/>
      </rPr>
      <t>7</t>
    </r>
  </si>
  <si>
    <r>
      <t>PE/Cy</t>
    </r>
    <r>
      <rPr>
        <vertAlign val="superscript"/>
        <sz val="12"/>
        <color theme="1"/>
        <rFont val="Calibri (Body)"/>
      </rPr>
      <t>TM</t>
    </r>
    <r>
      <rPr>
        <sz val="12"/>
        <color theme="1"/>
        <rFont val="Calibri"/>
        <family val="2"/>
        <scheme val="minor"/>
      </rPr>
      <t>5</t>
    </r>
  </si>
  <si>
    <r>
      <t>PE/Cy</t>
    </r>
    <r>
      <rPr>
        <vertAlign val="superscript"/>
        <sz val="12"/>
        <color theme="1"/>
        <rFont val="Calibri (Body)"/>
      </rPr>
      <t>TM</t>
    </r>
    <r>
      <rPr>
        <sz val="12"/>
        <color theme="1"/>
        <rFont val="Calibri"/>
        <family val="2"/>
        <scheme val="minor"/>
      </rPr>
      <t>7</t>
    </r>
  </si>
  <si>
    <t>5 (a) (c) (d)</t>
  </si>
  <si>
    <t>Antigen presenting cells</t>
  </si>
  <si>
    <t>6 (a) (b) (c)</t>
  </si>
  <si>
    <t>6 (d), 7 (a) (b) (c), 8</t>
  </si>
  <si>
    <r>
      <t>PerCP/Cy</t>
    </r>
    <r>
      <rPr>
        <vertAlign val="superscript"/>
        <sz val="12"/>
        <color theme="1"/>
        <rFont val="Calibri (Body)"/>
      </rPr>
      <t>TM</t>
    </r>
    <r>
      <rPr>
        <sz val="12"/>
        <color theme="1"/>
        <rFont val="Calibri"/>
        <family val="2"/>
        <scheme val="minor"/>
      </rPr>
      <t>5.5</t>
    </r>
  </si>
  <si>
    <t>High-dimensional multi-pass flow cytometry via spectrally-encoded cellular barcoding</t>
  </si>
  <si>
    <t xml:space="preserve">Kwok et al. </t>
  </si>
  <si>
    <t>Nature Biomedical Engineering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</si>
</sst>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333333"/>
      <name val="Arial"/>
      <family val="2"/>
    </font>
    <font>
      <sz val="11"/>
      <color rgb="FF222222"/>
      <name val="Arial"/>
      <family val="2"/>
    </font>
    <font>
      <sz val="12"/>
      <color theme="2"/>
      <name val="Calibri"/>
      <family val="2"/>
      <scheme val="minor"/>
    </font>
    <font>
      <sz val="11"/>
      <color theme="6"/>
      <name val="Arial"/>
      <family val="2"/>
    </font>
    <font>
      <b/>
      <sz val="11"/>
      <color theme="2"/>
      <name val="Arial"/>
      <family val="2"/>
    </font>
    <font>
      <sz val="11"/>
      <color theme="2"/>
      <name val="Arial"/>
      <family val="2"/>
    </font>
    <font>
      <sz val="12"/>
      <color rgb="FF000000"/>
      <name val="Arial"/>
      <family val="2"/>
    </font>
    <font>
      <sz val="11"/>
      <color rgb="FFFF0000"/>
      <name val="Arial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2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2"/>
      <name val="Arial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color theme="1"/>
      <name val="Calibri (Body)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b/>
      <sz val="14"/>
      <color theme="1" tint="0.249977111117893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4" fontId="4" fillId="0" borderId="0" xfId="0" applyNumberFormat="1" applyFont="1"/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quotePrefix="1" applyFont="1" applyAlignment="1">
      <alignment horizontal="left" vertical="center"/>
    </xf>
    <xf numFmtId="44" fontId="6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4" fontId="12" fillId="0" borderId="0" xfId="1" applyFont="1" applyBorder="1"/>
    <xf numFmtId="44" fontId="12" fillId="0" borderId="0" xfId="0" applyNumberFormat="1" applyFont="1"/>
    <xf numFmtId="44" fontId="12" fillId="0" borderId="0" xfId="1" applyFont="1"/>
    <xf numFmtId="0" fontId="9" fillId="0" borderId="0" xfId="0" applyFont="1"/>
    <xf numFmtId="44" fontId="12" fillId="0" borderId="0" xfId="1" applyFont="1" applyFill="1"/>
    <xf numFmtId="44" fontId="12" fillId="0" borderId="0" xfId="1" applyFont="1" applyFill="1" applyBorder="1"/>
    <xf numFmtId="0" fontId="13" fillId="0" borderId="0" xfId="0" applyFont="1"/>
    <xf numFmtId="0" fontId="4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44" fontId="12" fillId="2" borderId="0" xfId="0" applyNumberFormat="1" applyFont="1" applyFill="1"/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44" fontId="12" fillId="3" borderId="0" xfId="0" applyNumberFormat="1" applyFont="1" applyFill="1"/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44" fontId="6" fillId="0" borderId="0" xfId="0" applyNumberFormat="1" applyFont="1" applyAlignment="1">
      <alignment vertical="center"/>
    </xf>
    <xf numFmtId="44" fontId="4" fillId="0" borderId="0" xfId="0" quotePrefix="1" applyNumberFormat="1" applyFont="1"/>
    <xf numFmtId="44" fontId="14" fillId="0" borderId="0" xfId="0" applyNumberFormat="1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1" fontId="4" fillId="0" borderId="0" xfId="0" applyNumberFormat="1" applyFont="1"/>
    <xf numFmtId="1" fontId="4" fillId="0" borderId="7" xfId="0" applyNumberFormat="1" applyFont="1" applyBorder="1"/>
    <xf numFmtId="0" fontId="15" fillId="0" borderId="0" xfId="0" applyFont="1" applyAlignment="1">
      <alignment horizontal="right"/>
    </xf>
    <xf numFmtId="44" fontId="15" fillId="0" borderId="0" xfId="0" applyNumberFormat="1" applyFont="1"/>
    <xf numFmtId="0" fontId="16" fillId="0" borderId="0" xfId="0" applyFont="1"/>
    <xf numFmtId="1" fontId="6" fillId="0" borderId="0" xfId="0" applyNumberFormat="1" applyFont="1"/>
    <xf numFmtId="0" fontId="17" fillId="0" borderId="0" xfId="0" applyFont="1"/>
    <xf numFmtId="0" fontId="18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/>
    <xf numFmtId="0" fontId="19" fillId="0" borderId="5" xfId="0" applyFont="1" applyBorder="1"/>
    <xf numFmtId="44" fontId="19" fillId="0" borderId="0" xfId="0" applyNumberFormat="1" applyFont="1"/>
    <xf numFmtId="44" fontId="19" fillId="0" borderId="5" xfId="0" applyNumberFormat="1" applyFont="1" applyBorder="1"/>
    <xf numFmtId="44" fontId="20" fillId="0" borderId="0" xfId="0" applyNumberFormat="1" applyFont="1"/>
    <xf numFmtId="44" fontId="19" fillId="0" borderId="8" xfId="0" applyNumberFormat="1" applyFont="1" applyBorder="1"/>
    <xf numFmtId="0" fontId="21" fillId="0" borderId="0" xfId="0" applyFont="1"/>
    <xf numFmtId="0" fontId="19" fillId="0" borderId="0" xfId="0" applyFont="1" applyAlignment="1">
      <alignment horizontal="center"/>
    </xf>
    <xf numFmtId="1" fontId="5" fillId="0" borderId="0" xfId="0" applyNumberFormat="1" applyFont="1"/>
    <xf numFmtId="44" fontId="22" fillId="0" borderId="5" xfId="0" applyNumberFormat="1" applyFont="1" applyBorder="1"/>
    <xf numFmtId="0" fontId="5" fillId="0" borderId="4" xfId="0" quotePrefix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23" fillId="0" borderId="0" xfId="0" applyFont="1"/>
    <xf numFmtId="0" fontId="0" fillId="0" borderId="0" xfId="0" quotePrefix="1" applyAlignment="1">
      <alignment horizontal="left"/>
    </xf>
    <xf numFmtId="0" fontId="1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0" xfId="0" applyFont="1"/>
    <xf numFmtId="0" fontId="27" fillId="0" borderId="0" xfId="0" applyFont="1" applyAlignment="1">
      <alignment horizontal="right"/>
    </xf>
    <xf numFmtId="0" fontId="28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F4B5-FC19-4A49-ABD8-AF8699BD07D6}">
  <sheetPr>
    <pageSetUpPr fitToPage="1"/>
  </sheetPr>
  <dimension ref="A2:M95"/>
  <sheetViews>
    <sheetView tabSelected="1" workbookViewId="0">
      <selection activeCell="C12" sqref="C12"/>
    </sheetView>
  </sheetViews>
  <sheetFormatPr baseColWidth="10" defaultColWidth="11" defaultRowHeight="16" x14ac:dyDescent="0.2"/>
  <cols>
    <col min="1" max="1" width="20" customWidth="1"/>
    <col min="2" max="2" width="22.1640625" bestFit="1" customWidth="1"/>
    <col min="3" max="3" width="25.1640625" bestFit="1" customWidth="1"/>
    <col min="4" max="4" width="14.5" bestFit="1" customWidth="1"/>
    <col min="5" max="5" width="12.33203125" customWidth="1"/>
    <col min="6" max="6" width="15.83203125" bestFit="1" customWidth="1"/>
    <col min="7" max="7" width="79.1640625" customWidth="1"/>
    <col min="8" max="8" width="15.83203125" bestFit="1" customWidth="1"/>
  </cols>
  <sheetData>
    <row r="2" spans="1:7" ht="18" x14ac:dyDescent="0.2">
      <c r="B2" s="95" t="s">
        <v>242</v>
      </c>
    </row>
    <row r="3" spans="1:7" x14ac:dyDescent="0.2">
      <c r="B3" s="94" t="s">
        <v>243</v>
      </c>
      <c r="C3" t="s">
        <v>244</v>
      </c>
    </row>
    <row r="4" spans="1:7" x14ac:dyDescent="0.2">
      <c r="B4" s="93"/>
    </row>
    <row r="6" spans="1:7" ht="16" customHeight="1" x14ac:dyDescent="0.2">
      <c r="A6" s="85" t="s">
        <v>196</v>
      </c>
      <c r="B6" s="2" t="s">
        <v>198</v>
      </c>
      <c r="C6" s="2" t="s">
        <v>195</v>
      </c>
      <c r="D6" s="84" t="s">
        <v>1</v>
      </c>
      <c r="E6" s="86" t="s">
        <v>2</v>
      </c>
      <c r="F6" s="84" t="s">
        <v>3</v>
      </c>
      <c r="G6" s="86" t="s">
        <v>12</v>
      </c>
    </row>
    <row r="7" spans="1:7" x14ac:dyDescent="0.2">
      <c r="A7" s="92" t="s">
        <v>230</v>
      </c>
      <c r="B7" s="70" t="s">
        <v>13</v>
      </c>
      <c r="C7" t="s">
        <v>14</v>
      </c>
      <c r="D7" s="81">
        <v>316308</v>
      </c>
      <c r="E7" s="81" t="s">
        <v>15</v>
      </c>
      <c r="F7" s="81" t="s">
        <v>16</v>
      </c>
      <c r="G7" s="82" t="s">
        <v>224</v>
      </c>
    </row>
    <row r="8" spans="1:7" x14ac:dyDescent="0.2">
      <c r="A8" s="92"/>
      <c r="B8" t="s">
        <v>17</v>
      </c>
      <c r="C8" t="s">
        <v>18</v>
      </c>
      <c r="D8" s="81">
        <v>300408</v>
      </c>
      <c r="E8" s="81" t="s">
        <v>19</v>
      </c>
      <c r="F8" s="81" t="s">
        <v>16</v>
      </c>
      <c r="G8" s="82" t="s">
        <v>119</v>
      </c>
    </row>
    <row r="9" spans="1:7" ht="19" x14ac:dyDescent="0.2">
      <c r="A9" s="92"/>
      <c r="B9" t="s">
        <v>20</v>
      </c>
      <c r="C9" t="s">
        <v>204</v>
      </c>
      <c r="D9" s="81">
        <v>368540</v>
      </c>
      <c r="E9" s="81" t="s">
        <v>21</v>
      </c>
      <c r="F9" s="81" t="s">
        <v>16</v>
      </c>
      <c r="G9" s="82" t="s">
        <v>130</v>
      </c>
    </row>
    <row r="10" spans="1:7" x14ac:dyDescent="0.2">
      <c r="A10" s="92"/>
      <c r="B10" t="s">
        <v>22</v>
      </c>
      <c r="C10" t="s">
        <v>23</v>
      </c>
      <c r="D10" s="81">
        <v>301808</v>
      </c>
      <c r="E10" s="81" t="s">
        <v>24</v>
      </c>
      <c r="F10" s="81" t="s">
        <v>16</v>
      </c>
      <c r="G10" s="82" t="s">
        <v>79</v>
      </c>
    </row>
    <row r="11" spans="1:7" x14ac:dyDescent="0.2">
      <c r="A11" s="92"/>
      <c r="B11" t="s">
        <v>25</v>
      </c>
      <c r="C11" t="s">
        <v>26</v>
      </c>
      <c r="D11" s="81">
        <v>302256</v>
      </c>
      <c r="E11" s="81" t="s">
        <v>27</v>
      </c>
      <c r="F11" s="81" t="s">
        <v>16</v>
      </c>
      <c r="G11" s="82" t="s">
        <v>98</v>
      </c>
    </row>
    <row r="12" spans="1:7" ht="19" x14ac:dyDescent="0.2">
      <c r="A12" s="92"/>
      <c r="B12" t="s">
        <v>169</v>
      </c>
      <c r="C12" t="s">
        <v>213</v>
      </c>
      <c r="D12" s="81">
        <v>423102</v>
      </c>
      <c r="E12" s="89" t="s">
        <v>168</v>
      </c>
      <c r="F12" s="81" t="s">
        <v>16</v>
      </c>
      <c r="G12" s="82" t="s">
        <v>199</v>
      </c>
    </row>
    <row r="13" spans="1:7" x14ac:dyDescent="0.2">
      <c r="A13" s="85"/>
      <c r="D13" s="81"/>
      <c r="E13" s="81"/>
      <c r="F13" s="81"/>
      <c r="G13" s="82"/>
    </row>
    <row r="14" spans="1:7" ht="19" x14ac:dyDescent="0.2">
      <c r="A14" s="92" t="s">
        <v>231</v>
      </c>
      <c r="B14" t="s">
        <v>169</v>
      </c>
      <c r="C14" t="s">
        <v>233</v>
      </c>
      <c r="D14" s="82" t="s">
        <v>29</v>
      </c>
      <c r="E14" s="89" t="s">
        <v>168</v>
      </c>
      <c r="F14" s="82" t="s">
        <v>30</v>
      </c>
      <c r="G14" s="82" t="s">
        <v>199</v>
      </c>
    </row>
    <row r="15" spans="1:7" x14ac:dyDescent="0.2">
      <c r="A15" s="92"/>
      <c r="B15" t="s">
        <v>20</v>
      </c>
      <c r="C15" t="s">
        <v>26</v>
      </c>
      <c r="D15" s="82">
        <v>304005</v>
      </c>
      <c r="E15" s="82" t="s">
        <v>32</v>
      </c>
      <c r="F15" s="82" t="s">
        <v>16</v>
      </c>
      <c r="G15" s="82" t="s">
        <v>130</v>
      </c>
    </row>
    <row r="16" spans="1:7" ht="19" x14ac:dyDescent="0.2">
      <c r="A16" s="92"/>
      <c r="B16" t="s">
        <v>17</v>
      </c>
      <c r="C16" t="s">
        <v>204</v>
      </c>
      <c r="D16" s="82">
        <v>300431</v>
      </c>
      <c r="E16" s="82" t="s">
        <v>19</v>
      </c>
      <c r="F16" s="82" t="s">
        <v>16</v>
      </c>
      <c r="G16" s="82" t="s">
        <v>119</v>
      </c>
    </row>
    <row r="17" spans="1:7" ht="19" x14ac:dyDescent="0.2">
      <c r="A17" s="92"/>
      <c r="B17" t="s">
        <v>25</v>
      </c>
      <c r="C17" t="s">
        <v>207</v>
      </c>
      <c r="D17" s="82">
        <v>302244</v>
      </c>
      <c r="E17" s="82" t="s">
        <v>27</v>
      </c>
      <c r="F17" s="87" t="s">
        <v>16</v>
      </c>
      <c r="G17" s="82" t="s">
        <v>98</v>
      </c>
    </row>
    <row r="18" spans="1:7" x14ac:dyDescent="0.2">
      <c r="A18" s="92"/>
      <c r="B18" t="s">
        <v>22</v>
      </c>
      <c r="C18" t="s">
        <v>23</v>
      </c>
      <c r="D18" s="82">
        <v>301808</v>
      </c>
      <c r="E18" s="82" t="s">
        <v>24</v>
      </c>
      <c r="F18" s="87" t="s">
        <v>16</v>
      </c>
      <c r="G18" s="82" t="s">
        <v>79</v>
      </c>
    </row>
    <row r="19" spans="1:7" x14ac:dyDescent="0.2">
      <c r="A19" s="85"/>
      <c r="D19" s="82"/>
      <c r="E19" s="82"/>
      <c r="F19" s="87"/>
      <c r="G19" s="82"/>
    </row>
    <row r="20" spans="1:7" x14ac:dyDescent="0.2">
      <c r="A20" s="92">
        <v>4</v>
      </c>
      <c r="B20" t="s">
        <v>17</v>
      </c>
      <c r="C20" t="s">
        <v>26</v>
      </c>
      <c r="D20" s="81" t="s">
        <v>179</v>
      </c>
      <c r="E20" s="82" t="s">
        <v>180</v>
      </c>
      <c r="F20" s="82" t="s">
        <v>200</v>
      </c>
      <c r="G20" s="82" t="s">
        <v>119</v>
      </c>
    </row>
    <row r="21" spans="1:7" x14ac:dyDescent="0.2">
      <c r="A21" s="92"/>
      <c r="B21" t="s">
        <v>46</v>
      </c>
      <c r="C21" t="s">
        <v>210</v>
      </c>
      <c r="D21" s="81" t="s">
        <v>181</v>
      </c>
      <c r="E21" s="82" t="s">
        <v>182</v>
      </c>
      <c r="F21" s="82" t="s">
        <v>200</v>
      </c>
      <c r="G21" s="82" t="s">
        <v>197</v>
      </c>
    </row>
    <row r="22" spans="1:7" x14ac:dyDescent="0.2">
      <c r="A22" s="92"/>
      <c r="B22" t="s">
        <v>148</v>
      </c>
      <c r="C22" t="s">
        <v>211</v>
      </c>
      <c r="D22" s="81" t="s">
        <v>184</v>
      </c>
      <c r="E22" s="82" t="s">
        <v>185</v>
      </c>
      <c r="F22" s="82" t="s">
        <v>200</v>
      </c>
      <c r="G22" s="82" t="s">
        <v>150</v>
      </c>
    </row>
    <row r="23" spans="1:7" ht="19" x14ac:dyDescent="0.2">
      <c r="A23" s="92"/>
      <c r="B23" t="s">
        <v>20</v>
      </c>
      <c r="C23" t="s">
        <v>232</v>
      </c>
      <c r="D23" s="81" t="s">
        <v>187</v>
      </c>
      <c r="E23" s="82" t="s">
        <v>188</v>
      </c>
      <c r="F23" s="82" t="s">
        <v>200</v>
      </c>
      <c r="G23" s="82" t="s">
        <v>130</v>
      </c>
    </row>
    <row r="24" spans="1:7" x14ac:dyDescent="0.2">
      <c r="A24" s="92"/>
      <c r="B24" t="s">
        <v>189</v>
      </c>
      <c r="C24" t="s">
        <v>18</v>
      </c>
      <c r="D24" s="82">
        <v>506506</v>
      </c>
      <c r="E24" s="82" t="s">
        <v>190</v>
      </c>
      <c r="F24" s="82" t="s">
        <v>16</v>
      </c>
      <c r="G24" s="82" t="s">
        <v>225</v>
      </c>
    </row>
    <row r="25" spans="1:7" x14ac:dyDescent="0.2">
      <c r="A25" s="92"/>
      <c r="B25" t="s">
        <v>191</v>
      </c>
      <c r="C25" t="s">
        <v>23</v>
      </c>
      <c r="D25" s="82">
        <v>502912</v>
      </c>
      <c r="E25" s="82" t="s">
        <v>192</v>
      </c>
      <c r="F25" s="82" t="s">
        <v>16</v>
      </c>
      <c r="G25" s="82" t="s">
        <v>226</v>
      </c>
    </row>
    <row r="26" spans="1:7" ht="19" x14ac:dyDescent="0.2">
      <c r="A26" s="92"/>
      <c r="B26" t="s">
        <v>17</v>
      </c>
      <c r="C26" t="s">
        <v>206</v>
      </c>
      <c r="D26" s="82">
        <v>300433</v>
      </c>
      <c r="E26" s="82" t="s">
        <v>19</v>
      </c>
      <c r="F26" s="82" t="s">
        <v>16</v>
      </c>
      <c r="G26" s="82" t="s">
        <v>119</v>
      </c>
    </row>
    <row r="27" spans="1:7" ht="19" x14ac:dyDescent="0.2">
      <c r="A27" s="92"/>
      <c r="B27" t="s">
        <v>46</v>
      </c>
      <c r="C27" t="s">
        <v>227</v>
      </c>
      <c r="D27" s="82">
        <v>344673</v>
      </c>
      <c r="E27" s="82" t="s">
        <v>194</v>
      </c>
      <c r="F27" s="82" t="s">
        <v>16</v>
      </c>
      <c r="G27" s="82" t="s">
        <v>197</v>
      </c>
    </row>
    <row r="28" spans="1:7" ht="19" x14ac:dyDescent="0.2">
      <c r="A28" s="92"/>
      <c r="B28" t="s">
        <v>148</v>
      </c>
      <c r="C28" t="s">
        <v>235</v>
      </c>
      <c r="D28" s="82">
        <v>301009</v>
      </c>
      <c r="E28" s="82" t="s">
        <v>149</v>
      </c>
      <c r="F28" s="82" t="s">
        <v>16</v>
      </c>
      <c r="G28" s="82" t="s">
        <v>150</v>
      </c>
    </row>
    <row r="29" spans="1:7" x14ac:dyDescent="0.2">
      <c r="A29" s="92"/>
      <c r="B29" t="s">
        <v>20</v>
      </c>
      <c r="C29" t="s">
        <v>26</v>
      </c>
      <c r="D29" s="82">
        <v>304005</v>
      </c>
      <c r="E29" s="82" t="s">
        <v>32</v>
      </c>
      <c r="F29" s="82" t="s">
        <v>16</v>
      </c>
      <c r="G29" s="82" t="s">
        <v>130</v>
      </c>
    </row>
    <row r="30" spans="1:7" ht="19" x14ac:dyDescent="0.2">
      <c r="A30" s="92"/>
      <c r="B30" t="s">
        <v>22</v>
      </c>
      <c r="C30" t="s">
        <v>207</v>
      </c>
      <c r="D30" s="82">
        <v>301834</v>
      </c>
      <c r="E30" s="82" t="s">
        <v>24</v>
      </c>
      <c r="F30" s="82" t="s">
        <v>16</v>
      </c>
      <c r="G30" s="82" t="s">
        <v>79</v>
      </c>
    </row>
    <row r="31" spans="1:7" ht="19" x14ac:dyDescent="0.2">
      <c r="A31" s="92"/>
      <c r="B31" t="s">
        <v>169</v>
      </c>
      <c r="C31" t="s">
        <v>233</v>
      </c>
      <c r="D31" s="81" t="s">
        <v>29</v>
      </c>
      <c r="E31" s="89" t="s">
        <v>168</v>
      </c>
      <c r="F31" s="82" t="s">
        <v>30</v>
      </c>
      <c r="G31" s="82" t="s">
        <v>199</v>
      </c>
    </row>
    <row r="32" spans="1:7" x14ac:dyDescent="0.2">
      <c r="A32" s="85"/>
      <c r="D32" s="81"/>
      <c r="E32" s="82"/>
      <c r="F32" s="82"/>
    </row>
    <row r="33" spans="1:7" ht="19" x14ac:dyDescent="0.2">
      <c r="A33" s="92" t="s">
        <v>237</v>
      </c>
      <c r="B33" t="s">
        <v>62</v>
      </c>
      <c r="C33" t="s">
        <v>206</v>
      </c>
      <c r="D33" s="81">
        <v>353208</v>
      </c>
      <c r="E33" s="82" t="s">
        <v>64</v>
      </c>
      <c r="F33" s="82" t="s">
        <v>16</v>
      </c>
      <c r="G33" s="82" t="s">
        <v>65</v>
      </c>
    </row>
    <row r="34" spans="1:7" ht="19" x14ac:dyDescent="0.2">
      <c r="A34" s="92"/>
      <c r="B34" t="s">
        <v>148</v>
      </c>
      <c r="C34" t="s">
        <v>232</v>
      </c>
      <c r="D34" s="82">
        <v>301030</v>
      </c>
      <c r="E34" t="s">
        <v>149</v>
      </c>
      <c r="F34" s="82" t="s">
        <v>16</v>
      </c>
      <c r="G34" s="82" t="s">
        <v>150</v>
      </c>
    </row>
    <row r="35" spans="1:7" ht="19" x14ac:dyDescent="0.2">
      <c r="A35" s="92"/>
      <c r="B35" t="s">
        <v>46</v>
      </c>
      <c r="C35" t="s">
        <v>232</v>
      </c>
      <c r="D35" s="82" t="s">
        <v>216</v>
      </c>
      <c r="E35" t="s">
        <v>182</v>
      </c>
      <c r="F35" s="82" t="s">
        <v>200</v>
      </c>
      <c r="G35" s="82" t="s">
        <v>197</v>
      </c>
    </row>
    <row r="36" spans="1:7" x14ac:dyDescent="0.2">
      <c r="A36" s="92"/>
      <c r="B36" t="s">
        <v>17</v>
      </c>
      <c r="C36" t="s">
        <v>18</v>
      </c>
      <c r="D36" s="82" t="s">
        <v>217</v>
      </c>
      <c r="E36" t="s">
        <v>180</v>
      </c>
      <c r="F36" s="82" t="s">
        <v>200</v>
      </c>
      <c r="G36" s="82" t="s">
        <v>119</v>
      </c>
    </row>
    <row r="37" spans="1:7" x14ac:dyDescent="0.2">
      <c r="A37" s="92"/>
      <c r="B37" t="s">
        <v>74</v>
      </c>
      <c r="C37" t="s">
        <v>18</v>
      </c>
      <c r="D37" s="82">
        <v>351304</v>
      </c>
      <c r="E37" t="s">
        <v>75</v>
      </c>
      <c r="F37" s="82" t="s">
        <v>16</v>
      </c>
      <c r="G37" s="82" t="s">
        <v>76</v>
      </c>
    </row>
    <row r="38" spans="1:7" x14ac:dyDescent="0.2">
      <c r="A38" s="92"/>
      <c r="B38" t="s">
        <v>111</v>
      </c>
      <c r="C38" t="s">
        <v>23</v>
      </c>
      <c r="D38" s="81">
        <v>302810</v>
      </c>
      <c r="E38" s="82" t="s">
        <v>218</v>
      </c>
      <c r="F38" s="82" t="s">
        <v>16</v>
      </c>
      <c r="G38" s="82" t="s">
        <v>113</v>
      </c>
    </row>
    <row r="39" spans="1:7" x14ac:dyDescent="0.2">
      <c r="A39" s="92"/>
      <c r="B39" t="s">
        <v>108</v>
      </c>
      <c r="C39" t="s">
        <v>23</v>
      </c>
      <c r="D39" s="81" t="s">
        <v>221</v>
      </c>
      <c r="E39" t="s">
        <v>219</v>
      </c>
      <c r="F39" s="82" t="s">
        <v>200</v>
      </c>
      <c r="G39" s="82" t="s">
        <v>110</v>
      </c>
    </row>
    <row r="40" spans="1:7" x14ac:dyDescent="0.2">
      <c r="A40" s="92"/>
      <c r="B40" t="s">
        <v>131</v>
      </c>
      <c r="C40" t="s">
        <v>26</v>
      </c>
      <c r="D40" s="82" t="s">
        <v>222</v>
      </c>
      <c r="E40" t="s">
        <v>220</v>
      </c>
      <c r="F40" s="82" t="s">
        <v>200</v>
      </c>
      <c r="G40" s="82" t="s">
        <v>134</v>
      </c>
    </row>
    <row r="41" spans="1:7" ht="19" x14ac:dyDescent="0.2">
      <c r="A41" s="92"/>
      <c r="B41" t="s">
        <v>169</v>
      </c>
      <c r="C41" t="s">
        <v>228</v>
      </c>
      <c r="D41" s="81" t="s">
        <v>223</v>
      </c>
      <c r="E41" s="89" t="s">
        <v>168</v>
      </c>
      <c r="F41" s="82" t="s">
        <v>30</v>
      </c>
      <c r="G41" s="82" t="s">
        <v>199</v>
      </c>
    </row>
    <row r="42" spans="1:7" x14ac:dyDescent="0.2">
      <c r="A42" s="85"/>
      <c r="D42" s="82"/>
      <c r="E42" s="82"/>
      <c r="F42" s="87"/>
      <c r="G42" s="82"/>
    </row>
    <row r="43" spans="1:7" x14ac:dyDescent="0.2">
      <c r="A43" s="92" t="s">
        <v>239</v>
      </c>
      <c r="B43" t="s">
        <v>20</v>
      </c>
      <c r="C43" t="s">
        <v>18</v>
      </c>
      <c r="D43" s="81">
        <v>304008</v>
      </c>
      <c r="E43" s="81" t="s">
        <v>32</v>
      </c>
      <c r="F43" s="81" t="s">
        <v>16</v>
      </c>
      <c r="G43" s="82" t="s">
        <v>130</v>
      </c>
    </row>
    <row r="44" spans="1:7" ht="19" x14ac:dyDescent="0.2">
      <c r="A44" s="92"/>
      <c r="B44" t="s">
        <v>20</v>
      </c>
      <c r="C44" t="s">
        <v>235</v>
      </c>
      <c r="D44" s="81">
        <v>304009</v>
      </c>
      <c r="E44" s="81" t="s">
        <v>32</v>
      </c>
      <c r="F44" s="81" t="s">
        <v>16</v>
      </c>
      <c r="G44" s="82" t="s">
        <v>130</v>
      </c>
    </row>
    <row r="45" spans="1:7" ht="19" x14ac:dyDescent="0.2">
      <c r="A45" s="92"/>
      <c r="B45" t="s">
        <v>20</v>
      </c>
      <c r="C45" t="s">
        <v>229</v>
      </c>
      <c r="D45" s="81">
        <v>304051</v>
      </c>
      <c r="E45" s="83" t="s">
        <v>32</v>
      </c>
      <c r="F45" s="81" t="s">
        <v>16</v>
      </c>
      <c r="G45" s="82" t="s">
        <v>130</v>
      </c>
    </row>
    <row r="46" spans="1:7" ht="19" x14ac:dyDescent="0.2">
      <c r="A46" s="92"/>
      <c r="B46" t="s">
        <v>20</v>
      </c>
      <c r="C46" t="s">
        <v>236</v>
      </c>
      <c r="D46" s="81" t="s">
        <v>34</v>
      </c>
      <c r="E46" s="81" t="s">
        <v>32</v>
      </c>
      <c r="F46" s="81" t="s">
        <v>30</v>
      </c>
      <c r="G46" s="82" t="s">
        <v>130</v>
      </c>
    </row>
    <row r="47" spans="1:7" x14ac:dyDescent="0.2">
      <c r="A47" s="92"/>
      <c r="B47" t="s">
        <v>20</v>
      </c>
      <c r="C47" t="s">
        <v>202</v>
      </c>
      <c r="D47" s="81">
        <v>304020</v>
      </c>
      <c r="E47" s="83" t="s">
        <v>32</v>
      </c>
      <c r="F47" s="81" t="s">
        <v>16</v>
      </c>
      <c r="G47" s="82" t="s">
        <v>130</v>
      </c>
    </row>
    <row r="48" spans="1:7" x14ac:dyDescent="0.2">
      <c r="A48" s="92"/>
      <c r="B48" t="s">
        <v>20</v>
      </c>
      <c r="C48" t="s">
        <v>23</v>
      </c>
      <c r="D48" s="81">
        <v>304012</v>
      </c>
      <c r="E48" s="81" t="s">
        <v>32</v>
      </c>
      <c r="F48" s="81" t="s">
        <v>16</v>
      </c>
      <c r="G48" s="82" t="s">
        <v>130</v>
      </c>
    </row>
    <row r="49" spans="1:7" x14ac:dyDescent="0.2">
      <c r="A49" s="92"/>
      <c r="B49" t="s">
        <v>20</v>
      </c>
      <c r="C49" t="s">
        <v>203</v>
      </c>
      <c r="D49" s="81">
        <v>368513</v>
      </c>
      <c r="E49" s="81" t="s">
        <v>21</v>
      </c>
      <c r="F49" s="81" t="s">
        <v>16</v>
      </c>
      <c r="G49" s="82" t="s">
        <v>130</v>
      </c>
    </row>
    <row r="50" spans="1:7" ht="19" x14ac:dyDescent="0.2">
      <c r="A50" s="92"/>
      <c r="B50" t="s">
        <v>20</v>
      </c>
      <c r="C50" t="s">
        <v>234</v>
      </c>
      <c r="D50" s="81">
        <v>368515</v>
      </c>
      <c r="E50" s="81" t="s">
        <v>21</v>
      </c>
      <c r="F50" s="81" t="s">
        <v>16</v>
      </c>
      <c r="G50" s="82" t="s">
        <v>130</v>
      </c>
    </row>
    <row r="51" spans="1:7" x14ac:dyDescent="0.2">
      <c r="A51" s="92"/>
      <c r="B51" t="s">
        <v>20</v>
      </c>
      <c r="C51" t="s">
        <v>26</v>
      </c>
      <c r="D51" s="81">
        <v>304005</v>
      </c>
      <c r="E51" s="81" t="s">
        <v>32</v>
      </c>
      <c r="F51" s="81" t="s">
        <v>16</v>
      </c>
      <c r="G51" s="82" t="s">
        <v>130</v>
      </c>
    </row>
    <row r="52" spans="1:7" x14ac:dyDescent="0.2">
      <c r="A52" s="92"/>
      <c r="B52" t="s">
        <v>20</v>
      </c>
      <c r="C52" t="s">
        <v>210</v>
      </c>
      <c r="D52" s="81" t="s">
        <v>36</v>
      </c>
      <c r="E52" s="81" t="s">
        <v>37</v>
      </c>
      <c r="F52" s="82" t="s">
        <v>200</v>
      </c>
      <c r="G52" s="82" t="s">
        <v>130</v>
      </c>
    </row>
    <row r="53" spans="1:7" ht="19" x14ac:dyDescent="0.2">
      <c r="A53" s="92"/>
      <c r="B53" t="s">
        <v>20</v>
      </c>
      <c r="C53" t="s">
        <v>206</v>
      </c>
      <c r="D53" s="81">
        <v>304031</v>
      </c>
      <c r="E53" s="81" t="s">
        <v>32</v>
      </c>
      <c r="F53" s="81" t="s">
        <v>16</v>
      </c>
      <c r="G53" s="82" t="s">
        <v>130</v>
      </c>
    </row>
    <row r="54" spans="1:7" ht="19" x14ac:dyDescent="0.2">
      <c r="A54" s="92"/>
      <c r="B54" t="s">
        <v>20</v>
      </c>
      <c r="C54" t="s">
        <v>204</v>
      </c>
      <c r="D54" s="81">
        <v>304021</v>
      </c>
      <c r="E54" s="83" t="s">
        <v>32</v>
      </c>
      <c r="F54" s="81" t="s">
        <v>16</v>
      </c>
      <c r="G54" s="82" t="s">
        <v>130</v>
      </c>
    </row>
    <row r="55" spans="1:7" ht="19" x14ac:dyDescent="0.2">
      <c r="A55" s="92"/>
      <c r="B55" t="s">
        <v>20</v>
      </c>
      <c r="C55" t="s">
        <v>208</v>
      </c>
      <c r="D55" s="90" t="s">
        <v>43</v>
      </c>
      <c r="E55" s="90" t="s">
        <v>44</v>
      </c>
      <c r="F55" s="81" t="s">
        <v>45</v>
      </c>
      <c r="G55" s="82" t="s">
        <v>130</v>
      </c>
    </row>
    <row r="56" spans="1:7" ht="19" x14ac:dyDescent="0.2">
      <c r="A56" s="92"/>
      <c r="B56" t="s">
        <v>20</v>
      </c>
      <c r="C56" t="s">
        <v>205</v>
      </c>
      <c r="D56" s="81">
        <v>304043</v>
      </c>
      <c r="E56" s="81" t="s">
        <v>32</v>
      </c>
      <c r="F56" s="81" t="s">
        <v>16</v>
      </c>
      <c r="G56" s="82" t="s">
        <v>130</v>
      </c>
    </row>
    <row r="57" spans="1:7" ht="19" x14ac:dyDescent="0.2">
      <c r="A57" s="92"/>
      <c r="B57" t="s">
        <v>20</v>
      </c>
      <c r="C57" t="s">
        <v>207</v>
      </c>
      <c r="D57" s="81">
        <v>304042</v>
      </c>
      <c r="E57" s="83" t="s">
        <v>32</v>
      </c>
      <c r="F57" s="81" t="s">
        <v>16</v>
      </c>
      <c r="G57" s="82" t="s">
        <v>130</v>
      </c>
    </row>
    <row r="58" spans="1:7" x14ac:dyDescent="0.2">
      <c r="A58" s="92"/>
      <c r="B58" t="s">
        <v>17</v>
      </c>
      <c r="C58" t="s">
        <v>18</v>
      </c>
      <c r="D58" s="81">
        <v>300408</v>
      </c>
      <c r="E58" s="81" t="s">
        <v>19</v>
      </c>
      <c r="F58" s="81" t="s">
        <v>16</v>
      </c>
      <c r="G58" s="82" t="s">
        <v>119</v>
      </c>
    </row>
    <row r="59" spans="1:7" x14ac:dyDescent="0.2">
      <c r="A59" s="92"/>
      <c r="B59" t="s">
        <v>41</v>
      </c>
      <c r="C59" t="s">
        <v>23</v>
      </c>
      <c r="D59" s="81">
        <v>307610</v>
      </c>
      <c r="E59" s="81" t="s">
        <v>42</v>
      </c>
      <c r="F59" s="81" t="s">
        <v>16</v>
      </c>
      <c r="G59" s="82" t="s">
        <v>238</v>
      </c>
    </row>
    <row r="60" spans="1:7" x14ac:dyDescent="0.2">
      <c r="A60" s="92"/>
      <c r="B60" t="s">
        <v>46</v>
      </c>
      <c r="C60" t="s">
        <v>18</v>
      </c>
      <c r="D60" s="81">
        <v>317410</v>
      </c>
      <c r="E60" s="81" t="s">
        <v>47</v>
      </c>
      <c r="F60" s="81" t="s">
        <v>16</v>
      </c>
      <c r="G60" s="82" t="s">
        <v>197</v>
      </c>
    </row>
    <row r="61" spans="1:7" x14ac:dyDescent="0.2">
      <c r="A61" s="92"/>
      <c r="B61" t="s">
        <v>48</v>
      </c>
      <c r="C61" t="s">
        <v>26</v>
      </c>
      <c r="D61" s="81">
        <v>302304</v>
      </c>
      <c r="E61" s="81" t="s">
        <v>49</v>
      </c>
      <c r="F61" s="81" t="s">
        <v>16</v>
      </c>
      <c r="G61" s="82" t="s">
        <v>98</v>
      </c>
    </row>
    <row r="62" spans="1:7" x14ac:dyDescent="0.2">
      <c r="A62" s="92"/>
      <c r="B62" t="s">
        <v>22</v>
      </c>
      <c r="C62" t="s">
        <v>23</v>
      </c>
      <c r="D62" s="81">
        <v>301808</v>
      </c>
      <c r="E62" s="81" t="s">
        <v>24</v>
      </c>
      <c r="F62" s="81" t="s">
        <v>16</v>
      </c>
      <c r="G62" s="82" t="s">
        <v>79</v>
      </c>
    </row>
    <row r="63" spans="1:7" ht="19" x14ac:dyDescent="0.2">
      <c r="A63" s="92"/>
      <c r="B63" t="s">
        <v>50</v>
      </c>
      <c r="C63" t="s">
        <v>206</v>
      </c>
      <c r="D63" s="81">
        <v>318327</v>
      </c>
      <c r="E63" s="81" t="s">
        <v>51</v>
      </c>
      <c r="F63" s="81" t="s">
        <v>16</v>
      </c>
      <c r="G63" s="82" t="s">
        <v>138</v>
      </c>
    </row>
    <row r="64" spans="1:7" x14ac:dyDescent="0.2">
      <c r="D64" s="82"/>
      <c r="E64" s="82"/>
      <c r="F64" s="82"/>
      <c r="G64" s="82"/>
    </row>
    <row r="65" spans="1:7" x14ac:dyDescent="0.2">
      <c r="A65" s="91" t="s">
        <v>240</v>
      </c>
      <c r="B65" t="s">
        <v>170</v>
      </c>
      <c r="C65" t="s">
        <v>210</v>
      </c>
      <c r="D65" s="82" t="s">
        <v>171</v>
      </c>
      <c r="E65" s="82" t="s">
        <v>172</v>
      </c>
      <c r="F65" s="82" t="s">
        <v>200</v>
      </c>
      <c r="G65" s="82" t="s">
        <v>173</v>
      </c>
    </row>
    <row r="66" spans="1:7" ht="19" x14ac:dyDescent="0.2">
      <c r="A66" s="91"/>
      <c r="B66" t="s">
        <v>169</v>
      </c>
      <c r="C66" t="s">
        <v>212</v>
      </c>
      <c r="D66" s="82">
        <v>423103</v>
      </c>
      <c r="E66" s="82" t="s">
        <v>168</v>
      </c>
      <c r="F66" s="82" t="s">
        <v>16</v>
      </c>
      <c r="G66" s="82" t="s">
        <v>199</v>
      </c>
    </row>
    <row r="67" spans="1:7" x14ac:dyDescent="0.2">
      <c r="A67" s="91"/>
      <c r="B67" t="s">
        <v>46</v>
      </c>
      <c r="C67" t="s">
        <v>26</v>
      </c>
      <c r="D67" s="82">
        <v>300506</v>
      </c>
      <c r="E67" s="82" t="s">
        <v>215</v>
      </c>
      <c r="F67" s="82" t="s">
        <v>16</v>
      </c>
      <c r="G67" s="82" t="s">
        <v>197</v>
      </c>
    </row>
    <row r="68" spans="1:7" s="88" customFormat="1" ht="19" x14ac:dyDescent="0.2">
      <c r="A68" s="91"/>
      <c r="B68" t="s">
        <v>114</v>
      </c>
      <c r="C68" t="s">
        <v>235</v>
      </c>
      <c r="D68" s="82">
        <v>302910</v>
      </c>
      <c r="E68" s="82" t="s">
        <v>115</v>
      </c>
      <c r="F68" s="82" t="s">
        <v>16</v>
      </c>
      <c r="G68" s="82" t="s">
        <v>116</v>
      </c>
    </row>
    <row r="69" spans="1:7" x14ac:dyDescent="0.2">
      <c r="A69" s="91"/>
      <c r="B69" t="s">
        <v>154</v>
      </c>
      <c r="C69" t="s">
        <v>18</v>
      </c>
      <c r="D69" s="82">
        <v>356904</v>
      </c>
      <c r="E69" s="82" t="s">
        <v>155</v>
      </c>
      <c r="F69" s="82" t="s">
        <v>16</v>
      </c>
      <c r="G69" s="82" t="s">
        <v>156</v>
      </c>
    </row>
    <row r="70" spans="1:7" ht="19" x14ac:dyDescent="0.2">
      <c r="A70" s="91"/>
      <c r="B70" t="s">
        <v>62</v>
      </c>
      <c r="C70" t="s">
        <v>229</v>
      </c>
      <c r="D70" s="82">
        <v>353236</v>
      </c>
      <c r="E70" s="82" t="s">
        <v>64</v>
      </c>
      <c r="F70" s="82" t="s">
        <v>16</v>
      </c>
      <c r="G70" s="82" t="s">
        <v>65</v>
      </c>
    </row>
    <row r="71" spans="1:7" ht="19" x14ac:dyDescent="0.2">
      <c r="A71" s="91"/>
      <c r="B71" t="s">
        <v>58</v>
      </c>
      <c r="C71" t="s">
        <v>236</v>
      </c>
      <c r="D71" s="82">
        <v>353418</v>
      </c>
      <c r="E71" s="82" t="s">
        <v>60</v>
      </c>
      <c r="F71" s="82" t="s">
        <v>16</v>
      </c>
      <c r="G71" s="82" t="s">
        <v>61</v>
      </c>
    </row>
    <row r="72" spans="1:7" x14ac:dyDescent="0.2">
      <c r="A72" s="91"/>
      <c r="B72" t="s">
        <v>108</v>
      </c>
      <c r="C72" t="s">
        <v>202</v>
      </c>
      <c r="D72" s="82">
        <v>302618</v>
      </c>
      <c r="E72" s="82" t="s">
        <v>109</v>
      </c>
      <c r="F72" s="82" t="s">
        <v>16</v>
      </c>
      <c r="G72" s="82" t="s">
        <v>110</v>
      </c>
    </row>
    <row r="73" spans="1:7" x14ac:dyDescent="0.2">
      <c r="A73" s="91"/>
      <c r="B73" t="s">
        <v>48</v>
      </c>
      <c r="C73" t="s">
        <v>203</v>
      </c>
      <c r="D73" s="82">
        <v>302322</v>
      </c>
      <c r="E73" s="82" t="s">
        <v>49</v>
      </c>
      <c r="F73" s="82" t="s">
        <v>16</v>
      </c>
      <c r="G73" s="82" t="s">
        <v>98</v>
      </c>
    </row>
    <row r="74" spans="1:7" ht="19" x14ac:dyDescent="0.2">
      <c r="A74" s="91"/>
      <c r="B74" t="s">
        <v>90</v>
      </c>
      <c r="C74" t="s">
        <v>234</v>
      </c>
      <c r="D74" s="82">
        <v>302018</v>
      </c>
      <c r="E74" s="82" t="s">
        <v>92</v>
      </c>
      <c r="F74" s="82" t="s">
        <v>16</v>
      </c>
      <c r="G74" s="82" t="s">
        <v>93</v>
      </c>
    </row>
    <row r="75" spans="1:7" s="88" customFormat="1" x14ac:dyDescent="0.2">
      <c r="A75" s="91"/>
      <c r="B75" t="s">
        <v>66</v>
      </c>
      <c r="C75" t="s">
        <v>210</v>
      </c>
      <c r="D75" s="82" t="s">
        <v>67</v>
      </c>
      <c r="E75" s="82" t="s">
        <v>68</v>
      </c>
      <c r="F75" s="82" t="s">
        <v>200</v>
      </c>
      <c r="G75" s="82" t="s">
        <v>69</v>
      </c>
    </row>
    <row r="76" spans="1:7" x14ac:dyDescent="0.2">
      <c r="A76" s="91"/>
      <c r="B76" t="s">
        <v>80</v>
      </c>
      <c r="C76" t="s">
        <v>26</v>
      </c>
      <c r="D76" s="82">
        <v>11141942</v>
      </c>
      <c r="E76" s="82" t="s">
        <v>81</v>
      </c>
      <c r="F76" s="82" t="s">
        <v>82</v>
      </c>
      <c r="G76" s="82" t="s">
        <v>83</v>
      </c>
    </row>
    <row r="77" spans="1:7" ht="19" x14ac:dyDescent="0.2">
      <c r="A77" s="91"/>
      <c r="B77" t="s">
        <v>25</v>
      </c>
      <c r="C77" t="s">
        <v>235</v>
      </c>
      <c r="D77" s="82">
        <v>302209</v>
      </c>
      <c r="E77" s="82" t="s">
        <v>27</v>
      </c>
      <c r="F77" s="82" t="s">
        <v>16</v>
      </c>
      <c r="G77" s="82" t="s">
        <v>98</v>
      </c>
    </row>
    <row r="78" spans="1:7" x14ac:dyDescent="0.2">
      <c r="A78" s="91"/>
      <c r="B78" t="s">
        <v>50</v>
      </c>
      <c r="C78" t="s">
        <v>18</v>
      </c>
      <c r="D78" s="82">
        <v>318306</v>
      </c>
      <c r="E78" s="82" t="s">
        <v>51</v>
      </c>
      <c r="F78" s="82" t="s">
        <v>16</v>
      </c>
      <c r="G78" s="82" t="s">
        <v>138</v>
      </c>
    </row>
    <row r="79" spans="1:7" ht="19" x14ac:dyDescent="0.2">
      <c r="A79" s="91"/>
      <c r="B79" t="s">
        <v>102</v>
      </c>
      <c r="C79" t="s">
        <v>229</v>
      </c>
      <c r="D79" s="82">
        <v>331532</v>
      </c>
      <c r="E79" s="82" t="s">
        <v>201</v>
      </c>
      <c r="F79" s="82" t="s">
        <v>16</v>
      </c>
      <c r="G79" s="82" t="s">
        <v>104</v>
      </c>
    </row>
    <row r="80" spans="1:7" ht="19" x14ac:dyDescent="0.2">
      <c r="A80" s="91"/>
      <c r="B80" t="s">
        <v>84</v>
      </c>
      <c r="C80" t="s">
        <v>236</v>
      </c>
      <c r="D80" s="82">
        <v>375114</v>
      </c>
      <c r="E80" s="82" t="s">
        <v>85</v>
      </c>
      <c r="F80" s="82" t="s">
        <v>16</v>
      </c>
      <c r="G80" s="82" t="s">
        <v>86</v>
      </c>
    </row>
    <row r="81" spans="1:13" x14ac:dyDescent="0.2">
      <c r="A81" s="91"/>
      <c r="B81" t="s">
        <v>22</v>
      </c>
      <c r="C81" t="s">
        <v>202</v>
      </c>
      <c r="D81" s="82">
        <v>367128</v>
      </c>
      <c r="E81" s="82" t="s">
        <v>78</v>
      </c>
      <c r="F81" s="82" t="s">
        <v>16</v>
      </c>
      <c r="G81" s="82" t="s">
        <v>79</v>
      </c>
    </row>
    <row r="82" spans="1:13" x14ac:dyDescent="0.2">
      <c r="A82" s="91"/>
      <c r="B82" t="s">
        <v>70</v>
      </c>
      <c r="C82" t="s">
        <v>203</v>
      </c>
      <c r="D82" s="82">
        <v>306039</v>
      </c>
      <c r="E82" s="82" t="s">
        <v>72</v>
      </c>
      <c r="F82" s="82" t="s">
        <v>16</v>
      </c>
      <c r="G82" s="82" t="s">
        <v>73</v>
      </c>
    </row>
    <row r="83" spans="1:13" ht="19" x14ac:dyDescent="0.2">
      <c r="A83" s="91"/>
      <c r="B83" t="s">
        <v>164</v>
      </c>
      <c r="C83" t="s">
        <v>234</v>
      </c>
      <c r="D83" s="82">
        <v>314520</v>
      </c>
      <c r="E83" s="82" t="s">
        <v>165</v>
      </c>
      <c r="F83" s="82" t="s">
        <v>16</v>
      </c>
      <c r="G83" s="82" t="s">
        <v>160</v>
      </c>
    </row>
    <row r="84" spans="1:13" x14ac:dyDescent="0.2">
      <c r="A84" s="91"/>
      <c r="B84" t="s">
        <v>161</v>
      </c>
      <c r="C84" t="s">
        <v>210</v>
      </c>
      <c r="D84" s="82" t="s">
        <v>162</v>
      </c>
      <c r="E84" s="82" t="s">
        <v>163</v>
      </c>
      <c r="F84" s="82" t="s">
        <v>200</v>
      </c>
      <c r="G84" s="82" t="s">
        <v>160</v>
      </c>
      <c r="J84" s="82"/>
      <c r="K84" s="82"/>
      <c r="L84" s="82"/>
      <c r="M84" s="82"/>
    </row>
    <row r="85" spans="1:13" x14ac:dyDescent="0.2">
      <c r="A85" s="91"/>
      <c r="B85" t="s">
        <v>158</v>
      </c>
      <c r="C85" t="s">
        <v>26</v>
      </c>
      <c r="D85" s="82">
        <v>348206</v>
      </c>
      <c r="E85" s="82" t="s">
        <v>159</v>
      </c>
      <c r="F85" s="82" t="s">
        <v>16</v>
      </c>
      <c r="G85" s="82" t="s">
        <v>160</v>
      </c>
    </row>
    <row r="86" spans="1:13" ht="19" x14ac:dyDescent="0.2">
      <c r="A86" s="91"/>
      <c r="B86" t="s">
        <v>148</v>
      </c>
      <c r="C86" t="s">
        <v>235</v>
      </c>
      <c r="D86" s="82">
        <v>301010</v>
      </c>
      <c r="E86" s="82" t="s">
        <v>149</v>
      </c>
      <c r="F86" s="82" t="s">
        <v>16</v>
      </c>
      <c r="G86" s="82" t="s">
        <v>150</v>
      </c>
    </row>
    <row r="87" spans="1:13" x14ac:dyDescent="0.2">
      <c r="A87" s="91"/>
      <c r="B87" t="s">
        <v>87</v>
      </c>
      <c r="C87" t="s">
        <v>18</v>
      </c>
      <c r="D87" s="82">
        <v>375004</v>
      </c>
      <c r="E87" s="82" t="s">
        <v>88</v>
      </c>
      <c r="F87" s="82" t="s">
        <v>16</v>
      </c>
      <c r="G87" s="82" t="s">
        <v>89</v>
      </c>
    </row>
    <row r="88" spans="1:13" ht="19" x14ac:dyDescent="0.2">
      <c r="A88" s="91"/>
      <c r="B88" t="s">
        <v>120</v>
      </c>
      <c r="C88" t="s">
        <v>229</v>
      </c>
      <c r="D88" s="82">
        <v>356630</v>
      </c>
      <c r="E88" s="82" t="s">
        <v>121</v>
      </c>
      <c r="F88" s="82" t="s">
        <v>16</v>
      </c>
      <c r="G88" s="82" t="s">
        <v>122</v>
      </c>
    </row>
    <row r="89" spans="1:13" ht="19" x14ac:dyDescent="0.2">
      <c r="A89" s="91"/>
      <c r="B89" t="s">
        <v>52</v>
      </c>
      <c r="C89" t="s">
        <v>236</v>
      </c>
      <c r="D89" s="82">
        <v>393310</v>
      </c>
      <c r="E89" s="82" t="s">
        <v>144</v>
      </c>
      <c r="F89" s="82" t="s">
        <v>16</v>
      </c>
      <c r="G89" s="82" t="s">
        <v>57</v>
      </c>
    </row>
    <row r="90" spans="1:13" x14ac:dyDescent="0.2">
      <c r="A90" s="91"/>
      <c r="B90" t="s">
        <v>111</v>
      </c>
      <c r="C90" t="s">
        <v>202</v>
      </c>
      <c r="D90" s="82">
        <v>393206</v>
      </c>
      <c r="E90" s="82" t="s">
        <v>112</v>
      </c>
      <c r="F90" s="82" t="s">
        <v>16</v>
      </c>
      <c r="G90" s="82" t="s">
        <v>113</v>
      </c>
    </row>
    <row r="91" spans="1:13" x14ac:dyDescent="0.2">
      <c r="A91" s="91"/>
      <c r="B91" t="s">
        <v>105</v>
      </c>
      <c r="C91" t="s">
        <v>203</v>
      </c>
      <c r="D91" s="82">
        <v>300238</v>
      </c>
      <c r="E91" s="82" t="s">
        <v>106</v>
      </c>
      <c r="F91" s="82" t="s">
        <v>16</v>
      </c>
      <c r="G91" s="82" t="s">
        <v>89</v>
      </c>
    </row>
    <row r="92" spans="1:13" ht="19" x14ac:dyDescent="0.2">
      <c r="A92" s="91"/>
      <c r="B92" t="s">
        <v>41</v>
      </c>
      <c r="C92" t="s">
        <v>234</v>
      </c>
      <c r="D92" s="82">
        <v>307618</v>
      </c>
      <c r="E92" s="82" t="s">
        <v>42</v>
      </c>
      <c r="F92" s="82" t="s">
        <v>16</v>
      </c>
      <c r="G92" s="82" t="s">
        <v>157</v>
      </c>
    </row>
    <row r="93" spans="1:13" ht="19" x14ac:dyDescent="0.2">
      <c r="A93" s="91"/>
      <c r="B93" t="s">
        <v>17</v>
      </c>
      <c r="C93" t="s">
        <v>209</v>
      </c>
      <c r="D93" s="82">
        <v>317331</v>
      </c>
      <c r="E93" s="82" t="s">
        <v>214</v>
      </c>
      <c r="F93" s="82" t="s">
        <v>16</v>
      </c>
      <c r="G93" s="82" t="s">
        <v>119</v>
      </c>
    </row>
    <row r="94" spans="1:13" ht="19" x14ac:dyDescent="0.2">
      <c r="A94" s="91"/>
      <c r="B94" t="s">
        <v>74</v>
      </c>
      <c r="C94" t="s">
        <v>205</v>
      </c>
      <c r="D94" s="82">
        <v>351326</v>
      </c>
      <c r="E94" s="82" t="s">
        <v>75</v>
      </c>
      <c r="F94" s="82" t="s">
        <v>16</v>
      </c>
      <c r="G94" s="82" t="s">
        <v>76</v>
      </c>
    </row>
    <row r="95" spans="1:13" ht="19" x14ac:dyDescent="0.2">
      <c r="A95" s="91"/>
      <c r="B95" t="s">
        <v>131</v>
      </c>
      <c r="C95" t="s">
        <v>241</v>
      </c>
      <c r="D95" s="82">
        <v>304122</v>
      </c>
      <c r="E95" s="82" t="s">
        <v>133</v>
      </c>
      <c r="F95" s="82" t="s">
        <v>16</v>
      </c>
      <c r="G95" s="82" t="s">
        <v>134</v>
      </c>
    </row>
  </sheetData>
  <mergeCells count="6">
    <mergeCell ref="A65:A95"/>
    <mergeCell ref="A7:A12"/>
    <mergeCell ref="A20:A31"/>
    <mergeCell ref="A14:A18"/>
    <mergeCell ref="A33:A41"/>
    <mergeCell ref="A43:A63"/>
  </mergeCells>
  <pageMargins left="0.7" right="0.7" top="0.75" bottom="0.75" header="0.3" footer="0.3"/>
  <pageSetup scale="4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B6887-3FAC-F041-8AF8-12ED9B55A195}">
  <dimension ref="A1:O51"/>
  <sheetViews>
    <sheetView zoomScaleNormal="100" workbookViewId="0">
      <pane ySplit="1" topLeftCell="A3" activePane="bottomLeft" state="frozen"/>
      <selection sqref="A1:XFD1"/>
      <selection pane="bottomLeft" activeCell="F31" sqref="F31"/>
    </sheetView>
  </sheetViews>
  <sheetFormatPr baseColWidth="10" defaultColWidth="11" defaultRowHeight="16" x14ac:dyDescent="0.2"/>
  <cols>
    <col min="2" max="2" width="15" bestFit="1" customWidth="1"/>
    <col min="3" max="3" width="14.5" bestFit="1" customWidth="1"/>
    <col min="4" max="4" width="12.33203125" customWidth="1"/>
    <col min="5" max="5" width="15.83203125" bestFit="1" customWidth="1"/>
    <col min="7" max="8" width="0" style="26" hidden="1" customWidth="1"/>
    <col min="10" max="10" width="9.5" customWidth="1"/>
    <col min="11" max="11" width="12.33203125" style="47" customWidth="1"/>
    <col min="14" max="14" width="75.5" customWidth="1"/>
    <col min="15" max="15" width="15.83203125" bestFit="1" customWidth="1"/>
  </cols>
  <sheetData>
    <row r="1" spans="1:15" ht="68" x14ac:dyDescent="0.2">
      <c r="A1" s="2" t="s">
        <v>0</v>
      </c>
      <c r="B1" s="2" t="s">
        <v>195</v>
      </c>
      <c r="C1" s="2" t="s">
        <v>1</v>
      </c>
      <c r="D1" s="3" t="s">
        <v>2</v>
      </c>
      <c r="E1" s="2" t="s">
        <v>3</v>
      </c>
      <c r="F1" s="1" t="s">
        <v>4</v>
      </c>
      <c r="G1" s="22" t="s">
        <v>5</v>
      </c>
      <c r="H1" s="22" t="s">
        <v>6</v>
      </c>
      <c r="I1" s="1" t="s">
        <v>7</v>
      </c>
      <c r="J1" s="67" t="s">
        <v>8</v>
      </c>
      <c r="K1" s="48" t="s">
        <v>9</v>
      </c>
      <c r="L1" s="49" t="s">
        <v>10</v>
      </c>
      <c r="M1" s="68" t="s">
        <v>11</v>
      </c>
      <c r="N1" s="69" t="s">
        <v>12</v>
      </c>
    </row>
    <row r="2" spans="1:15" hidden="1" x14ac:dyDescent="0.2">
      <c r="A2" s="4" t="s">
        <v>52</v>
      </c>
      <c r="B2" s="5" t="s">
        <v>53</v>
      </c>
      <c r="C2" s="16" t="s">
        <v>54</v>
      </c>
      <c r="D2" s="4" t="s">
        <v>55</v>
      </c>
      <c r="E2" s="9" t="s">
        <v>56</v>
      </c>
      <c r="F2" s="8">
        <v>100</v>
      </c>
      <c r="G2" s="27">
        <v>150</v>
      </c>
      <c r="H2" s="27">
        <v>150</v>
      </c>
      <c r="I2" s="9"/>
      <c r="J2" s="70"/>
      <c r="K2" s="50"/>
      <c r="L2" s="4"/>
      <c r="M2" s="71"/>
      <c r="N2" s="9" t="s">
        <v>57</v>
      </c>
    </row>
    <row r="3" spans="1:15" x14ac:dyDescent="0.2">
      <c r="A3" s="4" t="s">
        <v>58</v>
      </c>
      <c r="B3" s="4" t="s">
        <v>59</v>
      </c>
      <c r="C3" s="16">
        <v>353418</v>
      </c>
      <c r="D3" s="4" t="s">
        <v>60</v>
      </c>
      <c r="E3" s="4" t="s">
        <v>16</v>
      </c>
      <c r="F3" s="6">
        <v>100</v>
      </c>
      <c r="G3" s="24">
        <v>295</v>
      </c>
      <c r="H3" s="24">
        <f>G3*0.75</f>
        <v>221.25</v>
      </c>
      <c r="I3" s="10">
        <f t="shared" ref="I3:I13" si="0">H3</f>
        <v>221.25</v>
      </c>
      <c r="J3" s="72">
        <f t="shared" ref="J3:J18" si="1">I3/F3</f>
        <v>2.2124999999999999</v>
      </c>
      <c r="K3" s="50">
        <v>2</v>
      </c>
      <c r="L3" s="60">
        <f>100*(5/K3)</f>
        <v>250</v>
      </c>
      <c r="M3" s="73">
        <f t="shared" ref="M3:M46" si="2">I3/L3</f>
        <v>0.88500000000000001</v>
      </c>
      <c r="N3" s="9" t="s">
        <v>61</v>
      </c>
    </row>
    <row r="4" spans="1:15" x14ac:dyDescent="0.2">
      <c r="A4" s="4" t="s">
        <v>62</v>
      </c>
      <c r="B4" s="5" t="s">
        <v>63</v>
      </c>
      <c r="C4" s="7">
        <v>353236</v>
      </c>
      <c r="D4" s="16" t="s">
        <v>64</v>
      </c>
      <c r="E4" s="9" t="s">
        <v>16</v>
      </c>
      <c r="F4" s="8">
        <v>100</v>
      </c>
      <c r="G4" s="25">
        <v>325</v>
      </c>
      <c r="H4" s="24">
        <f>G4*0.75</f>
        <v>243.75</v>
      </c>
      <c r="I4" s="10">
        <f t="shared" si="0"/>
        <v>243.75</v>
      </c>
      <c r="J4" s="72">
        <f t="shared" si="1"/>
        <v>2.4375</v>
      </c>
      <c r="K4" s="51">
        <v>2</v>
      </c>
      <c r="L4" s="60">
        <f t="shared" ref="L4:L46" si="3">100*(5/K4)</f>
        <v>250</v>
      </c>
      <c r="M4" s="73">
        <f t="shared" si="2"/>
        <v>0.97499999999999998</v>
      </c>
      <c r="N4" s="9" t="s">
        <v>65</v>
      </c>
    </row>
    <row r="5" spans="1:15" x14ac:dyDescent="0.2">
      <c r="A5" s="4" t="s">
        <v>66</v>
      </c>
      <c r="B5" s="4" t="s">
        <v>35</v>
      </c>
      <c r="C5" s="11" t="s">
        <v>67</v>
      </c>
      <c r="D5" s="12" t="s">
        <v>68</v>
      </c>
      <c r="E5" s="4" t="s">
        <v>38</v>
      </c>
      <c r="F5" s="6">
        <v>100</v>
      </c>
      <c r="G5" s="24">
        <v>327</v>
      </c>
      <c r="H5" s="24">
        <f>G5</f>
        <v>327</v>
      </c>
      <c r="I5" s="43">
        <f t="shared" si="0"/>
        <v>327</v>
      </c>
      <c r="J5" s="72">
        <f t="shared" si="1"/>
        <v>3.27</v>
      </c>
      <c r="K5" s="52">
        <v>0.5</v>
      </c>
      <c r="L5" s="60">
        <f t="shared" si="3"/>
        <v>1000</v>
      </c>
      <c r="M5" s="73">
        <f t="shared" si="2"/>
        <v>0.32700000000000001</v>
      </c>
      <c r="N5" s="9" t="s">
        <v>69</v>
      </c>
    </row>
    <row r="6" spans="1:15" x14ac:dyDescent="0.2">
      <c r="A6" s="4" t="s">
        <v>70</v>
      </c>
      <c r="B6" s="4" t="s">
        <v>71</v>
      </c>
      <c r="C6" s="13">
        <v>306008</v>
      </c>
      <c r="D6" s="13" t="s">
        <v>72</v>
      </c>
      <c r="E6" s="4" t="s">
        <v>16</v>
      </c>
      <c r="F6" s="6">
        <v>100</v>
      </c>
      <c r="G6" s="24">
        <v>250</v>
      </c>
      <c r="H6" s="24">
        <f>G6*0.75</f>
        <v>187.5</v>
      </c>
      <c r="I6" s="10">
        <f t="shared" si="0"/>
        <v>187.5</v>
      </c>
      <c r="J6" s="72">
        <f t="shared" si="1"/>
        <v>1.875</v>
      </c>
      <c r="K6" s="53">
        <v>1</v>
      </c>
      <c r="L6" s="60">
        <f t="shared" si="3"/>
        <v>500</v>
      </c>
      <c r="M6" s="73">
        <f t="shared" si="2"/>
        <v>0.375</v>
      </c>
      <c r="N6" s="9" t="s">
        <v>73</v>
      </c>
    </row>
    <row r="7" spans="1:15" x14ac:dyDescent="0.2">
      <c r="A7" s="9" t="s">
        <v>74</v>
      </c>
      <c r="B7" s="5" t="s">
        <v>40</v>
      </c>
      <c r="C7" s="16">
        <v>351326</v>
      </c>
      <c r="D7" s="4" t="s">
        <v>75</v>
      </c>
      <c r="E7" s="16" t="s">
        <v>16</v>
      </c>
      <c r="F7" s="8">
        <v>100</v>
      </c>
      <c r="G7" s="28">
        <v>405</v>
      </c>
      <c r="H7" s="28">
        <f>G7*0.75</f>
        <v>303.75</v>
      </c>
      <c r="I7" s="18">
        <f t="shared" si="0"/>
        <v>303.75</v>
      </c>
      <c r="J7" s="72">
        <f t="shared" si="1"/>
        <v>3.0375000000000001</v>
      </c>
      <c r="K7" s="58">
        <v>5</v>
      </c>
      <c r="L7" s="60">
        <f t="shared" si="3"/>
        <v>100</v>
      </c>
      <c r="M7" s="73">
        <f t="shared" si="2"/>
        <v>3.0375000000000001</v>
      </c>
      <c r="N7" s="9" t="s">
        <v>76</v>
      </c>
    </row>
    <row r="8" spans="1:15" x14ac:dyDescent="0.2">
      <c r="A8" s="4" t="s">
        <v>22</v>
      </c>
      <c r="B8" s="4" t="s">
        <v>77</v>
      </c>
      <c r="C8" s="13">
        <v>367128</v>
      </c>
      <c r="D8" s="13" t="s">
        <v>78</v>
      </c>
      <c r="E8" s="4" t="s">
        <v>16</v>
      </c>
      <c r="F8" s="6">
        <v>100</v>
      </c>
      <c r="G8" s="24">
        <v>225</v>
      </c>
      <c r="H8" s="24">
        <f>G8*0.75</f>
        <v>168.75</v>
      </c>
      <c r="I8" s="10">
        <f t="shared" si="0"/>
        <v>168.75</v>
      </c>
      <c r="J8" s="72">
        <f t="shared" si="1"/>
        <v>1.6875</v>
      </c>
      <c r="K8" s="53">
        <v>1</v>
      </c>
      <c r="L8" s="60">
        <f t="shared" si="3"/>
        <v>500</v>
      </c>
      <c r="M8" s="73">
        <f t="shared" si="2"/>
        <v>0.33750000000000002</v>
      </c>
      <c r="N8" s="9" t="s">
        <v>79</v>
      </c>
    </row>
    <row r="9" spans="1:15" x14ac:dyDescent="0.2">
      <c r="A9" s="4" t="s">
        <v>80</v>
      </c>
      <c r="B9" s="4" t="s">
        <v>26</v>
      </c>
      <c r="C9" s="14">
        <v>11141942</v>
      </c>
      <c r="D9" s="13" t="s">
        <v>81</v>
      </c>
      <c r="E9" s="4" t="s">
        <v>82</v>
      </c>
      <c r="F9" s="6">
        <v>100</v>
      </c>
      <c r="G9" s="24">
        <v>254</v>
      </c>
      <c r="H9" s="24">
        <f>G9</f>
        <v>254</v>
      </c>
      <c r="I9" s="10">
        <f t="shared" si="0"/>
        <v>254</v>
      </c>
      <c r="J9" s="72">
        <f t="shared" si="1"/>
        <v>2.54</v>
      </c>
      <c r="K9" s="53">
        <v>5</v>
      </c>
      <c r="L9" s="60">
        <f t="shared" si="3"/>
        <v>100</v>
      </c>
      <c r="M9" s="73">
        <f t="shared" si="2"/>
        <v>2.54</v>
      </c>
      <c r="N9" s="9" t="s">
        <v>83</v>
      </c>
    </row>
    <row r="10" spans="1:15" x14ac:dyDescent="0.2">
      <c r="A10" s="30" t="s">
        <v>84</v>
      </c>
      <c r="B10" s="4" t="s">
        <v>59</v>
      </c>
      <c r="C10" s="13">
        <v>375114</v>
      </c>
      <c r="D10" s="13" t="s">
        <v>85</v>
      </c>
      <c r="E10" s="4" t="s">
        <v>16</v>
      </c>
      <c r="F10" s="6">
        <v>100</v>
      </c>
      <c r="G10" s="24">
        <v>350</v>
      </c>
      <c r="H10" s="24">
        <f t="shared" ref="H10:H42" si="4">G10*0.75</f>
        <v>262.5</v>
      </c>
      <c r="I10" s="10">
        <f t="shared" si="0"/>
        <v>262.5</v>
      </c>
      <c r="J10" s="72">
        <f t="shared" si="1"/>
        <v>2.625</v>
      </c>
      <c r="K10" s="53">
        <v>2</v>
      </c>
      <c r="L10" s="60">
        <f t="shared" si="3"/>
        <v>250</v>
      </c>
      <c r="M10" s="73">
        <f t="shared" si="2"/>
        <v>1.05</v>
      </c>
      <c r="N10" s="9" t="s">
        <v>86</v>
      </c>
    </row>
    <row r="11" spans="1:15" x14ac:dyDescent="0.2">
      <c r="A11" s="4" t="s">
        <v>87</v>
      </c>
      <c r="B11" s="5" t="s">
        <v>18</v>
      </c>
      <c r="C11" s="16">
        <v>375004</v>
      </c>
      <c r="D11" s="4" t="s">
        <v>88</v>
      </c>
      <c r="E11" s="16" t="s">
        <v>16</v>
      </c>
      <c r="F11" s="8">
        <v>100</v>
      </c>
      <c r="G11" s="27">
        <v>335</v>
      </c>
      <c r="H11" s="27">
        <f t="shared" si="4"/>
        <v>251.25</v>
      </c>
      <c r="I11" s="18">
        <f t="shared" si="0"/>
        <v>251.25</v>
      </c>
      <c r="J11" s="72">
        <f t="shared" si="1"/>
        <v>2.5125000000000002</v>
      </c>
      <c r="K11" s="50">
        <v>2</v>
      </c>
      <c r="L11" s="60">
        <f t="shared" si="3"/>
        <v>250</v>
      </c>
      <c r="M11" s="73">
        <f t="shared" si="2"/>
        <v>1.0049999999999999</v>
      </c>
      <c r="N11" s="29" t="s">
        <v>89</v>
      </c>
    </row>
    <row r="12" spans="1:15" x14ac:dyDescent="0.2">
      <c r="A12" s="9" t="s">
        <v>90</v>
      </c>
      <c r="B12" s="9" t="s">
        <v>91</v>
      </c>
      <c r="C12" s="16">
        <v>302018</v>
      </c>
      <c r="D12" s="9" t="s">
        <v>92</v>
      </c>
      <c r="E12" s="9" t="s">
        <v>16</v>
      </c>
      <c r="F12" s="8">
        <v>100</v>
      </c>
      <c r="G12" s="18">
        <v>265</v>
      </c>
      <c r="H12" s="18">
        <f t="shared" si="4"/>
        <v>198.75</v>
      </c>
      <c r="I12" s="18">
        <f t="shared" si="0"/>
        <v>198.75</v>
      </c>
      <c r="J12" s="72">
        <f t="shared" si="1"/>
        <v>1.9875</v>
      </c>
      <c r="K12" s="51">
        <v>0.5</v>
      </c>
      <c r="L12" s="65">
        <f t="shared" si="3"/>
        <v>1000</v>
      </c>
      <c r="M12" s="73">
        <f t="shared" si="2"/>
        <v>0.19875000000000001</v>
      </c>
      <c r="N12" s="9" t="s">
        <v>93</v>
      </c>
      <c r="O12" s="66" t="s">
        <v>94</v>
      </c>
    </row>
    <row r="13" spans="1:15" hidden="1" x14ac:dyDescent="0.2">
      <c r="A13" s="41" t="s">
        <v>90</v>
      </c>
      <c r="B13" s="41" t="s">
        <v>91</v>
      </c>
      <c r="C13" s="40">
        <v>360709</v>
      </c>
      <c r="D13" s="41" t="s">
        <v>95</v>
      </c>
      <c r="E13" s="41" t="s">
        <v>16</v>
      </c>
      <c r="F13" s="42">
        <v>25</v>
      </c>
      <c r="G13" s="45">
        <v>115</v>
      </c>
      <c r="H13" s="45">
        <f t="shared" si="4"/>
        <v>86.25</v>
      </c>
      <c r="I13" s="45">
        <f t="shared" si="0"/>
        <v>86.25</v>
      </c>
      <c r="J13" s="74">
        <f t="shared" si="1"/>
        <v>3.45</v>
      </c>
      <c r="K13" s="54">
        <v>0.5</v>
      </c>
      <c r="L13" s="60">
        <f t="shared" si="3"/>
        <v>1000</v>
      </c>
      <c r="M13" s="73">
        <f t="shared" si="2"/>
        <v>8.6249999999999993E-2</v>
      </c>
      <c r="N13" s="41" t="s">
        <v>93</v>
      </c>
      <c r="O13" s="64" t="s">
        <v>96</v>
      </c>
    </row>
    <row r="14" spans="1:15" hidden="1" x14ac:dyDescent="0.2">
      <c r="A14" s="30" t="s">
        <v>25</v>
      </c>
      <c r="B14" s="35" t="s">
        <v>59</v>
      </c>
      <c r="C14" s="36">
        <v>363012</v>
      </c>
      <c r="D14" s="38" t="s">
        <v>97</v>
      </c>
      <c r="E14" s="35" t="s">
        <v>16</v>
      </c>
      <c r="F14" s="37">
        <v>100</v>
      </c>
      <c r="G14" s="39">
        <v>275</v>
      </c>
      <c r="H14" s="39">
        <f t="shared" si="4"/>
        <v>206.25</v>
      </c>
      <c r="I14" s="4"/>
      <c r="J14" s="72">
        <f t="shared" si="1"/>
        <v>0</v>
      </c>
      <c r="K14" s="55"/>
      <c r="L14" s="60" t="e">
        <f t="shared" si="3"/>
        <v>#DIV/0!</v>
      </c>
      <c r="M14" s="73" t="e">
        <f t="shared" si="2"/>
        <v>#DIV/0!</v>
      </c>
      <c r="N14" s="9" t="s">
        <v>98</v>
      </c>
    </row>
    <row r="15" spans="1:15" x14ac:dyDescent="0.2">
      <c r="A15" s="30" t="s">
        <v>25</v>
      </c>
      <c r="B15" s="4" t="s">
        <v>53</v>
      </c>
      <c r="C15" s="15">
        <v>363034</v>
      </c>
      <c r="D15" s="13" t="s">
        <v>97</v>
      </c>
      <c r="E15" s="4" t="s">
        <v>16</v>
      </c>
      <c r="F15" s="6">
        <v>100</v>
      </c>
      <c r="G15" s="24">
        <v>295</v>
      </c>
      <c r="H15" s="24">
        <f t="shared" si="4"/>
        <v>221.25</v>
      </c>
      <c r="I15" s="10">
        <f>H15</f>
        <v>221.25</v>
      </c>
      <c r="J15" s="72">
        <f t="shared" si="1"/>
        <v>2.2124999999999999</v>
      </c>
      <c r="K15" s="59">
        <v>1</v>
      </c>
      <c r="L15" s="60">
        <f>100*(5/K15)</f>
        <v>500</v>
      </c>
      <c r="M15" s="73">
        <f t="shared" si="2"/>
        <v>0.4425</v>
      </c>
      <c r="N15" s="9" t="s">
        <v>98</v>
      </c>
    </row>
    <row r="16" spans="1:15" hidden="1" x14ac:dyDescent="0.2">
      <c r="A16" s="4" t="s">
        <v>99</v>
      </c>
      <c r="B16" s="4" t="s">
        <v>77</v>
      </c>
      <c r="C16" s="15">
        <v>313712</v>
      </c>
      <c r="D16" s="4" t="s">
        <v>100</v>
      </c>
      <c r="E16" s="4" t="s">
        <v>16</v>
      </c>
      <c r="F16" s="6">
        <v>100</v>
      </c>
      <c r="G16" s="24">
        <v>255</v>
      </c>
      <c r="H16" s="24">
        <f t="shared" si="4"/>
        <v>191.25</v>
      </c>
      <c r="I16" s="4"/>
      <c r="J16" s="72">
        <f t="shared" si="1"/>
        <v>0</v>
      </c>
      <c r="K16" s="50"/>
      <c r="L16" s="60" t="e">
        <f t="shared" si="3"/>
        <v>#DIV/0!</v>
      </c>
      <c r="M16" s="73" t="e">
        <f t="shared" si="2"/>
        <v>#DIV/0!</v>
      </c>
      <c r="N16" s="9" t="s">
        <v>101</v>
      </c>
    </row>
    <row r="17" spans="1:14" x14ac:dyDescent="0.2">
      <c r="A17" s="4" t="s">
        <v>102</v>
      </c>
      <c r="B17" s="5" t="s">
        <v>63</v>
      </c>
      <c r="C17" s="7">
        <v>331532</v>
      </c>
      <c r="D17" s="9" t="s">
        <v>103</v>
      </c>
      <c r="E17" s="9" t="s">
        <v>16</v>
      </c>
      <c r="F17" s="8">
        <v>100</v>
      </c>
      <c r="G17" s="25">
        <v>315</v>
      </c>
      <c r="H17" s="24">
        <f t="shared" si="4"/>
        <v>236.25</v>
      </c>
      <c r="I17" s="10">
        <f t="shared" ref="I17:I24" si="5">H17</f>
        <v>236.25</v>
      </c>
      <c r="J17" s="72">
        <f t="shared" si="1"/>
        <v>2.3624999999999998</v>
      </c>
      <c r="K17" s="51">
        <v>1</v>
      </c>
      <c r="L17" s="60">
        <f t="shared" si="3"/>
        <v>500</v>
      </c>
      <c r="M17" s="73">
        <f t="shared" si="2"/>
        <v>0.47249999999999998</v>
      </c>
      <c r="N17" s="9" t="s">
        <v>104</v>
      </c>
    </row>
    <row r="18" spans="1:14" x14ac:dyDescent="0.2">
      <c r="A18" s="4" t="s">
        <v>105</v>
      </c>
      <c r="B18" s="5" t="s">
        <v>53</v>
      </c>
      <c r="C18" s="16">
        <v>300238</v>
      </c>
      <c r="D18" s="4" t="s">
        <v>106</v>
      </c>
      <c r="E18" s="16" t="s">
        <v>16</v>
      </c>
      <c r="F18" s="8">
        <v>100</v>
      </c>
      <c r="G18" s="27">
        <v>315</v>
      </c>
      <c r="H18" s="27">
        <f t="shared" si="4"/>
        <v>236.25</v>
      </c>
      <c r="I18" s="18">
        <f t="shared" si="5"/>
        <v>236.25</v>
      </c>
      <c r="J18" s="72">
        <f t="shared" si="1"/>
        <v>2.3624999999999998</v>
      </c>
      <c r="K18" s="50">
        <v>1</v>
      </c>
      <c r="L18" s="60">
        <f t="shared" si="3"/>
        <v>500</v>
      </c>
      <c r="M18" s="73">
        <f t="shared" si="2"/>
        <v>0.47249999999999998</v>
      </c>
      <c r="N18" s="9" t="s">
        <v>89</v>
      </c>
    </row>
    <row r="19" spans="1:14" x14ac:dyDescent="0.2">
      <c r="A19" s="4" t="s">
        <v>48</v>
      </c>
      <c r="B19" s="4" t="s">
        <v>53</v>
      </c>
      <c r="C19" s="15">
        <v>302322</v>
      </c>
      <c r="D19" s="13" t="s">
        <v>49</v>
      </c>
      <c r="E19" s="4" t="s">
        <v>16</v>
      </c>
      <c r="F19" s="6" t="s">
        <v>107</v>
      </c>
      <c r="G19" s="24">
        <v>225</v>
      </c>
      <c r="H19" s="24">
        <f t="shared" si="4"/>
        <v>168.75</v>
      </c>
      <c r="I19" s="10">
        <f t="shared" si="5"/>
        <v>168.75</v>
      </c>
      <c r="J19" s="72">
        <f>I19/F18</f>
        <v>1.6875</v>
      </c>
      <c r="K19" s="53">
        <v>0.5</v>
      </c>
      <c r="L19" s="60">
        <f t="shared" si="3"/>
        <v>1000</v>
      </c>
      <c r="M19" s="73">
        <f t="shared" si="2"/>
        <v>0.16875000000000001</v>
      </c>
      <c r="N19" s="9" t="s">
        <v>98</v>
      </c>
    </row>
    <row r="20" spans="1:14" x14ac:dyDescent="0.2">
      <c r="A20" s="4" t="s">
        <v>108</v>
      </c>
      <c r="B20" s="9" t="s">
        <v>77</v>
      </c>
      <c r="C20" s="16">
        <v>302618</v>
      </c>
      <c r="D20" s="9" t="s">
        <v>109</v>
      </c>
      <c r="E20" s="4" t="s">
        <v>16</v>
      </c>
      <c r="F20" s="6">
        <v>100</v>
      </c>
      <c r="G20" s="25">
        <v>225</v>
      </c>
      <c r="H20" s="24">
        <f t="shared" si="4"/>
        <v>168.75</v>
      </c>
      <c r="I20" s="10">
        <f t="shared" si="5"/>
        <v>168.75</v>
      </c>
      <c r="J20" s="72">
        <f t="shared" ref="J20:J25" si="6">I20/F20</f>
        <v>1.6875</v>
      </c>
      <c r="K20" s="51">
        <v>4</v>
      </c>
      <c r="L20" s="60">
        <f t="shared" si="3"/>
        <v>125</v>
      </c>
      <c r="M20" s="73">
        <f t="shared" si="2"/>
        <v>1.35</v>
      </c>
      <c r="N20" s="9" t="s">
        <v>110</v>
      </c>
    </row>
    <row r="21" spans="1:14" x14ac:dyDescent="0.2">
      <c r="A21" s="4" t="s">
        <v>111</v>
      </c>
      <c r="B21" s="5" t="s">
        <v>77</v>
      </c>
      <c r="C21" s="16">
        <v>393206</v>
      </c>
      <c r="D21" s="4" t="s">
        <v>112</v>
      </c>
      <c r="E21" s="16" t="s">
        <v>16</v>
      </c>
      <c r="F21" s="8">
        <v>100</v>
      </c>
      <c r="G21" s="27">
        <v>225</v>
      </c>
      <c r="H21" s="27">
        <f t="shared" si="4"/>
        <v>168.75</v>
      </c>
      <c r="I21" s="18">
        <f t="shared" si="5"/>
        <v>168.75</v>
      </c>
      <c r="J21" s="72">
        <f t="shared" si="6"/>
        <v>1.6875</v>
      </c>
      <c r="K21" s="50">
        <v>2</v>
      </c>
      <c r="L21" s="60">
        <f t="shared" si="3"/>
        <v>250</v>
      </c>
      <c r="M21" s="73">
        <f t="shared" si="2"/>
        <v>0.67500000000000004</v>
      </c>
      <c r="N21" s="9" t="s">
        <v>113</v>
      </c>
    </row>
    <row r="22" spans="1:14" x14ac:dyDescent="0.2">
      <c r="A22" s="4" t="s">
        <v>114</v>
      </c>
      <c r="B22" s="5" t="s">
        <v>71</v>
      </c>
      <c r="C22" s="7">
        <v>302910</v>
      </c>
      <c r="D22" s="9" t="s">
        <v>115</v>
      </c>
      <c r="E22" s="9" t="s">
        <v>16</v>
      </c>
      <c r="F22" s="8">
        <v>100</v>
      </c>
      <c r="G22" s="23">
        <v>250</v>
      </c>
      <c r="H22" s="24">
        <f t="shared" si="4"/>
        <v>187.5</v>
      </c>
      <c r="I22" s="10">
        <f t="shared" si="5"/>
        <v>187.5</v>
      </c>
      <c r="J22" s="72">
        <f t="shared" si="6"/>
        <v>1.875</v>
      </c>
      <c r="K22" s="51">
        <v>2</v>
      </c>
      <c r="L22" s="60">
        <f t="shared" si="3"/>
        <v>250</v>
      </c>
      <c r="M22" s="73">
        <f t="shared" si="2"/>
        <v>0.75</v>
      </c>
      <c r="N22" s="9" t="s">
        <v>116</v>
      </c>
    </row>
    <row r="23" spans="1:14" x14ac:dyDescent="0.2">
      <c r="A23" s="4" t="s">
        <v>17</v>
      </c>
      <c r="B23" s="4" t="s">
        <v>117</v>
      </c>
      <c r="C23" s="11" t="s">
        <v>118</v>
      </c>
      <c r="D23" s="13" t="s">
        <v>19</v>
      </c>
      <c r="E23" s="4" t="s">
        <v>45</v>
      </c>
      <c r="F23" s="6">
        <v>100</v>
      </c>
      <c r="G23" s="24">
        <v>579</v>
      </c>
      <c r="H23" s="24">
        <f t="shared" si="4"/>
        <v>434.25</v>
      </c>
      <c r="I23" s="44">
        <f t="shared" si="5"/>
        <v>434.25</v>
      </c>
      <c r="J23" s="72">
        <f t="shared" si="6"/>
        <v>4.3425000000000002</v>
      </c>
      <c r="K23" s="53">
        <v>5</v>
      </c>
      <c r="L23" s="60">
        <f t="shared" si="3"/>
        <v>100</v>
      </c>
      <c r="M23" s="73">
        <f t="shared" si="2"/>
        <v>4.3425000000000002</v>
      </c>
      <c r="N23" s="9" t="s">
        <v>119</v>
      </c>
    </row>
    <row r="24" spans="1:14" x14ac:dyDescent="0.2">
      <c r="A24" s="4" t="s">
        <v>120</v>
      </c>
      <c r="B24" s="5" t="s">
        <v>63</v>
      </c>
      <c r="C24" s="7">
        <v>356630</v>
      </c>
      <c r="D24" s="9" t="s">
        <v>121</v>
      </c>
      <c r="E24" s="16" t="s">
        <v>16</v>
      </c>
      <c r="F24" s="8">
        <v>100</v>
      </c>
      <c r="G24" s="25">
        <v>295</v>
      </c>
      <c r="H24" s="27">
        <f t="shared" si="4"/>
        <v>221.25</v>
      </c>
      <c r="I24" s="18">
        <f t="shared" si="5"/>
        <v>221.25</v>
      </c>
      <c r="J24" s="72">
        <f t="shared" si="6"/>
        <v>2.2124999999999999</v>
      </c>
      <c r="K24" s="51">
        <v>1</v>
      </c>
      <c r="L24" s="60">
        <f t="shared" si="3"/>
        <v>500</v>
      </c>
      <c r="M24" s="73">
        <f t="shared" si="2"/>
        <v>0.4425</v>
      </c>
      <c r="N24" s="9" t="s">
        <v>122</v>
      </c>
    </row>
    <row r="25" spans="1:14" hidden="1" x14ac:dyDescent="0.2">
      <c r="A25" s="4" t="s">
        <v>123</v>
      </c>
      <c r="B25" s="5" t="s">
        <v>26</v>
      </c>
      <c r="C25" s="16">
        <v>328206</v>
      </c>
      <c r="D25" s="9" t="s">
        <v>124</v>
      </c>
      <c r="E25" s="16" t="s">
        <v>16</v>
      </c>
      <c r="F25" s="8">
        <v>100</v>
      </c>
      <c r="G25" s="25">
        <v>195</v>
      </c>
      <c r="H25" s="25">
        <f t="shared" si="4"/>
        <v>146.25</v>
      </c>
      <c r="I25" s="9"/>
      <c r="J25" s="72">
        <f t="shared" si="6"/>
        <v>0</v>
      </c>
      <c r="K25" s="51"/>
      <c r="L25" s="60" t="e">
        <f t="shared" si="3"/>
        <v>#DIV/0!</v>
      </c>
      <c r="M25" s="73" t="e">
        <f t="shared" si="2"/>
        <v>#DIV/0!</v>
      </c>
      <c r="N25" s="4" t="s">
        <v>125</v>
      </c>
    </row>
    <row r="26" spans="1:14" x14ac:dyDescent="0.2">
      <c r="A26" s="4" t="s">
        <v>46</v>
      </c>
      <c r="B26" s="5" t="s">
        <v>117</v>
      </c>
      <c r="C26" s="16" t="s">
        <v>126</v>
      </c>
      <c r="D26" s="9" t="s">
        <v>127</v>
      </c>
      <c r="E26" s="16" t="s">
        <v>45</v>
      </c>
      <c r="F26" s="8" t="s">
        <v>128</v>
      </c>
      <c r="G26" s="25">
        <v>442</v>
      </c>
      <c r="H26" s="25">
        <f t="shared" si="4"/>
        <v>331.5</v>
      </c>
      <c r="I26" s="44">
        <f>H26</f>
        <v>331.5</v>
      </c>
      <c r="J26" s="72">
        <f>I26/F25</f>
        <v>3.3149999999999999</v>
      </c>
      <c r="K26" s="51">
        <v>5</v>
      </c>
      <c r="L26" s="60">
        <f t="shared" si="3"/>
        <v>100</v>
      </c>
      <c r="M26" s="73">
        <f t="shared" si="2"/>
        <v>3.3149999999999999</v>
      </c>
      <c r="N26" s="9" t="s">
        <v>129</v>
      </c>
    </row>
    <row r="27" spans="1:14" x14ac:dyDescent="0.2">
      <c r="A27" s="4" t="s">
        <v>20</v>
      </c>
      <c r="B27" s="4" t="s">
        <v>117</v>
      </c>
      <c r="C27" s="13" t="s">
        <v>43</v>
      </c>
      <c r="D27" s="13" t="s">
        <v>44</v>
      </c>
      <c r="E27" s="4" t="s">
        <v>45</v>
      </c>
      <c r="F27" s="6">
        <v>100</v>
      </c>
      <c r="G27" s="24">
        <v>720</v>
      </c>
      <c r="H27" s="24">
        <f t="shared" si="4"/>
        <v>540</v>
      </c>
      <c r="I27" s="44">
        <f>H27</f>
        <v>540</v>
      </c>
      <c r="J27" s="72">
        <f t="shared" ref="J27:J48" si="7">I27/F27</f>
        <v>5.4</v>
      </c>
      <c r="K27" s="53">
        <v>1.5</v>
      </c>
      <c r="L27" s="60">
        <f t="shared" si="3"/>
        <v>333.33333333333337</v>
      </c>
      <c r="M27" s="73">
        <f t="shared" si="2"/>
        <v>1.6199999999999999</v>
      </c>
      <c r="N27" s="4" t="s">
        <v>130</v>
      </c>
    </row>
    <row r="28" spans="1:14" hidden="1" x14ac:dyDescent="0.2">
      <c r="A28" s="4" t="s">
        <v>108</v>
      </c>
      <c r="B28" s="5" t="s">
        <v>18</v>
      </c>
      <c r="C28" s="16">
        <v>302606</v>
      </c>
      <c r="D28" s="4" t="s">
        <v>109</v>
      </c>
      <c r="E28" s="16" t="s">
        <v>16</v>
      </c>
      <c r="F28" s="8">
        <v>100</v>
      </c>
      <c r="G28" s="27">
        <v>85</v>
      </c>
      <c r="H28" s="27">
        <f t="shared" si="4"/>
        <v>63.75</v>
      </c>
      <c r="I28" s="9"/>
      <c r="J28" s="72">
        <f t="shared" si="7"/>
        <v>0</v>
      </c>
      <c r="K28" s="50"/>
      <c r="L28" s="60" t="e">
        <f t="shared" si="3"/>
        <v>#DIV/0!</v>
      </c>
      <c r="M28" s="73" t="e">
        <f t="shared" si="2"/>
        <v>#DIV/0!</v>
      </c>
      <c r="N28" s="9" t="s">
        <v>110</v>
      </c>
    </row>
    <row r="29" spans="1:14" x14ac:dyDescent="0.2">
      <c r="A29" s="9" t="s">
        <v>131</v>
      </c>
      <c r="B29" s="4" t="s">
        <v>132</v>
      </c>
      <c r="C29" s="16">
        <v>304122</v>
      </c>
      <c r="D29" s="9" t="s">
        <v>133</v>
      </c>
      <c r="E29" s="16" t="s">
        <v>16</v>
      </c>
      <c r="F29" s="8">
        <v>100</v>
      </c>
      <c r="G29" s="27">
        <v>250</v>
      </c>
      <c r="H29" s="27">
        <f t="shared" si="4"/>
        <v>187.5</v>
      </c>
      <c r="I29" s="18">
        <f>H29</f>
        <v>187.5</v>
      </c>
      <c r="J29" s="72">
        <f t="shared" si="7"/>
        <v>1.875</v>
      </c>
      <c r="K29" s="51">
        <v>1</v>
      </c>
      <c r="L29" s="60">
        <f t="shared" si="3"/>
        <v>500</v>
      </c>
      <c r="M29" s="73">
        <f t="shared" si="2"/>
        <v>0.375</v>
      </c>
      <c r="N29" s="9" t="s">
        <v>134</v>
      </c>
    </row>
    <row r="30" spans="1:14" hidden="1" x14ac:dyDescent="0.2">
      <c r="A30" s="4" t="s">
        <v>135</v>
      </c>
      <c r="B30" s="5" t="s">
        <v>136</v>
      </c>
      <c r="C30" s="7">
        <v>325232</v>
      </c>
      <c r="D30" s="9" t="s">
        <v>137</v>
      </c>
      <c r="E30" s="16" t="s">
        <v>16</v>
      </c>
      <c r="F30" s="8">
        <v>100</v>
      </c>
      <c r="G30" s="25">
        <v>335</v>
      </c>
      <c r="H30" s="27">
        <f t="shared" si="4"/>
        <v>251.25</v>
      </c>
      <c r="I30" s="9"/>
      <c r="J30" s="72">
        <f t="shared" si="7"/>
        <v>0</v>
      </c>
      <c r="K30" s="51"/>
      <c r="L30" s="60" t="e">
        <f t="shared" si="3"/>
        <v>#DIV/0!</v>
      </c>
      <c r="M30" s="73" t="e">
        <f t="shared" si="2"/>
        <v>#DIV/0!</v>
      </c>
      <c r="N30" s="9" t="s">
        <v>89</v>
      </c>
    </row>
    <row r="31" spans="1:14" x14ac:dyDescent="0.2">
      <c r="A31" s="4" t="s">
        <v>50</v>
      </c>
      <c r="B31" s="4" t="s">
        <v>18</v>
      </c>
      <c r="C31" s="15">
        <v>318306</v>
      </c>
      <c r="D31" s="4" t="s">
        <v>51</v>
      </c>
      <c r="E31" s="4" t="s">
        <v>16</v>
      </c>
      <c r="F31" s="6">
        <v>100</v>
      </c>
      <c r="G31" s="24">
        <v>220</v>
      </c>
      <c r="H31" s="24">
        <f t="shared" si="4"/>
        <v>165</v>
      </c>
      <c r="I31" s="10">
        <f>H31</f>
        <v>165</v>
      </c>
      <c r="J31" s="72">
        <f t="shared" si="7"/>
        <v>1.65</v>
      </c>
      <c r="K31" s="50">
        <v>1</v>
      </c>
      <c r="L31" s="60">
        <f t="shared" si="3"/>
        <v>500</v>
      </c>
      <c r="M31" s="73">
        <f t="shared" si="2"/>
        <v>0.33</v>
      </c>
      <c r="N31" s="9" t="s">
        <v>138</v>
      </c>
    </row>
    <row r="32" spans="1:14" hidden="1" x14ac:dyDescent="0.2">
      <c r="A32" s="4" t="s">
        <v>139</v>
      </c>
      <c r="B32" s="5" t="s">
        <v>59</v>
      </c>
      <c r="C32" s="16">
        <v>329918</v>
      </c>
      <c r="D32" s="4" t="s">
        <v>140</v>
      </c>
      <c r="E32" s="16" t="s">
        <v>16</v>
      </c>
      <c r="F32" s="8">
        <v>100</v>
      </c>
      <c r="G32" s="27">
        <v>325</v>
      </c>
      <c r="H32" s="27">
        <f t="shared" si="4"/>
        <v>243.75</v>
      </c>
      <c r="I32" s="9"/>
      <c r="J32" s="72">
        <f t="shared" si="7"/>
        <v>0</v>
      </c>
      <c r="K32" s="50"/>
      <c r="L32" s="60" t="e">
        <f t="shared" si="3"/>
        <v>#DIV/0!</v>
      </c>
      <c r="M32" s="73" t="e">
        <f t="shared" si="2"/>
        <v>#DIV/0!</v>
      </c>
      <c r="N32" s="9" t="s">
        <v>141</v>
      </c>
    </row>
    <row r="33" spans="1:14" hidden="1" x14ac:dyDescent="0.2">
      <c r="A33" s="4" t="s">
        <v>142</v>
      </c>
      <c r="B33" s="5" t="s">
        <v>59</v>
      </c>
      <c r="C33" s="16">
        <v>320812</v>
      </c>
      <c r="D33" s="4" t="s">
        <v>143</v>
      </c>
      <c r="E33" s="16" t="s">
        <v>16</v>
      </c>
      <c r="F33" s="8">
        <v>100</v>
      </c>
      <c r="G33" s="27">
        <v>265</v>
      </c>
      <c r="H33" s="27">
        <f t="shared" si="4"/>
        <v>198.75</v>
      </c>
      <c r="I33" s="9"/>
      <c r="J33" s="72">
        <f t="shared" si="7"/>
        <v>0</v>
      </c>
      <c r="K33" s="50"/>
      <c r="L33" s="60" t="e">
        <f t="shared" si="3"/>
        <v>#DIV/0!</v>
      </c>
      <c r="M33" s="73" t="e">
        <f t="shared" si="2"/>
        <v>#DIV/0!</v>
      </c>
      <c r="N33" s="29" t="s">
        <v>89</v>
      </c>
    </row>
    <row r="34" spans="1:14" x14ac:dyDescent="0.2">
      <c r="A34" s="4" t="s">
        <v>52</v>
      </c>
      <c r="B34" s="5" t="s">
        <v>59</v>
      </c>
      <c r="C34" s="16">
        <v>393310</v>
      </c>
      <c r="D34" s="4" t="s">
        <v>144</v>
      </c>
      <c r="E34" s="16" t="s">
        <v>16</v>
      </c>
      <c r="F34" s="8">
        <v>100</v>
      </c>
      <c r="G34" s="27">
        <v>285</v>
      </c>
      <c r="H34" s="27">
        <f t="shared" si="4"/>
        <v>213.75</v>
      </c>
      <c r="I34" s="18">
        <f>H34</f>
        <v>213.75</v>
      </c>
      <c r="J34" s="72">
        <f t="shared" si="7"/>
        <v>2.1375000000000002</v>
      </c>
      <c r="K34" s="50">
        <v>1</v>
      </c>
      <c r="L34" s="60">
        <f t="shared" si="3"/>
        <v>500</v>
      </c>
      <c r="M34" s="73">
        <f t="shared" si="2"/>
        <v>0.42749999999999999</v>
      </c>
      <c r="N34" s="9" t="s">
        <v>57</v>
      </c>
    </row>
    <row r="35" spans="1:14" hidden="1" x14ac:dyDescent="0.2">
      <c r="A35" s="4" t="s">
        <v>145</v>
      </c>
      <c r="B35" s="5" t="s">
        <v>77</v>
      </c>
      <c r="C35" s="16">
        <v>305618</v>
      </c>
      <c r="D35" s="4" t="s">
        <v>146</v>
      </c>
      <c r="E35" s="16" t="s">
        <v>16</v>
      </c>
      <c r="F35" s="8">
        <v>100</v>
      </c>
      <c r="G35" s="27">
        <v>250</v>
      </c>
      <c r="H35" s="27">
        <f t="shared" si="4"/>
        <v>187.5</v>
      </c>
      <c r="I35" s="9"/>
      <c r="J35" s="72">
        <f t="shared" si="7"/>
        <v>0</v>
      </c>
      <c r="K35" s="50"/>
      <c r="L35" s="60" t="e">
        <f t="shared" si="3"/>
        <v>#DIV/0!</v>
      </c>
      <c r="M35" s="73" t="e">
        <f t="shared" si="2"/>
        <v>#DIV/0!</v>
      </c>
      <c r="N35" s="9" t="s">
        <v>147</v>
      </c>
    </row>
    <row r="36" spans="1:14" x14ac:dyDescent="0.2">
      <c r="A36" s="4" t="s">
        <v>148</v>
      </c>
      <c r="B36" s="5" t="s">
        <v>71</v>
      </c>
      <c r="C36" s="16">
        <v>301010</v>
      </c>
      <c r="D36" s="4" t="s">
        <v>149</v>
      </c>
      <c r="E36" s="16" t="s">
        <v>16</v>
      </c>
      <c r="F36" s="8">
        <v>100</v>
      </c>
      <c r="G36" s="27">
        <v>235</v>
      </c>
      <c r="H36" s="27">
        <f t="shared" si="4"/>
        <v>176.25</v>
      </c>
      <c r="I36" s="18">
        <f>H36</f>
        <v>176.25</v>
      </c>
      <c r="J36" s="72">
        <f t="shared" si="7"/>
        <v>1.7625</v>
      </c>
      <c r="K36" s="50">
        <v>3</v>
      </c>
      <c r="L36" s="60">
        <f t="shared" si="3"/>
        <v>166.66666666666669</v>
      </c>
      <c r="M36" s="73">
        <f t="shared" si="2"/>
        <v>1.0574999999999999</v>
      </c>
      <c r="N36" s="4" t="s">
        <v>150</v>
      </c>
    </row>
    <row r="37" spans="1:14" x14ac:dyDescent="0.2">
      <c r="A37" s="4" t="s">
        <v>151</v>
      </c>
      <c r="B37" s="4" t="s">
        <v>26</v>
      </c>
      <c r="C37" s="13">
        <v>353704</v>
      </c>
      <c r="D37" s="13" t="s">
        <v>152</v>
      </c>
      <c r="E37" s="4" t="s">
        <v>16</v>
      </c>
      <c r="F37" s="6">
        <v>100</v>
      </c>
      <c r="G37" s="24">
        <v>245</v>
      </c>
      <c r="H37" s="24">
        <f t="shared" si="4"/>
        <v>183.75</v>
      </c>
      <c r="I37" s="10">
        <f>H37</f>
        <v>183.75</v>
      </c>
      <c r="J37" s="72">
        <f t="shared" si="7"/>
        <v>1.8374999999999999</v>
      </c>
      <c r="K37" s="53">
        <v>1</v>
      </c>
      <c r="L37" s="60">
        <f t="shared" si="3"/>
        <v>500</v>
      </c>
      <c r="M37" s="73">
        <f t="shared" si="2"/>
        <v>0.36749999999999999</v>
      </c>
      <c r="N37" s="9" t="s">
        <v>153</v>
      </c>
    </row>
    <row r="38" spans="1:14" hidden="1" x14ac:dyDescent="0.2">
      <c r="A38" s="4" t="s">
        <v>131</v>
      </c>
      <c r="B38" s="5" t="s">
        <v>91</v>
      </c>
      <c r="C38" s="16">
        <v>304128</v>
      </c>
      <c r="D38" s="4" t="s">
        <v>133</v>
      </c>
      <c r="E38" s="16" t="s">
        <v>16</v>
      </c>
      <c r="F38" s="8">
        <v>100</v>
      </c>
      <c r="G38" s="27">
        <v>305</v>
      </c>
      <c r="H38" s="27">
        <f t="shared" si="4"/>
        <v>228.75</v>
      </c>
      <c r="I38" s="9"/>
      <c r="J38" s="72">
        <f t="shared" si="7"/>
        <v>0</v>
      </c>
      <c r="K38" s="50"/>
      <c r="L38" s="60" t="e">
        <f t="shared" si="3"/>
        <v>#DIV/0!</v>
      </c>
      <c r="M38" s="73" t="e">
        <f t="shared" si="2"/>
        <v>#DIV/0!</v>
      </c>
      <c r="N38" s="9" t="s">
        <v>134</v>
      </c>
    </row>
    <row r="39" spans="1:14" x14ac:dyDescent="0.2">
      <c r="A39" s="4" t="s">
        <v>154</v>
      </c>
      <c r="B39" s="4" t="s">
        <v>18</v>
      </c>
      <c r="C39" s="15">
        <v>356904</v>
      </c>
      <c r="D39" s="13" t="s">
        <v>155</v>
      </c>
      <c r="E39" s="4" t="s">
        <v>16</v>
      </c>
      <c r="F39" s="6">
        <v>100</v>
      </c>
      <c r="G39" s="24">
        <v>310</v>
      </c>
      <c r="H39" s="24">
        <f t="shared" si="4"/>
        <v>232.5</v>
      </c>
      <c r="I39" s="10">
        <f>H39</f>
        <v>232.5</v>
      </c>
      <c r="J39" s="72">
        <f t="shared" si="7"/>
        <v>2.3250000000000002</v>
      </c>
      <c r="K39" s="53">
        <v>1</v>
      </c>
      <c r="L39" s="60">
        <f t="shared" si="3"/>
        <v>500</v>
      </c>
      <c r="M39" s="73">
        <f t="shared" si="2"/>
        <v>0.46500000000000002</v>
      </c>
      <c r="N39" s="9" t="s">
        <v>156</v>
      </c>
    </row>
    <row r="40" spans="1:14" x14ac:dyDescent="0.2">
      <c r="A40" s="4" t="s">
        <v>41</v>
      </c>
      <c r="B40" s="4" t="s">
        <v>91</v>
      </c>
      <c r="C40" s="13">
        <v>307618</v>
      </c>
      <c r="D40" s="13" t="s">
        <v>42</v>
      </c>
      <c r="E40" s="4" t="s">
        <v>16</v>
      </c>
      <c r="F40" s="6">
        <v>100</v>
      </c>
      <c r="G40" s="24">
        <v>265</v>
      </c>
      <c r="H40" s="24">
        <f t="shared" si="4"/>
        <v>198.75</v>
      </c>
      <c r="I40" s="10">
        <f>H40</f>
        <v>198.75</v>
      </c>
      <c r="J40" s="72">
        <f t="shared" si="7"/>
        <v>1.9875</v>
      </c>
      <c r="K40" s="53">
        <v>2</v>
      </c>
      <c r="L40" s="60">
        <f t="shared" si="3"/>
        <v>250</v>
      </c>
      <c r="M40" s="73">
        <f t="shared" si="2"/>
        <v>0.79500000000000004</v>
      </c>
      <c r="N40" s="9" t="s">
        <v>157</v>
      </c>
    </row>
    <row r="41" spans="1:14" hidden="1" x14ac:dyDescent="0.2">
      <c r="A41" s="19" t="s">
        <v>74</v>
      </c>
      <c r="B41" s="19" t="s">
        <v>40</v>
      </c>
      <c r="C41" s="20">
        <v>351326</v>
      </c>
      <c r="D41" s="19" t="s">
        <v>75</v>
      </c>
      <c r="E41" s="20" t="s">
        <v>16</v>
      </c>
      <c r="F41" s="21">
        <v>100</v>
      </c>
      <c r="G41" s="27">
        <v>405</v>
      </c>
      <c r="H41" s="27">
        <f t="shared" si="4"/>
        <v>303.75</v>
      </c>
      <c r="I41" s="9"/>
      <c r="J41" s="72">
        <f t="shared" si="7"/>
        <v>0</v>
      </c>
      <c r="K41" s="56"/>
      <c r="L41" s="60" t="e">
        <f t="shared" si="3"/>
        <v>#DIV/0!</v>
      </c>
      <c r="M41" s="73" t="e">
        <f t="shared" si="2"/>
        <v>#DIV/0!</v>
      </c>
      <c r="N41" s="9" t="s">
        <v>76</v>
      </c>
    </row>
    <row r="42" spans="1:14" x14ac:dyDescent="0.2">
      <c r="A42" s="9" t="s">
        <v>158</v>
      </c>
      <c r="B42" s="5" t="s">
        <v>26</v>
      </c>
      <c r="C42" s="16">
        <v>348206</v>
      </c>
      <c r="D42" s="9" t="s">
        <v>159</v>
      </c>
      <c r="E42" s="16" t="s">
        <v>16</v>
      </c>
      <c r="F42" s="8">
        <v>100</v>
      </c>
      <c r="G42" s="25">
        <v>215</v>
      </c>
      <c r="H42" s="24">
        <f t="shared" si="4"/>
        <v>161.25</v>
      </c>
      <c r="I42" s="18">
        <f>H42</f>
        <v>161.25</v>
      </c>
      <c r="J42" s="72">
        <f t="shared" si="7"/>
        <v>1.6125</v>
      </c>
      <c r="K42" s="51">
        <v>2</v>
      </c>
      <c r="L42" s="60">
        <f t="shared" si="3"/>
        <v>250</v>
      </c>
      <c r="M42" s="73">
        <f t="shared" si="2"/>
        <v>0.64500000000000002</v>
      </c>
      <c r="N42" s="9" t="s">
        <v>160</v>
      </c>
    </row>
    <row r="43" spans="1:14" x14ac:dyDescent="0.2">
      <c r="A43" s="4" t="s">
        <v>161</v>
      </c>
      <c r="B43" s="5" t="s">
        <v>35</v>
      </c>
      <c r="C43" s="16" t="s">
        <v>162</v>
      </c>
      <c r="D43" s="9" t="s">
        <v>163</v>
      </c>
      <c r="E43" s="9" t="s">
        <v>38</v>
      </c>
      <c r="F43" s="8">
        <v>100</v>
      </c>
      <c r="G43" s="25">
        <v>332</v>
      </c>
      <c r="H43" s="25">
        <f>G43*0.85</f>
        <v>282.2</v>
      </c>
      <c r="I43" s="18">
        <f>G43</f>
        <v>332</v>
      </c>
      <c r="J43" s="72">
        <f t="shared" si="7"/>
        <v>3.32</v>
      </c>
      <c r="K43" s="51">
        <v>1</v>
      </c>
      <c r="L43" s="60">
        <f t="shared" si="3"/>
        <v>500</v>
      </c>
      <c r="M43" s="73">
        <f t="shared" si="2"/>
        <v>0.66400000000000003</v>
      </c>
      <c r="N43" s="9" t="s">
        <v>160</v>
      </c>
    </row>
    <row r="44" spans="1:14" x14ac:dyDescent="0.2">
      <c r="A44" s="4" t="s">
        <v>164</v>
      </c>
      <c r="B44" s="5" t="s">
        <v>91</v>
      </c>
      <c r="C44" s="16">
        <v>314520</v>
      </c>
      <c r="D44" s="4" t="s">
        <v>165</v>
      </c>
      <c r="E44" s="16" t="s">
        <v>16</v>
      </c>
      <c r="F44" s="8">
        <v>100</v>
      </c>
      <c r="G44" s="27">
        <v>295</v>
      </c>
      <c r="H44" s="27">
        <f>G44*0.75</f>
        <v>221.25</v>
      </c>
      <c r="I44" s="18">
        <f>H44</f>
        <v>221.25</v>
      </c>
      <c r="J44" s="72">
        <f t="shared" si="7"/>
        <v>2.2124999999999999</v>
      </c>
      <c r="K44" s="58">
        <v>0.5</v>
      </c>
      <c r="L44" s="78">
        <f t="shared" si="3"/>
        <v>1000</v>
      </c>
      <c r="M44" s="79">
        <f t="shared" si="2"/>
        <v>0.22125</v>
      </c>
      <c r="N44" s="9" t="s">
        <v>160</v>
      </c>
    </row>
    <row r="45" spans="1:14" x14ac:dyDescent="0.2">
      <c r="A45" s="4" t="s">
        <v>166</v>
      </c>
      <c r="B45" s="4" t="s">
        <v>167</v>
      </c>
      <c r="C45" s="15">
        <v>423103</v>
      </c>
      <c r="D45" s="17" t="s">
        <v>168</v>
      </c>
      <c r="E45" s="4" t="s">
        <v>16</v>
      </c>
      <c r="F45" s="6">
        <v>100</v>
      </c>
      <c r="G45" s="24">
        <v>75</v>
      </c>
      <c r="H45" s="24">
        <f>G45*0.75</f>
        <v>56.25</v>
      </c>
      <c r="I45" s="10">
        <f>H45</f>
        <v>56.25</v>
      </c>
      <c r="J45" s="72">
        <f t="shared" si="7"/>
        <v>0.5625</v>
      </c>
      <c r="K45" s="80">
        <v>3</v>
      </c>
      <c r="L45" s="78">
        <f>100*(5/K45)</f>
        <v>166.66666666666669</v>
      </c>
      <c r="M45" s="79">
        <f t="shared" si="2"/>
        <v>0.33749999999999997</v>
      </c>
      <c r="N45" s="9" t="s">
        <v>169</v>
      </c>
    </row>
    <row r="46" spans="1:14" x14ac:dyDescent="0.2">
      <c r="A46" s="4" t="s">
        <v>170</v>
      </c>
      <c r="B46" s="5" t="s">
        <v>35</v>
      </c>
      <c r="C46" s="7" t="s">
        <v>171</v>
      </c>
      <c r="D46" s="9" t="s">
        <v>172</v>
      </c>
      <c r="E46" s="4" t="s">
        <v>38</v>
      </c>
      <c r="F46" s="8">
        <v>100</v>
      </c>
      <c r="G46" s="23">
        <v>332</v>
      </c>
      <c r="H46" s="24">
        <f>G46</f>
        <v>332</v>
      </c>
      <c r="I46" s="43">
        <f>H46</f>
        <v>332</v>
      </c>
      <c r="J46" s="72">
        <f t="shared" si="7"/>
        <v>3.32</v>
      </c>
      <c r="K46" s="57">
        <v>2</v>
      </c>
      <c r="L46" s="61">
        <f t="shared" si="3"/>
        <v>250</v>
      </c>
      <c r="M46" s="75">
        <f t="shared" si="2"/>
        <v>1.3280000000000001</v>
      </c>
      <c r="N46" s="9" t="s">
        <v>173</v>
      </c>
    </row>
    <row r="47" spans="1:14" hidden="1" x14ac:dyDescent="0.2">
      <c r="A47" s="4" t="s">
        <v>174</v>
      </c>
      <c r="B47" s="5" t="s">
        <v>35</v>
      </c>
      <c r="C47" s="16" t="s">
        <v>175</v>
      </c>
      <c r="D47" s="9" t="s">
        <v>176</v>
      </c>
      <c r="E47" s="9" t="s">
        <v>38</v>
      </c>
      <c r="F47" s="8">
        <v>100</v>
      </c>
      <c r="G47" s="25">
        <v>332</v>
      </c>
      <c r="H47" s="25">
        <f>G47*0.85</f>
        <v>282.2</v>
      </c>
      <c r="I47" s="70"/>
      <c r="J47" s="72">
        <f t="shared" si="7"/>
        <v>0</v>
      </c>
      <c r="K47" s="46"/>
      <c r="L47" s="9"/>
      <c r="M47" s="70"/>
      <c r="N47" s="9" t="s">
        <v>160</v>
      </c>
    </row>
    <row r="48" spans="1:14" hidden="1" x14ac:dyDescent="0.2">
      <c r="A48" s="30" t="s">
        <v>84</v>
      </c>
      <c r="B48" s="31" t="s">
        <v>53</v>
      </c>
      <c r="C48" s="33" t="s">
        <v>177</v>
      </c>
      <c r="D48" s="33">
        <v>131411</v>
      </c>
      <c r="E48" s="31" t="s">
        <v>178</v>
      </c>
      <c r="F48" s="32">
        <v>100</v>
      </c>
      <c r="G48" s="34">
        <v>349</v>
      </c>
      <c r="H48" s="34">
        <f>G48</f>
        <v>349</v>
      </c>
      <c r="I48" s="4"/>
      <c r="J48" s="72">
        <f t="shared" si="7"/>
        <v>0</v>
      </c>
      <c r="K48" s="32"/>
      <c r="L48" s="33"/>
      <c r="M48" s="70"/>
      <c r="N48" s="9" t="s">
        <v>86</v>
      </c>
    </row>
    <row r="49" spans="1:14" x14ac:dyDescent="0.2">
      <c r="A49" s="70"/>
      <c r="B49" s="70"/>
      <c r="C49" s="70"/>
      <c r="D49" s="70"/>
      <c r="E49" s="70"/>
      <c r="F49" s="70"/>
      <c r="G49" s="76"/>
      <c r="H49" s="76"/>
      <c r="I49" s="70"/>
      <c r="J49" s="70"/>
      <c r="K49" s="77"/>
      <c r="L49" s="70"/>
      <c r="M49" s="70"/>
      <c r="N49" s="70"/>
    </row>
    <row r="51" spans="1:14" x14ac:dyDescent="0.2">
      <c r="L51" s="62"/>
      <c r="M51" s="63"/>
    </row>
  </sheetData>
  <sortState xmlns:xlrd2="http://schemas.microsoft.com/office/spreadsheetml/2017/richdata2" ref="A3:N46">
    <sortCondition ref="A2:A48"/>
  </sortState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E683C-3A3B-E146-BD9B-B92BE204140F}">
  <dimension ref="A1:N13"/>
  <sheetViews>
    <sheetView workbookViewId="0">
      <selection activeCell="A2" sqref="A2:E13"/>
    </sheetView>
  </sheetViews>
  <sheetFormatPr baseColWidth="10" defaultColWidth="11" defaultRowHeight="16" x14ac:dyDescent="0.2"/>
  <cols>
    <col min="2" max="2" width="15" bestFit="1" customWidth="1"/>
    <col min="3" max="3" width="14.5" bestFit="1" customWidth="1"/>
    <col min="4" max="4" width="12.33203125" customWidth="1"/>
    <col min="5" max="5" width="15.83203125" bestFit="1" customWidth="1"/>
    <col min="7" max="8" width="0" hidden="1" customWidth="1"/>
    <col min="10" max="10" width="9.5" customWidth="1"/>
    <col min="11" max="11" width="12.33203125" customWidth="1"/>
    <col min="14" max="14" width="75.5" customWidth="1"/>
    <col min="15" max="15" width="15.83203125" bestFit="1" customWidth="1"/>
  </cols>
  <sheetData>
    <row r="1" spans="1:14" ht="68" x14ac:dyDescent="0.2">
      <c r="A1" s="2" t="s">
        <v>0</v>
      </c>
      <c r="B1" s="2" t="s">
        <v>195</v>
      </c>
      <c r="C1" s="2" t="s">
        <v>1</v>
      </c>
      <c r="D1" s="3" t="s">
        <v>2</v>
      </c>
      <c r="E1" s="2" t="s">
        <v>3</v>
      </c>
      <c r="F1" s="1" t="s">
        <v>4</v>
      </c>
      <c r="G1" s="22" t="s">
        <v>5</v>
      </c>
      <c r="H1" s="22" t="s">
        <v>6</v>
      </c>
      <c r="I1" s="1" t="s">
        <v>7</v>
      </c>
      <c r="J1" s="67" t="s">
        <v>8</v>
      </c>
      <c r="K1" s="48" t="s">
        <v>9</v>
      </c>
      <c r="L1" s="49" t="s">
        <v>10</v>
      </c>
      <c r="M1" s="68" t="s">
        <v>11</v>
      </c>
      <c r="N1" s="69" t="s">
        <v>12</v>
      </c>
    </row>
    <row r="2" spans="1:14" x14ac:dyDescent="0.2">
      <c r="A2" t="s">
        <v>17</v>
      </c>
      <c r="B2" t="s">
        <v>26</v>
      </c>
      <c r="C2" s="81" t="s">
        <v>179</v>
      </c>
      <c r="D2" s="82" t="s">
        <v>180</v>
      </c>
      <c r="E2" s="82" t="s">
        <v>38</v>
      </c>
    </row>
    <row r="3" spans="1:14" x14ac:dyDescent="0.2">
      <c r="A3" t="s">
        <v>46</v>
      </c>
      <c r="B3" t="s">
        <v>35</v>
      </c>
      <c r="C3" s="81" t="s">
        <v>181</v>
      </c>
      <c r="D3" s="82" t="s">
        <v>182</v>
      </c>
      <c r="E3" s="82" t="s">
        <v>38</v>
      </c>
    </row>
    <row r="4" spans="1:14" x14ac:dyDescent="0.2">
      <c r="A4" t="s">
        <v>148</v>
      </c>
      <c r="B4" t="s">
        <v>183</v>
      </c>
      <c r="C4" s="81" t="s">
        <v>184</v>
      </c>
      <c r="D4" s="82" t="s">
        <v>185</v>
      </c>
      <c r="E4" s="82" t="s">
        <v>38</v>
      </c>
    </row>
    <row r="5" spans="1:14" x14ac:dyDescent="0.2">
      <c r="A5" t="s">
        <v>20</v>
      </c>
      <c r="B5" t="s">
        <v>186</v>
      </c>
      <c r="C5" s="81" t="s">
        <v>187</v>
      </c>
      <c r="D5" s="82" t="s">
        <v>188</v>
      </c>
      <c r="E5" s="82" t="s">
        <v>38</v>
      </c>
    </row>
    <row r="6" spans="1:14" x14ac:dyDescent="0.2">
      <c r="A6" t="s">
        <v>189</v>
      </c>
      <c r="B6" t="s">
        <v>18</v>
      </c>
      <c r="C6" s="82">
        <v>506506</v>
      </c>
      <c r="D6" s="82" t="s">
        <v>190</v>
      </c>
      <c r="E6" s="82" t="s">
        <v>16</v>
      </c>
    </row>
    <row r="7" spans="1:14" x14ac:dyDescent="0.2">
      <c r="A7" t="s">
        <v>191</v>
      </c>
      <c r="B7" t="s">
        <v>23</v>
      </c>
      <c r="C7" s="82">
        <v>502912</v>
      </c>
      <c r="D7" s="82" t="s">
        <v>192</v>
      </c>
      <c r="E7" s="82" t="s">
        <v>16</v>
      </c>
    </row>
    <row r="8" spans="1:14" x14ac:dyDescent="0.2">
      <c r="A8" t="s">
        <v>17</v>
      </c>
      <c r="B8" t="s">
        <v>31</v>
      </c>
      <c r="C8" s="82">
        <v>300433</v>
      </c>
      <c r="D8" s="82" t="s">
        <v>19</v>
      </c>
      <c r="E8" s="82" t="s">
        <v>16</v>
      </c>
    </row>
    <row r="9" spans="1:14" x14ac:dyDescent="0.2">
      <c r="A9" t="s">
        <v>46</v>
      </c>
      <c r="B9" t="s">
        <v>193</v>
      </c>
      <c r="C9" s="82">
        <v>344673</v>
      </c>
      <c r="D9" s="82" t="s">
        <v>194</v>
      </c>
      <c r="E9" s="82" t="s">
        <v>16</v>
      </c>
    </row>
    <row r="10" spans="1:14" x14ac:dyDescent="0.2">
      <c r="A10" t="s">
        <v>148</v>
      </c>
      <c r="B10" t="s">
        <v>33</v>
      </c>
      <c r="C10" s="82">
        <v>301009</v>
      </c>
      <c r="D10" s="82" t="s">
        <v>149</v>
      </c>
      <c r="E10" s="82" t="s">
        <v>16</v>
      </c>
    </row>
    <row r="11" spans="1:14" x14ac:dyDescent="0.2">
      <c r="A11" t="s">
        <v>20</v>
      </c>
      <c r="B11" t="s">
        <v>26</v>
      </c>
      <c r="C11" s="82">
        <v>304005</v>
      </c>
      <c r="D11" s="82" t="s">
        <v>32</v>
      </c>
      <c r="E11" s="82" t="s">
        <v>16</v>
      </c>
    </row>
    <row r="12" spans="1:14" x14ac:dyDescent="0.2">
      <c r="A12" t="s">
        <v>22</v>
      </c>
      <c r="B12" t="s">
        <v>39</v>
      </c>
      <c r="C12" s="82">
        <v>301834</v>
      </c>
      <c r="D12" s="82" t="s">
        <v>24</v>
      </c>
      <c r="E12" s="82" t="s">
        <v>16</v>
      </c>
    </row>
    <row r="13" spans="1:14" x14ac:dyDescent="0.2">
      <c r="A13" t="s">
        <v>14</v>
      </c>
      <c r="B13" t="s">
        <v>28</v>
      </c>
      <c r="C13" s="81" t="s">
        <v>29</v>
      </c>
      <c r="D13" s="82" t="s">
        <v>14</v>
      </c>
      <c r="E13" s="82" t="s">
        <v>30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Figs</vt:lpstr>
      <vt:lpstr>Fig 5</vt:lpstr>
      <vt:lpstr>Fig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Forward</dc:creator>
  <cp:keywords/>
  <dc:description/>
  <cp:lastModifiedBy>Seok H (Andy) Yun</cp:lastModifiedBy>
  <cp:revision/>
  <cp:lastPrinted>2023-07-20T17:41:50Z</cp:lastPrinted>
  <dcterms:created xsi:type="dcterms:W3CDTF">2021-06-11T19:56:14Z</dcterms:created>
  <dcterms:modified xsi:type="dcterms:W3CDTF">2023-10-20T18:20:28Z</dcterms:modified>
  <cp:category/>
  <cp:contentStatus/>
</cp:coreProperties>
</file>