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dandersonorg-my.sharepoint.com/personal/amabdulraheem_mdanderson_org/Documents/Prespective paper/Final revised paper/revision round 3/"/>
    </mc:Choice>
  </mc:AlternateContent>
  <xr:revisionPtr revIDLastSave="28" documentId="13_ncr:1_{E9021E51-FE55-4F67-8A85-9C9614129C31}" xr6:coauthVersionLast="47" xr6:coauthVersionMax="47" xr10:uidLastSave="{3C399556-CE21-4105-9AC6-CD9B387E055C}"/>
  <bookViews>
    <workbookView xWindow="-110" yWindow="-110" windowWidth="19420" windowHeight="11500" firstSheet="1" activeTab="3" xr2:uid="{00000000-000D-0000-FFFF-FFFF00000000}"/>
  </bookViews>
  <sheets>
    <sheet name="README" sheetId="1" r:id="rId1"/>
    <sheet name="Scoring_Rubric" sheetId="6" r:id="rId2"/>
    <sheet name="Source_Papers" sheetId="2" r:id="rId3"/>
    <sheet name="Our_Evaluations" sheetId="3" r:id="rId4"/>
    <sheet name="Score_Matrix" sheetId="4" r:id="rId5"/>
    <sheet name="Summary"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r44n5t5khLsRurTK4GjsnrA04ZcQrdkPIJQrWV4XydA="/>
    </ext>
  </extLst>
</workbook>
</file>

<file path=xl/calcChain.xml><?xml version="1.0" encoding="utf-8"?>
<calcChain xmlns="http://schemas.openxmlformats.org/spreadsheetml/2006/main">
  <c r="F4" i="5" l="1"/>
  <c r="R16" i="4"/>
  <c r="Q16" i="4"/>
  <c r="P16" i="4"/>
  <c r="O16" i="4"/>
  <c r="N16" i="4"/>
  <c r="M16" i="4"/>
  <c r="L16" i="4"/>
  <c r="K16" i="4"/>
  <c r="J16" i="4"/>
  <c r="I16" i="4"/>
  <c r="H16" i="4"/>
  <c r="G16" i="4"/>
  <c r="F16" i="4"/>
  <c r="E16" i="4"/>
  <c r="D16" i="4"/>
  <c r="C16" i="4"/>
  <c r="B16" i="4"/>
  <c r="C18" i="5" s="1"/>
  <c r="R15" i="4"/>
  <c r="Q15" i="4"/>
  <c r="P15" i="4"/>
  <c r="O15" i="4"/>
  <c r="N15" i="4"/>
  <c r="M15" i="4"/>
  <c r="L15" i="4"/>
  <c r="K15" i="4"/>
  <c r="J15" i="4"/>
  <c r="I15" i="4"/>
  <c r="H15" i="4"/>
  <c r="G15" i="4"/>
  <c r="F15" i="4"/>
  <c r="E15" i="4"/>
  <c r="D15" i="4"/>
  <c r="C15" i="4"/>
  <c r="B15" i="4"/>
  <c r="F17" i="5" s="1"/>
  <c r="R14" i="4"/>
  <c r="Q14" i="4"/>
  <c r="P14" i="4"/>
  <c r="O14" i="4"/>
  <c r="N14" i="4"/>
  <c r="M14" i="4"/>
  <c r="L14" i="4"/>
  <c r="K14" i="4"/>
  <c r="J14" i="4"/>
  <c r="I14" i="4"/>
  <c r="H14" i="4"/>
  <c r="G14" i="4"/>
  <c r="F14" i="4"/>
  <c r="E14" i="4"/>
  <c r="D14" i="4"/>
  <c r="C14" i="4"/>
  <c r="B14" i="4"/>
  <c r="F16" i="5" s="1"/>
  <c r="R13" i="4"/>
  <c r="Q13" i="4"/>
  <c r="P13" i="4"/>
  <c r="O13" i="4"/>
  <c r="N13" i="4"/>
  <c r="M13" i="4"/>
  <c r="L13" i="4"/>
  <c r="K13" i="4"/>
  <c r="J13" i="4"/>
  <c r="I13" i="4"/>
  <c r="H13" i="4"/>
  <c r="G13" i="4"/>
  <c r="F13" i="4"/>
  <c r="E13" i="4"/>
  <c r="D13" i="4"/>
  <c r="C13" i="4"/>
  <c r="B13" i="4"/>
  <c r="S13" i="4" s="1"/>
  <c r="B15" i="5" s="1"/>
  <c r="R12" i="4"/>
  <c r="Q12" i="4"/>
  <c r="P12" i="4"/>
  <c r="O12" i="4"/>
  <c r="N12" i="4"/>
  <c r="M12" i="4"/>
  <c r="L12" i="4"/>
  <c r="K12" i="4"/>
  <c r="J12" i="4"/>
  <c r="I12" i="4"/>
  <c r="H12" i="4"/>
  <c r="G12" i="4"/>
  <c r="F12" i="4"/>
  <c r="E12" i="4"/>
  <c r="D12" i="4"/>
  <c r="C12" i="4"/>
  <c r="B12" i="4"/>
  <c r="S12" i="4" s="1"/>
  <c r="B14" i="5" s="1"/>
  <c r="R11" i="4"/>
  <c r="Q11" i="4"/>
  <c r="P11" i="4"/>
  <c r="O11" i="4"/>
  <c r="N11" i="4"/>
  <c r="M11" i="4"/>
  <c r="L11" i="4"/>
  <c r="K11" i="4"/>
  <c r="J11" i="4"/>
  <c r="I11" i="4"/>
  <c r="H11" i="4"/>
  <c r="G11" i="4"/>
  <c r="F11" i="4"/>
  <c r="E11" i="4"/>
  <c r="D11" i="4"/>
  <c r="S11" i="4" s="1"/>
  <c r="B13" i="5" s="1"/>
  <c r="C11" i="4"/>
  <c r="B11" i="4"/>
  <c r="F13" i="5" s="1"/>
  <c r="R10" i="4"/>
  <c r="Q10" i="4"/>
  <c r="P10" i="4"/>
  <c r="O10" i="4"/>
  <c r="N10" i="4"/>
  <c r="M10" i="4"/>
  <c r="L10" i="4"/>
  <c r="K10" i="4"/>
  <c r="J10" i="4"/>
  <c r="I10" i="4"/>
  <c r="H10" i="4"/>
  <c r="G10" i="4"/>
  <c r="F10" i="4"/>
  <c r="E10" i="4"/>
  <c r="D10" i="4"/>
  <c r="C10" i="4"/>
  <c r="B10" i="4"/>
  <c r="F12" i="5" s="1"/>
  <c r="R9" i="4"/>
  <c r="Q9" i="4"/>
  <c r="P9" i="4"/>
  <c r="O9" i="4"/>
  <c r="N9" i="4"/>
  <c r="M9" i="4"/>
  <c r="L9" i="4"/>
  <c r="K9" i="4"/>
  <c r="J9" i="4"/>
  <c r="I9" i="4"/>
  <c r="H9" i="4"/>
  <c r="G9" i="4"/>
  <c r="F9" i="4"/>
  <c r="E9" i="4"/>
  <c r="D9" i="4"/>
  <c r="C9" i="4"/>
  <c r="B9" i="4"/>
  <c r="S9" i="4" s="1"/>
  <c r="B11" i="5" s="1"/>
  <c r="R8" i="4"/>
  <c r="Q8" i="4"/>
  <c r="P8" i="4"/>
  <c r="O8" i="4"/>
  <c r="N8" i="4"/>
  <c r="M8" i="4"/>
  <c r="L8" i="4"/>
  <c r="K8" i="4"/>
  <c r="J8" i="4"/>
  <c r="I8" i="4"/>
  <c r="H8" i="4"/>
  <c r="G8" i="4"/>
  <c r="F8" i="4"/>
  <c r="E8" i="4"/>
  <c r="D8" i="4"/>
  <c r="C8" i="4"/>
  <c r="B8" i="4"/>
  <c r="E10" i="5" s="1"/>
  <c r="R7" i="4"/>
  <c r="Q7" i="4"/>
  <c r="P7" i="4"/>
  <c r="O7" i="4"/>
  <c r="N7" i="4"/>
  <c r="M7" i="4"/>
  <c r="L7" i="4"/>
  <c r="K7" i="4"/>
  <c r="J7" i="4"/>
  <c r="I7" i="4"/>
  <c r="H7" i="4"/>
  <c r="G7" i="4"/>
  <c r="F7" i="4"/>
  <c r="E7" i="4"/>
  <c r="D7" i="4"/>
  <c r="C7" i="4"/>
  <c r="B7" i="4"/>
  <c r="F9" i="5" s="1"/>
  <c r="R6" i="4"/>
  <c r="Q6" i="4"/>
  <c r="P6" i="4"/>
  <c r="O6" i="4"/>
  <c r="N6" i="4"/>
  <c r="M6" i="4"/>
  <c r="L6" i="4"/>
  <c r="K6" i="4"/>
  <c r="J6" i="4"/>
  <c r="I6" i="4"/>
  <c r="H6" i="4"/>
  <c r="G6" i="4"/>
  <c r="F6" i="4"/>
  <c r="E6" i="4"/>
  <c r="D6" i="4"/>
  <c r="C6" i="4"/>
  <c r="B6" i="4"/>
  <c r="S6" i="4" s="1"/>
  <c r="B8" i="5" s="1"/>
  <c r="R5" i="4"/>
  <c r="Q5" i="4"/>
  <c r="P5" i="4"/>
  <c r="O5" i="4"/>
  <c r="N5" i="4"/>
  <c r="M5" i="4"/>
  <c r="L5" i="4"/>
  <c r="K5" i="4"/>
  <c r="J5" i="4"/>
  <c r="I5" i="4"/>
  <c r="H5" i="4"/>
  <c r="G5" i="4"/>
  <c r="F5" i="4"/>
  <c r="E5" i="4"/>
  <c r="S5" i="4" s="1"/>
  <c r="B7" i="5" s="1"/>
  <c r="D5" i="4"/>
  <c r="C5" i="4"/>
  <c r="B5" i="4"/>
  <c r="D7" i="5" s="1"/>
  <c r="R4" i="4"/>
  <c r="Q4" i="4"/>
  <c r="P4" i="4"/>
  <c r="O4" i="4"/>
  <c r="N4" i="4"/>
  <c r="M4" i="4"/>
  <c r="L4" i="4"/>
  <c r="K4" i="4"/>
  <c r="J4" i="4"/>
  <c r="I4" i="4"/>
  <c r="H4" i="4"/>
  <c r="G4" i="4"/>
  <c r="F4" i="4"/>
  <c r="E4" i="4"/>
  <c r="D4" i="4"/>
  <c r="C4" i="4"/>
  <c r="B4" i="4"/>
  <c r="S4" i="4" s="1"/>
  <c r="B6" i="5" s="1"/>
  <c r="R3" i="4"/>
  <c r="Q3" i="4"/>
  <c r="P3" i="4"/>
  <c r="O3" i="4"/>
  <c r="N3" i="4"/>
  <c r="M3" i="4"/>
  <c r="L3" i="4"/>
  <c r="K3" i="4"/>
  <c r="J3" i="4"/>
  <c r="I3" i="4"/>
  <c r="H3" i="4"/>
  <c r="G3" i="4"/>
  <c r="F3" i="4"/>
  <c r="E3" i="4"/>
  <c r="D3" i="4"/>
  <c r="C3" i="4"/>
  <c r="B3" i="4"/>
  <c r="F5" i="5" s="1"/>
  <c r="R2" i="4"/>
  <c r="K20" i="5" s="1"/>
  <c r="Q2" i="4"/>
  <c r="L19" i="5" s="1"/>
  <c r="P2" i="4"/>
  <c r="L18" i="5" s="1"/>
  <c r="O2" i="4"/>
  <c r="L17" i="5" s="1"/>
  <c r="N2" i="4"/>
  <c r="I16" i="5" s="1"/>
  <c r="M2" i="4"/>
  <c r="L15" i="5" s="1"/>
  <c r="L2" i="4"/>
  <c r="L14" i="5" s="1"/>
  <c r="K2" i="4"/>
  <c r="L13" i="5" s="1"/>
  <c r="J2" i="4"/>
  <c r="L12" i="5" s="1"/>
  <c r="I2" i="4"/>
  <c r="L11" i="5" s="1"/>
  <c r="H2" i="4"/>
  <c r="L10" i="5" s="1"/>
  <c r="G2" i="4"/>
  <c r="L9" i="5" s="1"/>
  <c r="F2" i="4"/>
  <c r="K8" i="5" s="1"/>
  <c r="E2" i="4"/>
  <c r="L7" i="5" s="1"/>
  <c r="D2" i="4"/>
  <c r="S2" i="4" s="1"/>
  <c r="C2" i="4"/>
  <c r="J5" i="5" s="1"/>
  <c r="B2" i="4"/>
  <c r="C4" i="5" s="1"/>
  <c r="B4" i="5" l="1"/>
  <c r="D4" i="5"/>
  <c r="K5" i="5"/>
  <c r="E7" i="5"/>
  <c r="L8" i="5"/>
  <c r="F10" i="5"/>
  <c r="I13" i="5"/>
  <c r="C15" i="5"/>
  <c r="J16" i="5"/>
  <c r="D18" i="5"/>
  <c r="L20" i="5"/>
  <c r="S3" i="4"/>
  <c r="B5" i="5" s="1"/>
  <c r="S10" i="4"/>
  <c r="B12" i="5" s="1"/>
  <c r="E4" i="5"/>
  <c r="L5" i="5"/>
  <c r="F7" i="5"/>
  <c r="I10" i="5"/>
  <c r="C12" i="5"/>
  <c r="J13" i="5"/>
  <c r="D15" i="5"/>
  <c r="K16" i="5"/>
  <c r="E18" i="5"/>
  <c r="I7" i="5"/>
  <c r="C9" i="5"/>
  <c r="J10" i="5"/>
  <c r="D12" i="5"/>
  <c r="K13" i="5"/>
  <c r="E15" i="5"/>
  <c r="L16" i="5"/>
  <c r="F18" i="5"/>
  <c r="S7" i="4"/>
  <c r="B9" i="5" s="1"/>
  <c r="S14" i="4"/>
  <c r="B16" i="5" s="1"/>
  <c r="I4" i="5"/>
  <c r="C6" i="5"/>
  <c r="J7" i="5"/>
  <c r="D9" i="5"/>
  <c r="K10" i="5"/>
  <c r="E12" i="5"/>
  <c r="F15" i="5"/>
  <c r="I18" i="5"/>
  <c r="J4" i="5"/>
  <c r="D6" i="5"/>
  <c r="K7" i="5"/>
  <c r="E9" i="5"/>
  <c r="I15" i="5"/>
  <c r="C17" i="5"/>
  <c r="J18" i="5"/>
  <c r="K4" i="5"/>
  <c r="E6" i="5"/>
  <c r="I12" i="5"/>
  <c r="C14" i="5"/>
  <c r="J15" i="5"/>
  <c r="D17" i="5"/>
  <c r="K18" i="5"/>
  <c r="L4" i="5"/>
  <c r="F6" i="5"/>
  <c r="I9" i="5"/>
  <c r="C11" i="5"/>
  <c r="J12" i="5"/>
  <c r="D14" i="5"/>
  <c r="K15" i="5"/>
  <c r="E17" i="5"/>
  <c r="S8" i="4"/>
  <c r="B10" i="5" s="1"/>
  <c r="S15" i="4"/>
  <c r="B17" i="5" s="1"/>
  <c r="I6" i="5"/>
  <c r="C8" i="5"/>
  <c r="J9" i="5"/>
  <c r="D11" i="5"/>
  <c r="K12" i="5"/>
  <c r="E14" i="5"/>
  <c r="I19" i="5"/>
  <c r="C5" i="5"/>
  <c r="J6" i="5"/>
  <c r="D8" i="5"/>
  <c r="K9" i="5"/>
  <c r="E11" i="5"/>
  <c r="F14" i="5"/>
  <c r="I17" i="5"/>
  <c r="J19" i="5"/>
  <c r="D5" i="5"/>
  <c r="K6" i="5"/>
  <c r="E8" i="5"/>
  <c r="F11" i="5"/>
  <c r="I14" i="5"/>
  <c r="C16" i="5"/>
  <c r="J17" i="5"/>
  <c r="K19" i="5"/>
  <c r="E5" i="5"/>
  <c r="L6" i="5"/>
  <c r="F8" i="5"/>
  <c r="I11" i="5"/>
  <c r="C13" i="5"/>
  <c r="J14" i="5"/>
  <c r="D16" i="5"/>
  <c r="K17" i="5"/>
  <c r="S16" i="4"/>
  <c r="B18" i="5" s="1"/>
  <c r="I8" i="5"/>
  <c r="C10" i="5"/>
  <c r="J11" i="5"/>
  <c r="D13" i="5"/>
  <c r="K14" i="5"/>
  <c r="E16" i="5"/>
  <c r="I20" i="5"/>
  <c r="I5" i="5"/>
  <c r="C7" i="5"/>
  <c r="J8" i="5"/>
  <c r="D10" i="5"/>
  <c r="K11" i="5"/>
  <c r="E13" i="5"/>
  <c r="J20" i="5"/>
  <c r="J23" i="5" l="1"/>
  <c r="I23" i="5" a="1"/>
  <c r="I23" i="5" s="1"/>
  <c r="J22" i="5"/>
  <c r="I22" i="5" a="1"/>
  <c r="I22" i="5" s="1"/>
  <c r="B22" i="5"/>
  <c r="C24" i="5"/>
  <c r="B24" i="5" a="1"/>
  <c r="B24" i="5" s="1"/>
  <c r="C23" i="5"/>
  <c r="B23" i="5" a="1"/>
  <c r="B23" i="5" s="1"/>
</calcChain>
</file>

<file path=xl/sharedStrings.xml><?xml version="1.0" encoding="utf-8"?>
<sst xmlns="http://schemas.openxmlformats.org/spreadsheetml/2006/main" count="994" uniqueCount="397">
  <si>
    <t>Biomedical Foundation Models Paper Evaluation Workbook</t>
  </si>
  <si>
    <t>Criterion: Hype vs. Reality</t>
  </si>
  <si>
    <t>Table 1</t>
  </si>
  <si>
    <t>Workbook Objective</t>
  </si>
  <si>
    <t>Transparent scoring workbook documenting how each paper was evaluated, scored, and justified.</t>
  </si>
  <si>
    <t>Papers/Models covered</t>
  </si>
  <si>
    <t>Criteria per model</t>
  </si>
  <si>
    <t>Total evaluations</t>
  </si>
  <si>
    <t>Approach</t>
  </si>
  <si>
    <t xml:space="preserve">Reading full paper | Criterion | Score | Assessment </t>
  </si>
  <si>
    <t>Criteria included</t>
  </si>
  <si>
    <t>No.</t>
  </si>
  <si>
    <t>Criterion</t>
  </si>
  <si>
    <t>Axis</t>
  </si>
  <si>
    <t>Provenance / Transparency</t>
  </si>
  <si>
    <t>Data</t>
  </si>
  <si>
    <t>Representativeness</t>
  </si>
  <si>
    <t>Data / Label Quality</t>
  </si>
  <si>
    <t>Model Robustness</t>
  </si>
  <si>
    <t>Technical Readiness</t>
  </si>
  <si>
    <t>Calibration / Uncertainty</t>
  </si>
  <si>
    <t>Benchmark Integrity / Validation</t>
  </si>
  <si>
    <t>Clinical Gap</t>
  </si>
  <si>
    <t>Clinical Value</t>
  </si>
  <si>
    <t>Clinical Evidence</t>
  </si>
  <si>
    <t>Decision-Making Impact / Outcome Relevance</t>
  </si>
  <si>
    <t>Interoperability</t>
  </si>
  <si>
    <t>Workflow Integration</t>
  </si>
  <si>
    <t>Usability</t>
  </si>
  <si>
    <t>Human-AI Interaction</t>
  </si>
  <si>
    <t>Safety &amp; Hallucination</t>
  </si>
  <si>
    <t>Responsible AI &amp; Security</t>
  </si>
  <si>
    <t>Explainability and Reasoning</t>
  </si>
  <si>
    <t>Trust &amp; Accountability</t>
  </si>
  <si>
    <t>Bias &amp; Equity</t>
  </si>
  <si>
    <t>Data Privacy / Cybersecurity</t>
  </si>
  <si>
    <t>Workbook sheets</t>
  </si>
  <si>
    <t>Source Papers</t>
  </si>
  <si>
    <t>Orginal foundation models paper</t>
  </si>
  <si>
    <t xml:space="preserve">Our Evaluations </t>
  </si>
  <si>
    <t>Reviewer scoring sheet including 0–10 scores and criterion-specific justifications; disagreements were resolved by a third reviewer.</t>
  </si>
  <si>
    <t>Score Matrix</t>
  </si>
  <si>
    <t>Scores reshaped into a paper-by-criterion matrix using our Indicators of Reality in Table 1</t>
  </si>
  <si>
    <t>Summary</t>
  </si>
  <si>
    <t>Paper-level and criterion-level evaluations were reviewed by two reviewers.</t>
  </si>
  <si>
    <t>Paper</t>
  </si>
  <si>
    <t>File Name</t>
  </si>
  <si>
    <t>Full Title</t>
  </si>
  <si>
    <t>Venue / Source</t>
  </si>
  <si>
    <t>BiomedCLIP</t>
  </si>
  <si>
    <t>BiomedCLIP.pdf</t>
  </si>
  <si>
    <t>A Multimodal Biomedical Foundation Model Trained from Fifteen Million Image-Text Pairs</t>
  </si>
  <si>
    <t>NEJM AI</t>
  </si>
  <si>
    <t>CONCH</t>
  </si>
  <si>
    <t>CONCH.pdf</t>
  </si>
  <si>
    <t>A visual-language foundation model for computational pathology</t>
  </si>
  <si>
    <t>Nature Medicine</t>
  </si>
  <si>
    <t>CT-CLIP</t>
  </si>
  <si>
    <t>CT-CLIP.pdf</t>
  </si>
  <si>
    <t>Generalist foundation models from a multimodal dataset for 3D computed tomography</t>
  </si>
  <si>
    <t>arXiv preprint</t>
  </si>
  <si>
    <t>CellSAM</t>
  </si>
  <si>
    <t>CellSAM.pdf</t>
  </si>
  <si>
    <t>CellSAM: a foundation model for cell segmentation</t>
  </si>
  <si>
    <t>Nature Methods</t>
  </si>
  <si>
    <t>CheXzero</t>
  </si>
  <si>
    <t>CheXzero.pdf</t>
  </si>
  <si>
    <t>Expert-level detection of pathologies from unannotated chest X-ray images via self-supervised learning</t>
  </si>
  <si>
    <t>Nature Biomedical Engineering</t>
  </si>
  <si>
    <t>KoBo</t>
  </si>
  <si>
    <t>KoBo.pdf</t>
  </si>
  <si>
    <t>Knowledge Boosting: Rethinking Medical Contrastive Vision-Language Pre-Training</t>
  </si>
  <si>
    <t>MUSK</t>
  </si>
  <si>
    <t>MUSK.pdf</t>
  </si>
  <si>
    <t>A vision-language foundation model for precision oncology</t>
  </si>
  <si>
    <t>Nature</t>
  </si>
  <si>
    <t>Med-Palm 2</t>
  </si>
  <si>
    <t>Med-Palm 2.pdf</t>
  </si>
  <si>
    <t>Toward expert-level medical question answering with large language models</t>
  </si>
  <si>
    <t>MedSAM</t>
  </si>
  <si>
    <t>MedSAM.pdf</t>
  </si>
  <si>
    <t>Segment anything in medical images</t>
  </si>
  <si>
    <t>Nature Communications</t>
  </si>
  <si>
    <t>MedSegX</t>
  </si>
  <si>
    <t>MedSegX.pdf</t>
  </si>
  <si>
    <t>A generalist foundation model and database for open-world medical image segmentation</t>
  </si>
  <si>
    <t>MedVersa</t>
  </si>
  <si>
    <t>MedVersa.pdf</t>
  </si>
  <si>
    <t>MedVersa: A Generalist Foundation Model for Medical Image Interpretation</t>
  </si>
  <si>
    <t>RAD-DINO</t>
  </si>
  <si>
    <t>RAD-DINO.pdf</t>
  </si>
  <si>
    <t>Exploring scalable medical image encoders beyond text supervision</t>
  </si>
  <si>
    <t>Nature Machine Intelligence</t>
  </si>
  <si>
    <t>TITAN</t>
  </si>
  <si>
    <t>TITAN.pdf</t>
  </si>
  <si>
    <t>A multimodal whole-slide foundation model for pathology</t>
  </si>
  <si>
    <t>VISTA 3D</t>
  </si>
  <si>
    <t>VISTA 3D.pdf</t>
  </si>
  <si>
    <t>VISTA3D: A Unified Segmentation Foundation Model For 3D Medical Imaging</t>
  </si>
  <si>
    <t>CVPR open-access version</t>
  </si>
  <si>
    <t>uSAM</t>
  </si>
  <si>
    <t>uSAM.pdf</t>
  </si>
  <si>
    <t>Segment Anything for Microscopy</t>
  </si>
  <si>
    <t>Score</t>
  </si>
  <si>
    <t>Reasoning</t>
  </si>
  <si>
    <t>No demographic analysis.</t>
  </si>
  <si>
    <t>Not addressed.</t>
  </si>
  <si>
    <t>No clinician feedback or usability studies.</t>
  </si>
  <si>
    <t>Solid use of external validation and longitudinal comparisons.</t>
  </si>
  <si>
    <t>No demographic stratification.</t>
  </si>
  <si>
    <t>Not mentioned.</t>
  </si>
  <si>
    <t>No clinician testing.</t>
  </si>
  <si>
    <t>No reader studies or prospective validation.</t>
  </si>
  <si>
    <t>No user studies.</t>
  </si>
  <si>
    <t>Retrospective only.</t>
  </si>
  <si>
    <t>No clinician feedback.</t>
  </si>
  <si>
    <t>No interpretability checks.</t>
  </si>
  <si>
    <t>No governance or audit trails.</t>
  </si>
  <si>
    <t>Average Score</t>
  </si>
  <si>
    <t>Min Score</t>
  </si>
  <si>
    <t>Max Score</t>
  </si>
  <si>
    <t>Criteria Count</t>
  </si>
  <si>
    <t>Std Dev</t>
  </si>
  <si>
    <t>Papers Scored</t>
  </si>
  <si>
    <t>Overall model average</t>
  </si>
  <si>
    <t>Highest-average criterion</t>
  </si>
  <si>
    <t>Top paper by average score</t>
  </si>
  <si>
    <t>Lowest-average criterion</t>
  </si>
  <si>
    <t>Lowest paper by average score</t>
  </si>
  <si>
    <t>Score range</t>
  </si>
  <si>
    <t>Label</t>
  </si>
  <si>
    <t>Definition</t>
  </si>
  <si>
    <t>Interpretation</t>
  </si>
  <si>
    <t>0–3</t>
  </si>
  <si>
    <t>4–6</t>
  </si>
  <si>
    <t>7–10</t>
  </si>
  <si>
    <t>Limited or no evidence</t>
  </si>
  <si>
    <t>Partial evidence</t>
  </si>
  <si>
    <t>Strong evidence</t>
  </si>
  <si>
    <t>The publication provides no evidence, minimal evidence, or only broad claims for the criterion. The criterion is absent, unsupported, or addressed only rhetorically.</t>
  </si>
  <si>
    <t>The publication provides some relevant evidence, but the evidence is incomplete, indirect, limited to narrow settings, or lacks key clinical-readiness elements.</t>
  </si>
  <si>
    <t>The publication provides clear, explicit, and criterion-aligned evidence, such as external validation, clinically relevant evaluation, uncertainty analysis, workflow consideration, fairness assessment, or safety procedures, depending on the criterion.</t>
  </si>
  <si>
    <t>The model does not yet demonstrate readiness for this criterion.</t>
  </si>
  <si>
    <t>The model partially addresses the criterion but important limitations remain.</t>
  </si>
  <si>
    <t>The model provides strong support for readiness on this criterion.</t>
  </si>
  <si>
    <t>Detailed score anchors</t>
  </si>
  <si>
    <t>Anchor definition</t>
  </si>
  <si>
    <t>No reported evidence for the criterion.</t>
  </si>
  <si>
    <t>Criterion is mentioned only indirectly or conceptually, with no supporting evaluation.</t>
  </si>
  <si>
    <t>Minimal evidence is provided, but it is not specific, reproducible, or aligned with the criterion.</t>
  </si>
  <si>
    <t>Limited evidence is provided, but major gaps remain and the criterion is not meaningfully satisfied.</t>
  </si>
  <si>
    <t>Some relevant evidence is reported, but it is narrow, indirect, or based on weak assumptions.</t>
  </si>
  <si>
    <t>Moderate partial evidence is reported, but important validation, generalizability, or clinical-readiness gaps remain.</t>
  </si>
  <si>
    <t>Substantial partial evidence is reported, but one or more important limitations prevent full readiness.</t>
  </si>
  <si>
    <t>Strong evidence is reported for the criterion, although some limitations or missing elements remain.</t>
  </si>
  <si>
    <t>Very strong evidence is reported, with only minor limitations.</t>
  </si>
  <si>
    <t>Near-complete evidence is reported, with robust support across relevant settings.</t>
  </si>
  <si>
    <t>Comprehensive evidence is reported, fully aligned with the REAL-FM readiness criterion.</t>
  </si>
  <si>
    <t>Use note</t>
  </si>
  <si>
    <t>Interpret scores as criterion-anchored qualitative readiness assessments. Scores should be read together with the written justifications and source evidence for each model-criterion pair.</t>
  </si>
  <si>
    <t>Scores represent structured qualitative author assessments based on evidence reported in each model’s primary publication and supplementary materials. Scores are not direct experimental measurements. Each criterion was scored from 0 to 10 according to the degree of evidence supporting the corresponding REAL-FM readiness criterion.</t>
  </si>
  <si>
    <t>PMC-15M is described in detail, down to its 15 million image-caption pairs from 4.4 million PubMed articles. The score is held back by missing source detail: patient demographics, labeling protocols, and the institutions and scanner types behind the data.</t>
  </si>
  <si>
    <t>PMC-15M spans many biomedical domains beyond radiology, which is the main strength here. Coverage is short of comprehensive without a demographic analysis or a quantitative look at domain shift.</t>
  </si>
  <si>
    <t>The dataset is large and supports broad biomedical image-text pretraining, but most captions are scraped from the literature rather than expert-adjudicated, and label noise is never quantified.</t>
  </si>
  <si>
    <t>Performance is consistent across tasks such as PCam and VQA-RAD, but there is no stress testing or out-of-distribution evaluation beyond the failure analysis in Figure 4.</t>
  </si>
  <si>
    <t>Only AUC and accuracy are reported. Calibration and uncertainty go unmentioned, despite being central to clinical use.</t>
  </si>
  <si>
    <t>Rigorous benchmarking on established datasets with standard zero-shot and few-shot splits. The one gap is an explicit link to prospective validation.</t>
  </si>
  <si>
    <t>The data-complexity bottleneck in medical AI is well identified and the rationale is clear. There is little on how the model would fit into a hospital workflow.</t>
  </si>
  <si>
    <t>Evaluation is entirely retrospective. With no standard-of-care comparison or reader study, the clinical claim has no direct support yet.</t>
  </si>
  <si>
    <t>Accuracy is high, but nothing shows the model changes a clinical decision or a patient outcome; the evaluation stays on surrogate metrics like Recall@k.</t>
  </si>
  <si>
    <t>The model's versatility suits clinical systems, and using public data as a proxy for private analysis is sensible. The absence of any HL7 or DICOM reference keeps it short of full integration.</t>
  </si>
  <si>
    <t>No testing with clinicians in a clinical setting.</t>
  </si>
  <si>
    <t>Framed as an assistant for VQA and retrieval rather than a replacement for human judgment, with the privacy-preserving sections centered on supporting the clinician.</t>
  </si>
  <si>
    <t>Limitations are discussed, but hallucination rates are not quantified and there are no protocols for high-stakes verification.</t>
  </si>
  <si>
    <t>A few qualitative figure examples, but no systematic look at why the model predicts what it does or whether such explanations help clinicians catch errors.</t>
  </si>
  <si>
    <t>Releasing the model helps transparency, yet governance, audit trails, and accountability for failures in deployment are not addressed.</t>
  </si>
  <si>
    <t>No performance breakdown by sex, age, or ethnicity; the evaluation is purely technical and omits equity.</t>
  </si>
  <si>
    <t>The authors note PMC-15M carries lower privacy risk but say nothing about encryption or HIPAA compliance.</t>
  </si>
  <si>
    <t>Training sources such as TCGA and CRC100k are reported, along with magnification and tile counts. Scanner models and collection timeframes are still missing.</t>
  </si>
  <si>
    <t>1.17 million pairs across diverse pathology topics give a solid base, but without disease-prevalence or center-level breakdowns the true representativeness is hard to judge.</t>
  </si>
  <si>
    <t>Manual cleaning, H&amp;E filtering, and expert-reviewed benchmark data point to careful label quality, though inter-rater statistics are not reported throughout.</t>
  </si>
  <si>
    <t>Fourteen benchmarks is broad coverage, but it is mostly in-distribution, with no test of staining or scanner variation.</t>
  </si>
  <si>
    <t>No ECE or uncertainty-aware reasoning; results are strictly deterministic.</t>
  </si>
  <si>
    <t>Comparison against strong baselines like CTransPath makes the results credible; a stated use of preregistered splits would have strengthened it.</t>
  </si>
  <si>
    <t>The labor-intensive nature of pathology is clearly identified, and CONCH targets the shortage of labeled data for rare diseases directly.</t>
  </si>
  <si>
    <t>Purely retrospective, with no reader studies or prospective validation.</t>
  </si>
  <si>
    <t>Standard metrics (Dice, Kappa) are reported, but nothing shows the model speeds up diagnosis or improves outcomes.</t>
  </si>
  <si>
    <t>Still at the research stage; the tasks suggest workflow potential, but there is no DICOM or HL7 support yet.</t>
  </si>
  <si>
    <t>No formal usability studies with pathologists.</t>
  </si>
  <si>
    <t>The heatmaps and the focus on supporting trainees position it as an aid that reduces annotation burden, not an autonomous tool.</t>
  </si>
  <si>
    <t>No hallucination quantification or safety protocols; de-identification is mentioned and little else.</t>
  </si>
  <si>
    <t>Heatmaps read as illustrative examples rather than a tested study of whether the visualizations build clinician trust.</t>
  </si>
  <si>
    <t>Little on post-deployment operation: no logging, no monitoring, and no discussion of liability for a wrong segmentation.</t>
  </si>
  <si>
    <t>No demographic stratification and no analysis of performance across ethnicities or sites.</t>
  </si>
  <si>
    <t>De-identification and IRB approval are mentioned, but technical security such as encryption and threat modeling is absent.</t>
  </si>
  <si>
    <t>Among the most transparent here: patient counts, age and sex distributions, and scanner manufacturers are all listed. Only a few inclusion and exclusion criteria are missing.</t>
  </si>
  <si>
    <t>Despite its size, the data come from a single Turkish institution. Testing on US data offsets this somewhat, but the single-source origin is a real limitation.</t>
  </si>
  <si>
    <t>Automated labels were validated against a 1,000-sample manual set, a useful check, but most of the 15M labels remain report-derived and unverified by experts.</t>
  </si>
  <si>
    <t>Testing across two countries (US and Turkey) is convincing evidence of generalizability, even without a formal failure-mode analysis.</t>
  </si>
  <si>
    <t>Contrastive losses are mentioned, but probability calibration and clinical thresholds are not examined.</t>
  </si>
  <si>
    <t>Solid external validation sets and clinically relevant metrics make for a strong validation framework.</t>
  </si>
  <si>
    <t>The problem is correctly identified: radiologists are overwhelmed by 3D CT volumes, and CT-CLIP and CT-CHAT address this directly.</t>
  </si>
  <si>
    <t>Stronger than most thanks to evaluations from three radiologists, but still not a prospective, real-world study.</t>
  </si>
  <si>
    <t>Radiologist feedback moves beyond surrogate metrics, yet there is no study of the effect on patient outcomes.</t>
  </si>
  <si>
    <t>There is a GUI, but nothing on HL7 connectivity or EHR integration.</t>
  </si>
  <si>
    <t>Three radiologists rated report quality favorably, which is a start but not a formal usability or efficiency study.</t>
  </si>
  <si>
    <t>Explicitly framed as an AI assistant, with an interactive interface built for human oversight.</t>
  </si>
  <si>
    <t>The authors recognize that missing volumes trigger hallucination and add a guardrail prompt, a reasonable first step even if not fully quantified.</t>
  </si>
  <si>
    <t>Beyond some t-SNE projections, there is little to help a clinician see why an abnormality was flagged.</t>
  </si>
  <si>
    <t>Ethical approval and anonymization are covered, but the paper says nothing about incident response or audit trails.</t>
  </si>
  <si>
    <t>The single-center bias is acknowledged, but performance across age groups or ethnicities is never shown.</t>
  </si>
  <si>
    <t>More detail than usual on report translation and metadata standardization, though cybersecurity specifics are still missing.</t>
  </si>
  <si>
    <t>The 10 data sources and modalities are reported clearly. Coverage is strong but not exhaustive at the scanner-metadata level.</t>
  </si>
  <si>
    <t>A wide range of cell types and imaging methods, with the authors openly noting where the model struggles, such as zero-shot on certain cell lines.</t>
  </si>
  <si>
    <t>CellSAM is compared against human annotations with inter-rater statistics, a high bar; the main gap is the lack of a formal adjudication process.</t>
  </si>
  <si>
    <t>Zero-shot testing on LIVECell is good evidence that the model generalizes rather than memorizes.</t>
  </si>
  <si>
    <t>Deterministic masks, no uncertainty metrics.</t>
  </si>
  <si>
    <t>The data are screened for leakage and tested on relevant benchmarks like the NeurIPS Challenge, making for a robust setup.</t>
  </si>
  <si>
    <t>Automating cell segmentation is a clear efficiency gain. Not clinical in the bedside sense, but it removes a major pathology bottleneck.</t>
  </si>
  <si>
    <t>No real-world clinical validation or standard-of-care comparison.</t>
  </si>
  <si>
    <t>Promising for spatial transcriptomics, but nothing shows it changes the final experimental or clinical conclusion.</t>
  </si>
  <si>
    <t>The Napari plugin is a real plus for research workflows, even if it does not connect to a hospital PACS.</t>
  </si>
  <si>
    <t>No formal user-experience studies.</t>
  </si>
  <si>
    <t>Built for human-in-the-loop labeling: it takes manual prompts and assumes a human checks the masks.</t>
  </si>
  <si>
    <t>Comparison against human error margins gives a sense of reliability, even though the word 'hallucination' is never used.</t>
  </si>
  <si>
    <t>A black-box segmentation model, with no saliency maps or interpretability checks.</t>
  </si>
  <si>
    <t>Funding and affiliations are listed, but there is no section on accountability for failures.</t>
  </si>
  <si>
    <t>Not addressed; demographic variables are largely inapplicable to cell-level datasets.</t>
  </si>
  <si>
    <t>Open about its sources, namely MIMIC-CXR, CheXpert, and PadChest, with image counts and label extraction described. It stops short of full transparency: scanner models, collection timeframes, and inclusion and exclusion rules are missing.</t>
  </si>
  <si>
    <t>Testing across institutions and countries gives real evidence that the model is not tied to one center. Pathology coverage is broad, but without a demographic breakdown or a study of cross-hospital protocol shifts, global representativeness is uncertain.</t>
  </si>
  <si>
    <t>Report-derived labels are practical but noisier than expert annotation. Evaluation is strong, using consensus labels from five radiologists for CheXpert, yet training relied on raw reports with no formal handling of label noise.</t>
  </si>
  <si>
    <t>The model generalizes well on external data from other countries. Missing is the stress-test side: where it fails, and how it handles corrupted data or unseen edge cases.</t>
  </si>
  <si>
    <t>Like much of this work, it reports AUC but skips calibration. How well the model's confidence matches reality is unknown, and there is no rule for deferring uncertain cases.</t>
  </si>
  <si>
    <t>Strong validation on public datasets with direct comparison to board-certified radiologists. Using a validation set for hyperparameter tuning adds slight bias, but the benchmark is otherwise rigorous.</t>
  </si>
  <si>
    <t>The data bottleneck is well framed: expert hand-labeling of thousands of images does not scale, and CheXzero offers a more scalable, cheaper route to automated diagnostics.</t>
  </si>
  <si>
    <t>Retrospective performance is strong and the radiologist comparison is a good start. Going further would need a reader-in-the-loop study or a multi-site prospective trial.</t>
  </si>
  <si>
    <t>Accurate, but the link to patient outcomes is never made; the focus stays on surrogate metrics (AUC, F1) rather than whether the tool improves a decision or speeds diagnosis.</t>
  </si>
  <si>
    <t>The method is promising, and standard datasets suggest it would handle common image formats, but it is research-stage, with no mention of DICOM, HL7, or PACS integration.</t>
  </si>
  <si>
    <t>No evidence on the clinician experience, and no efficiency or user-satisfaction data from a real setting.</t>
  </si>
  <si>
    <t>Correctly framed as radiologist support rather than a replacement, built to cut annotation burden, with the authors noting that human oversight is still required.</t>
  </si>
  <si>
    <t>Detection is strong, but the paper does not systematically look for hallucinations or false positives, and it sets out no safety protocols for high-stakes use.</t>
  </si>
  <si>
    <t>A black-box evaluation: accurate relative to radiologists, but with no account of how it decides and no saliency maps or logic checks to support trust.</t>
  </si>
  <si>
    <t>Little on the operational side, with no audit trails, logging, or accountability if the model misses a critical finding.</t>
  </si>
  <si>
    <t>A major gap: no evidence the model performs equally across sex, age, or ethnicity. Cross-country generalization is shown, but demographics are not.</t>
  </si>
  <si>
    <t>Credentialed access for MIMIC-CXR is noted, but nothing on encryption, HIPAA or GDPR compliance, or securing the model in deployment.</t>
  </si>
  <si>
    <t>The method is described well enough to follow, but dataset metadata is thin, with no demographics, institution counts, or imaging hardware.</t>
  </si>
  <si>
    <t>MIMIC-CXR gives some baseline generalizability, but it is limited; without a multi-center comparison or a look at disease distribution, domain-shift behavior is unclear.</t>
  </si>
  <si>
    <t>Report-based training yields weaker labels than expert annotation. The knowledge-semantic-enhancement module is a reasonable way to fight noise, but residual noise is never quantified and inter-rater reliability is not reported.</t>
  </si>
  <si>
    <t>Zero- and few-shot results show data efficiency, a form of robustness, but without external validation or stress tests the claim stays narrow.</t>
  </si>
  <si>
    <t>Purely deterministic: AUC and accuracy only, with nothing on calibration or handling uncertain cases.</t>
  </si>
  <si>
    <t>Solid benchmarking against CLIP and MedCLIP, with strong zero-shot generalization; prospective or temporal validation would have added more.</t>
  </si>
  <si>
    <t>The semantic-overlap problem in vision-language pretraining is clearly identified, and KoBo tackles it by building clinical knowledge into pretraining.</t>
  </si>
  <si>
    <t>Benchmark datasets only, with no human-reader comparison and no testing in a real clinical setting.</t>
  </si>
  <si>
    <t>Better retrieval and classification scores are encouraging, but they are not tied to a treatment decision or patient outcome; the work stays at the level of algorithmic performance.</t>
  </si>
  <si>
    <t>Clear potential as a drop-in encoder for larger systems, though DICOM and HL7 standards and hospital-IT integration are not discussed.</t>
  </si>
  <si>
    <t>No clinicians or end users were involved in testing usability or efficiency.</t>
  </si>
  <si>
    <t>Positioned as a boost to computer-aided diagnosis and meant to augment expertise, though the paper does not spell out how the human stays in the loop.</t>
  </si>
  <si>
    <t>Focused on representation learning rather than generative safety, with no hallucination rates or deployment safety protocols.</t>
  </si>
  <si>
    <t>CAM and t-SNE visualizations are provided but remain anecdotal, with no test of whether they help clinicians catch errors or build trust.</t>
  </si>
  <si>
    <t>Like most framework papers, governance is skipped, with no audit trails, logging, or accountability for outputs.</t>
  </si>
  <si>
    <t>No demographic stratification or fairness analysis, so whether knowledge boosting works equally across subgroups is unknown.</t>
  </si>
  <si>
    <t>Not addressed; the focus is entirely on architecture and performance, with no data security or regulatory compliance.</t>
  </si>
  <si>
    <t>Data sources (TCGA, PubMed) are reported transparently, with links provided. It falls short of full transparency mainly for granular metadata like scanner models and labeling protocols.</t>
  </si>
  <si>
    <t>Pretraining draws on diverse sources, but clinical validation rests largely on Stanford data. The authors are candid about needing multi-institutional cohorts, which currently caps representativeness.</t>
  </si>
  <si>
    <t>Pathology images and text from reputable sources like TCGA give a sound base, and bootstrapping to filter noisy pairs helps; inter-rater agreement is not quantified, though.</t>
  </si>
  <si>
    <t>Testing across tasks (classification, VQA, outcome prediction) and cancer types shows versatility. A failure analysis or out-of-distribution stress tests would make the robustness case firmer.</t>
  </si>
  <si>
    <t>Deterministic results, with no calibration metrics or uncertainty estimates, so the reliability of a single prediction is hard to gauge for clinical planning.</t>
  </si>
  <si>
    <t>Rigorous: five-fold cross-validation and testing at clinically relevant thresholds (e.g., 90% sensitivity) show clinical awareness, though the immunotherapy sets were small.</t>
  </si>
  <si>
    <t>The outcome-prediction gap in oncology is clearly identified, and MUSK targets cases where traditional risk factors fall short.</t>
  </si>
  <si>
    <t>Promising retrospective results that beat existing methods, but the gold standard, multi-site prospective trials or comparison with standard practice, is still missing.</t>
  </si>
  <si>
    <t>Stronger than most: the authors look at clinically meaningful endpoints like relapse and immunotherapy response, and point to sparing patients unnecessary treatment.</t>
  </si>
  <si>
    <t>It relies on pathology images and clinical reports, both standard to digital workflows, but explicit DICOM and HL7 detail is missing.</t>
  </si>
  <si>
    <t>No testing with clinicians, and no sense of how it fits a pathologist's daily routine.</t>
  </si>
  <si>
    <t>Framed as a complement to current staging systems, with attention maps meant to give clinicians extra context for their own risk stratification.</t>
  </si>
  <si>
    <t>No systematic hallucination check or safety protocols for generative outputs; the authors rightly note that regulatory approval is needed before any clinical use.</t>
  </si>
  <si>
    <t>Heatmaps are a starting point but are not tested for whether they aid understanding or stay stable across scans.</t>
  </si>
  <si>
    <t>Prospective validation is flagged as needed, but governance, logging, and error handling in deployment are not covered.</t>
  </si>
  <si>
    <t>Little attention to equity: no breakdown by age, sex, or ethnicity, and no bias-mitigation strategy for the predictions.</t>
  </si>
  <si>
    <t>IRB approval and data-use agreements are acknowledged, but encryption and HIPAA compliance details are missing.</t>
  </si>
  <si>
    <t>Standard benchmarks and real-world bedside questions are used. Transparent overall, but there is no full datasheet on how each set was curated.</t>
  </si>
  <si>
    <t>Strong multi-center collaboration, though the demographic makeup of the training data is left unclear.</t>
  </si>
  <si>
    <t>Expert physicians generate and judge the answers, and Randolph's kappa quantifies their agreement, making the labels highly reliable.</t>
  </si>
  <si>
    <t>Adversarial datasets are used to probe the model's limits, an effective robustness test.</t>
  </si>
  <si>
    <t>No mention of how the model handles uncertainty or when it should abstain.</t>
  </si>
  <si>
    <t>Strong baselines (e.g., GPT-4) and multiple metrics; preregistered splits would have strengthened it.</t>
  </si>
  <si>
    <t>Clearly aimed at the need for specialist-level knowledge where clinicians are scarce.</t>
  </si>
  <si>
    <t>The bedside pilot is a good start but was small and tracked no patient outcomes.</t>
  </si>
  <si>
    <t>Physicians preferred the model's answers, but whether acting on them improved results is unknown.</t>
  </si>
  <si>
    <t>No EHR or HL7 integration; for now it is a standalone chat interface.</t>
  </si>
  <si>
    <t>Physicians liked it in the pilot, but this was not a full usability study in a live workflow.</t>
  </si>
  <si>
    <t>Clearly a tool for physicians rather than a replacement, and the human-centered evaluation backs that up.</t>
  </si>
  <si>
    <t>One of the few to take hallucination seriously; the retrieval chain is a substantive attempt to ground answers in real medical facts.</t>
  </si>
  <si>
    <t>Breaking the reasoning into steps helps, though the authors do not test whether those steps faithfully reflect the model's actual computation.</t>
  </si>
  <si>
    <t>The decision not to open-source is explained on safety grounds, but no governance framework is laid out.</t>
  </si>
  <si>
    <t>Health-equity questions are added to the evaluation, but performance across patient subgroups is not broken down.</t>
  </si>
  <si>
    <t>De-identified records are used, but encryption and compliance details are missing.</t>
  </si>
  <si>
    <t>A large pooled dataset (1.5M pairs) with clearly reported sources; granular patient-level metadata is the main thing missing.</t>
  </si>
  <si>
    <t>MedSAM covers 10 imaging modalities and 30 cancer types and discusses modality imbalance, though demographic coverage and site-level diversity are less fully characterized.</t>
  </si>
  <si>
    <t>Expert-vetted challenge data plus manual cleaning give the labels strong credibility.</t>
  </si>
  <si>
    <t>Evaluated across 86 internal and 60 external tasks, supporting strong robustness across segmentation settings, though prospective deployment and real-world failure-mode analysis remain limited.</t>
  </si>
  <si>
    <t>Deterministic segmentation only.</t>
  </si>
  <si>
    <t>Comparison with SAM and U-Net across nearly 150 tasks makes for a highly rigorous evaluation.</t>
  </si>
  <si>
    <t>A universal segmenter meets a real need; MedSAM removes the inefficiency of training a separate model for each organ.</t>
  </si>
  <si>
    <t>The time-efficiency study is valuable, but a comparison against a standard clinical workflow is still needed.</t>
  </si>
  <si>
    <t>By cutting annotation time substantially, it has more direct real-world impact than most, even without tracking patient survival.</t>
  </si>
  <si>
    <t>Promising for radiologists, but not yet integrated with PACS or DICOM.</t>
  </si>
  <si>
    <t>The radiologist time-saving study is a reasonable usability proxy, but not a formal UX study.</t>
  </si>
  <si>
    <t>A clear case of human-AI collaboration: it needs a human prompt and assumes a human reviews the masks.</t>
  </si>
  <si>
    <t>Tested against external datasets with failure modes acknowledged, such as small vessels, which is a responsible approach to safety.</t>
  </si>
  <si>
    <t>No attempt to explain the basis for the segmentations.</t>
  </si>
  <si>
    <t>Little on the operational side, with no audit trails or incident-response plans.</t>
  </si>
  <si>
    <t>MedSegDB's construction from 129 repositories is described in detail, with all sources standardized, a substantial effort.</t>
  </si>
  <si>
    <t>Among the most diverse segmentation datasets (10 modalities, 39 organs), with a detailed demographic breakdown the main omission.</t>
  </si>
  <si>
    <t>A thorough preprocessing protocol, with clear care taken to fix partial labels and clean the data.</t>
  </si>
  <si>
    <t>Zero-shot testing on real-world hospital data is strong evidence of robustness.</t>
  </si>
  <si>
    <t>A robust evaluation across in-distribution, out-of-distribution, and real-world datasets.</t>
  </si>
  <si>
    <t>Tackles the one-model-per-task problem and is a real step toward a general-purpose radiology tool.</t>
  </si>
  <si>
    <t>Real-world hospital data beats benchmark-only testing, but a reader study is still needed.</t>
  </si>
  <si>
    <t>Mostly model-performance focused, though the real-world data brings it closer to demonstrating clinical impact.</t>
  </si>
  <si>
    <t>No specific DICOM mention, but the real-world hospital tests suggest it is close to integration-ready.</t>
  </si>
  <si>
    <t>Clearly positioned to assist radiologists, who provide oversight.</t>
  </si>
  <si>
    <t>Thorough performance checks, but no formal hallucination-mitigation strategy.</t>
  </si>
  <si>
    <t>Only anecdotal visualizations.</t>
  </si>
  <si>
    <t>No governance or accountability frameworks.</t>
  </si>
  <si>
    <t>Diversity is acknowledged as important, but no stratified analysis is provided.</t>
  </si>
  <si>
    <t>A de-identified set is released on GitHub, but the security protocols behind it are not detailed.</t>
  </si>
  <si>
    <t>The 91 datasets are described in detail; scanner-level details for each source are the main gap.</t>
  </si>
  <si>
    <t>Broad coverage, though the authors note the non-chest-X-ray tasks are not yet as diverse.</t>
  </si>
  <si>
    <t>Gold-standard sets like CheXpert plus NLP-based filtering reflect strong attention to label quality.</t>
  </si>
  <si>
    <t>Validation across nine tasks on unseen cohorts is a strong robustness demonstration.</t>
  </si>
  <si>
    <t>No uncertainty metrics and no way for the model to abstain.</t>
  </si>
  <si>
    <t>Targets a real problem, workflow fragmentation; a single tool spanning multiple tasks has clear clinical value.</t>
  </si>
  <si>
    <t>Radiologists ran a blinded comparison and found the model often matched or beat human reports.</t>
  </si>
  <si>
    <t>The authors show reduced writing time and fewer discrepancies, a tangible workflow benefit.</t>
  </si>
  <si>
    <t>HL7 is not named, but the handling of MIMIC-CXR data suggests strong compatibility with current standards.</t>
  </si>
  <si>
    <t>Formal studies with board-certified radiologists put this closer to a genuine usability check than most.</t>
  </si>
  <si>
    <t>Designed for radiologists to edit its drafts, a clear collaborative-tool design.</t>
  </si>
  <si>
    <t>Radiologist review provides some verification, but hallucination rates are not quantified.</t>
  </si>
  <si>
    <t>The authors acknowledge the model's black-box nature and treat interpretability as future work.</t>
  </si>
  <si>
    <t>No governance or incident-response protocols.</t>
  </si>
  <si>
    <t>Only a basic 'fully de-identified' statement, with no technical detail.</t>
  </si>
  <si>
    <t>URLs and sources for datasets like VinDr-CXR are reported, but scanner and timeframe details are missing.</t>
  </si>
  <si>
    <t>A broad mix of public and private data, with the importance of diversity for generalizability discussed explicitly.</t>
  </si>
  <si>
    <t>Established expert-labeled sets are used, though the authors note they relied on image-only supervision to avoid noisy report labels.</t>
  </si>
  <si>
    <t>Testing on rare pathologies and lateral scans shows the model holds up beyond routine cases.</t>
  </si>
  <si>
    <t>Strong: external data and comparison against current state-of-the-art models.</t>
  </si>
  <si>
    <t>Addresses a real problem, the difficulty of obtaining paired image-text data; learning from images alone is a notable advance.</t>
  </si>
  <si>
    <t>No comparison with clinical readers and no real-world validation.</t>
  </si>
  <si>
    <t>The correlation with patient demographics is interesting, but there is no evidence the model improves clinical decisions.</t>
  </si>
  <si>
    <t>Its versatility as an encoder makes it easy to drop into existing PACS-compatible architectures.</t>
  </si>
  <si>
    <t>Framed as a foundational tool for report generation and segmentation, implying a clinician at the end of the chain.</t>
  </si>
  <si>
    <t>Factuality metrics for report generation help on safety, but there is no formal hallucination-mitigation plan.</t>
  </si>
  <si>
    <t>Some attention maps, but anecdotal and untested for clinical utility.</t>
  </si>
  <si>
    <t>Code is shared, but there is no monitoring or accountability framework.</t>
  </si>
  <si>
    <t>The authors note fairness did not drop versus baselines, but provide no detailed stratified analysis.</t>
  </si>
  <si>
    <t>Privacy concerns are mentioned generically, without concrete solutions.</t>
  </si>
  <si>
    <t>Mass-340K is described thoroughly, from tissue types to scanner brands; only the exact collection timeframes are missing.</t>
  </si>
  <si>
    <t>Spans 20 organs and multiple stains, and the authors even examine domain shift for rare cancers.</t>
  </si>
  <si>
    <t>Manual annotation by two pathologists for part of the data shows real attention to quality, and synthetic captions were cleaned and diversified.</t>
  </si>
  <si>
    <t>Strong performance on external sets (CPTAC, DHMC), with ablation studies adding further confidence.</t>
  </si>
  <si>
    <t>The authors measure ECE (Expected Calibration Error), better than most, though actionable clinical thresholds are still missing.</t>
  </si>
  <si>
    <t>Proper splits and strong baselines make for a rigorous setup.</t>
  </si>
  <si>
    <t>Pins down the rare-disease problem in pathology, and TITAN is built for data-scarce cases.</t>
  </si>
  <si>
    <t>Potential for personalized medicine, but no evidence yet that it changes a treatment plan.</t>
  </si>
  <si>
    <t>Works with standard whole-slide images (WSIs), so it fits digital pathology workflows.</t>
  </si>
  <si>
    <t>Framed as an assistant for retrieving similar cases and drafting reports, a clear augmentation role.</t>
  </si>
  <si>
    <t>Reports were manually reviewed during training, but there is no systematic hallucination check on the model's outputs.</t>
  </si>
  <si>
    <t>Heatmaps are included but not validated for their effect on clinician trust.</t>
  </si>
  <si>
    <t>IRB approval is noted, but there is no incident-response plan.</t>
  </si>
  <si>
    <t>Clinical implications are mentioned, but a demographic breakdown is not.</t>
  </si>
  <si>
    <t>Basic anonymization and data-use agreements, but no encryption specifics.</t>
  </si>
  <si>
    <t>Thirteen sources are used, but demographics, scanner details, and labeling protocols are missing for many of them.</t>
  </si>
  <si>
    <t>Large, with broad coverage of lesions and subject conditions, a strong basis for a generalizable tool.</t>
  </si>
  <si>
    <t>Multi-stage training and manual removal of unreliable pseudo-labels show clear attention to label noise.</t>
  </si>
  <si>
    <t>Good diversity across 14 benchmarks, but no stress tests to find where it breaks.</t>
  </si>
  <si>
    <t>Comparison with nnU-Net on public datasets using proper splits makes the results highly credible.</t>
  </si>
  <si>
    <t>Directly addresses the need for a unified tool that handles rare pathologies and allows easy interactive correction.</t>
  </si>
  <si>
    <t>Strong performance, but no evidence it improves outcomes or speeds the decision process.</t>
  </si>
  <si>
    <t>The human-in-the-loop design suggests it is meant to fit a clinical routine, but IT-integration specifics are missing.</t>
  </si>
  <si>
    <t>A strong focus on interaction, built to let clinicians inspect and edit segmentations efficiently.</t>
  </si>
  <si>
    <t>No explicit hallucination mitigation, though the emphasis on benchmarking suggests attention to reliability.</t>
  </si>
  <si>
    <t>Correction visualizations help, but are not tested for whether they aid clinician understanding.</t>
  </si>
  <si>
    <t>No governance or incident-response framework.</t>
  </si>
  <si>
    <t>Good use of public benchmarks and some new sets, though granular datasheets are not provided throughout.</t>
  </si>
  <si>
    <t>Solid coverage of light and electron microscopy, with the authors candid about domain-shift challenges.</t>
  </si>
  <si>
    <t>Ground-truth annotations and a public data release reflect a commitment to quality and transparency.</t>
  </si>
  <si>
    <t>Good generalization to datasets outside training, though a deeper failure analysis would help.</t>
  </si>
  <si>
    <t>Accuracy metrics only, with no uncertainty handling.</t>
  </si>
  <si>
    <t>Comparison against standard tools like CellPose and MitoNet using proper test splits.</t>
  </si>
  <si>
    <t>Clearly identifies the annotation bottleneck in microscopy, a real benefit for researchers.</t>
  </si>
  <si>
    <t>User studies comparing the tool against existing software are a good step toward real-world validation.</t>
  </si>
  <si>
    <t>Shown to be faster and accurate, but not yet shown to change the outcome of an experiment or diagnosis.</t>
  </si>
  <si>
    <t>The Napari plugin suits researchers but is not a clinical tool.</t>
  </si>
  <si>
    <t>Thorough user studies with annotators, though not with clinical pathologists in a hospital setting.</t>
  </si>
  <si>
    <t>Built for interaction: a tool for a human to use, not one the AI runs on its own.</t>
  </si>
  <si>
    <t>Thorough quantitative comparison against existing tools supports its reliability.</t>
  </si>
  <si>
    <t>Only a generic publicly accessible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</si>
</sst>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scheme val="minor"/>
    </font>
    <font>
      <b/>
      <sz val="16"/>
      <color rgb="FFFFFFFF"/>
      <name val="Calibri"/>
    </font>
    <font>
      <sz val="11"/>
      <name val="Calibri"/>
    </font>
    <font>
      <b/>
      <sz val="10"/>
      <color rgb="FF1F1F1F"/>
      <name val="Calibri"/>
    </font>
    <font>
      <sz val="10"/>
      <color rgb="FF1F1F1F"/>
      <name val="Calibri"/>
    </font>
    <font>
      <b/>
      <sz val="11"/>
      <color rgb="FFFFFFFF"/>
      <name val="Calibri"/>
    </font>
    <font>
      <b/>
      <sz val="10"/>
      <color theme="1"/>
      <name val="Times New Roman"/>
    </font>
    <font>
      <sz val="10"/>
      <color rgb="FF000000"/>
      <name val="Arial"/>
    </font>
    <font>
      <sz val="11"/>
      <color theme="1"/>
      <name val="Calibri"/>
    </font>
    <font>
      <b/>
      <sz val="11"/>
      <color theme="1"/>
      <name val="Calibri"/>
      <family val="2"/>
      <scheme val="minor"/>
    </font>
    <font>
      <b/>
      <sz val="11"/>
      <color rgb="FFFFFFFF"/>
      <name val="Carlito"/>
    </font>
  </fonts>
  <fills count="8">
    <fill>
      <patternFill patternType="none"/>
    </fill>
    <fill>
      <patternFill patternType="gray125"/>
    </fill>
    <fill>
      <patternFill patternType="solid">
        <fgColor rgb="FF1F4E78"/>
        <bgColor rgb="FF1F4E78"/>
      </patternFill>
    </fill>
    <fill>
      <patternFill patternType="solid">
        <fgColor rgb="FFDCEFEF"/>
        <bgColor rgb="FFDCEFEF"/>
      </patternFill>
    </fill>
    <fill>
      <patternFill patternType="solid">
        <fgColor rgb="FFD9EAF7"/>
        <bgColor rgb="FFD9EAF7"/>
      </patternFill>
    </fill>
    <fill>
      <patternFill patternType="solid">
        <fgColor rgb="FFF5F7F9"/>
        <bgColor rgb="FFF5F7F9"/>
      </patternFill>
    </fill>
    <fill>
      <patternFill patternType="solid">
        <fgColor rgb="FFE2F0D9"/>
        <bgColor rgb="FFE2F0D9"/>
      </patternFill>
    </fill>
    <fill>
      <patternFill patternType="solid">
        <fgColor rgb="FF1F4E79"/>
      </patternFill>
    </fill>
  </fills>
  <borders count="9">
    <border>
      <left/>
      <right/>
      <top/>
      <bottom/>
      <diagonal/>
    </border>
    <border>
      <left/>
      <right/>
      <top/>
      <bottom/>
      <diagonal/>
    </border>
    <border>
      <left/>
      <right/>
      <top/>
      <bottom/>
      <diagonal/>
    </border>
    <border>
      <left/>
      <right/>
      <top/>
      <bottom/>
      <diagonal/>
    </border>
    <border>
      <left/>
      <right/>
      <top/>
      <bottom style="thin">
        <color rgb="FFC9D2D9"/>
      </bottom>
      <diagonal/>
    </border>
    <border>
      <left/>
      <right/>
      <top/>
      <bottom style="thin">
        <color rgb="FFC9D2D9"/>
      </bottom>
      <diagonal/>
    </border>
    <border>
      <left style="thin">
        <color rgb="FFC9D2D9"/>
      </left>
      <right style="thin">
        <color rgb="FFC9D2D9"/>
      </right>
      <top style="thin">
        <color rgb="FFC9D2D9"/>
      </top>
      <bottom style="thin">
        <color rgb="FFC9D2D9"/>
      </bottom>
      <diagonal/>
    </border>
    <border>
      <left/>
      <right/>
      <top style="medium">
        <color rgb="FF000000"/>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38">
    <xf numFmtId="0" fontId="0" fillId="0" borderId="0" xfId="0"/>
    <xf numFmtId="0" fontId="3" fillId="3" borderId="4" xfId="0" applyFont="1" applyFill="1" applyBorder="1" applyAlignment="1">
      <alignment horizontal="left" vertical="center"/>
    </xf>
    <xf numFmtId="0" fontId="4" fillId="0" borderId="5" xfId="0" applyFont="1" applyBorder="1" applyAlignment="1">
      <alignment horizontal="left" vertical="center" wrapText="1"/>
    </xf>
    <xf numFmtId="0" fontId="3" fillId="4" borderId="4" xfId="0" applyFont="1" applyFill="1" applyBorder="1" applyAlignment="1">
      <alignment horizontal="left" vertical="center"/>
    </xf>
    <xf numFmtId="0" fontId="4" fillId="5" borderId="4" xfId="0" applyFont="1" applyFill="1" applyBorder="1" applyAlignment="1">
      <alignment horizontal="left" vertical="center" wrapText="1"/>
    </xf>
    <xf numFmtId="0" fontId="3" fillId="6" borderId="4" xfId="0" applyFont="1" applyFill="1" applyBorder="1" applyAlignment="1">
      <alignment horizontal="left" vertical="center"/>
    </xf>
    <xf numFmtId="0" fontId="4" fillId="0" borderId="0" xfId="0" applyFont="1" applyAlignment="1">
      <alignment horizontal="left" vertical="center"/>
    </xf>
    <xf numFmtId="0" fontId="5" fillId="2" borderId="6" xfId="0" applyFont="1" applyFill="1" applyBorder="1" applyAlignment="1">
      <alignment horizontal="center" vertical="center" wrapText="1"/>
    </xf>
    <xf numFmtId="0" fontId="4" fillId="0" borderId="5" xfId="0" applyFont="1" applyBorder="1" applyAlignment="1">
      <alignment horizontal="center" vertical="center"/>
    </xf>
    <xf numFmtId="0" fontId="4" fillId="5" borderId="4" xfId="0" applyFont="1" applyFill="1" applyBorder="1" applyAlignment="1">
      <alignment horizontal="center" vertical="center"/>
    </xf>
    <xf numFmtId="0" fontId="3" fillId="5" borderId="4" xfId="0" applyFont="1" applyFill="1" applyBorder="1" applyAlignment="1">
      <alignment horizontal="left" vertical="center"/>
    </xf>
    <xf numFmtId="0" fontId="3" fillId="0" borderId="5" xfId="0" applyFont="1" applyBorder="1" applyAlignment="1">
      <alignment horizontal="left" vertical="center"/>
    </xf>
    <xf numFmtId="0" fontId="4" fillId="5" borderId="4" xfId="0" applyFont="1" applyFill="1" applyBorder="1" applyAlignment="1">
      <alignment horizontal="left" vertical="center"/>
    </xf>
    <xf numFmtId="0" fontId="4" fillId="5" borderId="4" xfId="0" applyFont="1" applyFill="1" applyBorder="1" applyAlignment="1">
      <alignment horizontal="left" vertical="top" wrapText="1"/>
    </xf>
    <xf numFmtId="0" fontId="4" fillId="0" borderId="5" xfId="0" applyFont="1" applyBorder="1" applyAlignment="1">
      <alignment horizontal="left" vertical="center"/>
    </xf>
    <xf numFmtId="0" fontId="4" fillId="0" borderId="5" xfId="0" applyFont="1" applyBorder="1" applyAlignment="1">
      <alignment horizontal="left" vertical="top" wrapText="1"/>
    </xf>
    <xf numFmtId="1" fontId="4" fillId="5" borderId="4" xfId="0" applyNumberFormat="1" applyFont="1" applyFill="1" applyBorder="1" applyAlignment="1">
      <alignment horizontal="center" vertical="center"/>
    </xf>
    <xf numFmtId="0" fontId="7" fillId="0" borderId="8" xfId="0" applyFont="1" applyBorder="1" applyAlignment="1">
      <alignment vertical="center" wrapText="1"/>
    </xf>
    <xf numFmtId="1" fontId="4" fillId="0" borderId="5" xfId="0" applyNumberFormat="1" applyFont="1" applyBorder="1" applyAlignment="1">
      <alignment horizontal="center" vertical="center"/>
    </xf>
    <xf numFmtId="0" fontId="8" fillId="0" borderId="0" xfId="0" applyFont="1" applyAlignment="1">
      <alignment wrapText="1"/>
    </xf>
    <xf numFmtId="2" fontId="3" fillId="5" borderId="4"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2" fontId="4" fillId="5" borderId="4" xfId="0" applyNumberFormat="1" applyFont="1" applyFill="1" applyBorder="1" applyAlignment="1">
      <alignment horizontal="center" vertical="center"/>
    </xf>
    <xf numFmtId="2" fontId="4" fillId="0" borderId="5" xfId="0" applyNumberFormat="1" applyFont="1" applyBorder="1" applyAlignment="1">
      <alignment horizontal="center" vertical="center"/>
    </xf>
    <xf numFmtId="0" fontId="10" fillId="7" borderId="0" xfId="0" applyFont="1" applyFill="1" applyAlignment="1">
      <alignment wrapText="1"/>
    </xf>
    <xf numFmtId="0" fontId="0" fillId="0" borderId="0" xfId="0" applyAlignment="1">
      <alignment wrapText="1"/>
    </xf>
    <xf numFmtId="0" fontId="0" fillId="0" borderId="0" xfId="0" applyAlignment="1">
      <alignment horizontal="center" wrapText="1"/>
    </xf>
    <xf numFmtId="0" fontId="10" fillId="7" borderId="0" xfId="0" applyFont="1" applyFill="1" applyAlignment="1">
      <alignment horizontal="center" wrapText="1"/>
    </xf>
    <xf numFmtId="0" fontId="0" fillId="0" borderId="0" xfId="0" applyAlignment="1">
      <alignment horizontal="center"/>
    </xf>
    <xf numFmtId="0" fontId="9" fillId="0" borderId="0" xfId="0" applyFont="1" applyAlignment="1">
      <alignment wrapText="1"/>
    </xf>
    <xf numFmtId="0" fontId="9" fillId="0" borderId="0" xfId="0" applyFont="1" applyAlignment="1">
      <alignment horizontal="left" wrapText="1"/>
    </xf>
    <xf numFmtId="0" fontId="0" fillId="0" borderId="0" xfId="0" applyAlignment="1">
      <alignment horizontal="left" wrapText="1"/>
    </xf>
    <xf numFmtId="0" fontId="3" fillId="0" borderId="0" xfId="0" applyFont="1" applyAlignment="1">
      <alignment horizontal="center" vertical="center" textRotation="90"/>
    </xf>
    <xf numFmtId="0" fontId="0" fillId="0" borderId="0" xfId="0"/>
    <xf numFmtId="0" fontId="1" fillId="2" borderId="1" xfId="0" applyFont="1" applyFill="1" applyBorder="1" applyAlignment="1">
      <alignment horizontal="left" vertical="center"/>
    </xf>
    <xf numFmtId="0" fontId="2" fillId="0" borderId="2" xfId="0" applyFont="1" applyBorder="1"/>
    <xf numFmtId="0" fontId="2" fillId="0" borderId="3" xfId="0" applyFont="1" applyBorder="1"/>
    <xf numFmtId="0" fontId="6" fillId="0" borderId="7"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showGridLines="0" workbookViewId="0">
      <selection sqref="A1:F1"/>
    </sheetView>
  </sheetViews>
  <sheetFormatPr defaultColWidth="14.453125" defaultRowHeight="15" customHeight="1"/>
  <cols>
    <col min="1" max="1" width="24" customWidth="1"/>
    <col min="2" max="2" width="56" customWidth="1"/>
    <col min="3" max="6" width="14" customWidth="1"/>
    <col min="7" max="26" width="8.7265625" customWidth="1"/>
  </cols>
  <sheetData>
    <row r="1" spans="1:6" ht="25.5" customHeight="1">
      <c r="A1" s="34" t="s">
        <v>0</v>
      </c>
      <c r="B1" s="35"/>
      <c r="C1" s="35"/>
      <c r="D1" s="35"/>
      <c r="E1" s="35"/>
      <c r="F1" s="36"/>
    </row>
    <row r="2" spans="1:6" ht="14.25" customHeight="1"/>
    <row r="3" spans="1:6" ht="21.75" customHeight="1">
      <c r="A3" s="1" t="s">
        <v>1</v>
      </c>
      <c r="B3" s="2" t="s">
        <v>2</v>
      </c>
    </row>
    <row r="4" spans="1:6" ht="36" customHeight="1">
      <c r="A4" s="3" t="s">
        <v>3</v>
      </c>
      <c r="B4" s="4" t="s">
        <v>4</v>
      </c>
    </row>
    <row r="5" spans="1:6" ht="21.75" customHeight="1">
      <c r="A5" s="1" t="s">
        <v>5</v>
      </c>
      <c r="B5" s="2">
        <v>15</v>
      </c>
    </row>
    <row r="6" spans="1:6" ht="21.75" customHeight="1">
      <c r="A6" s="3" t="s">
        <v>6</v>
      </c>
      <c r="B6" s="4">
        <v>17</v>
      </c>
    </row>
    <row r="7" spans="1:6" ht="21.75" customHeight="1">
      <c r="A7" s="1" t="s">
        <v>7</v>
      </c>
      <c r="B7" s="2">
        <v>255</v>
      </c>
    </row>
    <row r="8" spans="1:6" ht="21.75" customHeight="1">
      <c r="A8" s="3" t="s">
        <v>8</v>
      </c>
      <c r="B8" s="4" t="s">
        <v>9</v>
      </c>
    </row>
    <row r="9" spans="1:6" ht="14.25" customHeight="1"/>
    <row r="10" spans="1:6" ht="14.25" customHeight="1"/>
    <row r="11" spans="1:6" ht="18" customHeight="1">
      <c r="A11" s="5" t="s">
        <v>10</v>
      </c>
      <c r="B11" s="6"/>
      <c r="C11" s="6"/>
      <c r="D11" s="6"/>
      <c r="E11" s="6"/>
      <c r="F11" s="6"/>
    </row>
    <row r="12" spans="1:6" ht="14.25" customHeight="1">
      <c r="A12" s="7" t="s">
        <v>11</v>
      </c>
      <c r="B12" s="7" t="s">
        <v>12</v>
      </c>
      <c r="C12" s="7" t="s">
        <v>13</v>
      </c>
      <c r="D12" s="6"/>
      <c r="E12" s="6"/>
      <c r="F12" s="6"/>
    </row>
    <row r="13" spans="1:6" ht="19.5" customHeight="1">
      <c r="A13" s="8">
        <v>1</v>
      </c>
      <c r="B13" s="2" t="s">
        <v>14</v>
      </c>
      <c r="C13" s="37" t="s">
        <v>15</v>
      </c>
      <c r="D13" s="6"/>
      <c r="E13" s="6"/>
      <c r="F13" s="6"/>
    </row>
    <row r="14" spans="1:6" ht="19.5" customHeight="1">
      <c r="A14" s="9">
        <v>2</v>
      </c>
      <c r="B14" s="4" t="s">
        <v>16</v>
      </c>
      <c r="C14" s="33"/>
      <c r="D14" s="6"/>
      <c r="E14" s="6"/>
      <c r="F14" s="6"/>
    </row>
    <row r="15" spans="1:6" ht="19.5" customHeight="1">
      <c r="A15" s="8">
        <v>3</v>
      </c>
      <c r="B15" s="2" t="s">
        <v>17</v>
      </c>
      <c r="C15" s="33"/>
      <c r="E15" s="6"/>
      <c r="F15" s="6"/>
    </row>
    <row r="16" spans="1:6" ht="19.5" customHeight="1">
      <c r="A16" s="9">
        <v>4</v>
      </c>
      <c r="B16" s="4" t="s">
        <v>18</v>
      </c>
      <c r="C16" s="32" t="s">
        <v>19</v>
      </c>
      <c r="D16" s="6"/>
      <c r="E16" s="6"/>
      <c r="F16" s="6"/>
    </row>
    <row r="17" spans="1:6" ht="19.5" customHeight="1">
      <c r="A17" s="8">
        <v>5</v>
      </c>
      <c r="B17" s="2" t="s">
        <v>20</v>
      </c>
      <c r="C17" s="33"/>
      <c r="D17" s="6"/>
      <c r="E17" s="6"/>
      <c r="F17" s="6"/>
    </row>
    <row r="18" spans="1:6" ht="25.5" customHeight="1">
      <c r="A18" s="9">
        <v>6</v>
      </c>
      <c r="B18" s="4" t="s">
        <v>21</v>
      </c>
      <c r="C18" s="33"/>
      <c r="D18" s="6"/>
      <c r="E18" s="6"/>
      <c r="F18" s="6"/>
    </row>
    <row r="19" spans="1:6" ht="19.5" customHeight="1">
      <c r="A19" s="8">
        <v>7</v>
      </c>
      <c r="B19" s="2" t="s">
        <v>22</v>
      </c>
      <c r="C19" s="32" t="s">
        <v>23</v>
      </c>
      <c r="D19" s="6"/>
      <c r="E19" s="6"/>
      <c r="F19" s="6"/>
    </row>
    <row r="20" spans="1:6" ht="19.5" customHeight="1">
      <c r="A20" s="9">
        <v>8</v>
      </c>
      <c r="B20" s="4" t="s">
        <v>24</v>
      </c>
      <c r="C20" s="33"/>
      <c r="D20" s="6"/>
      <c r="E20" s="6"/>
      <c r="F20" s="6"/>
    </row>
    <row r="21" spans="1:6" ht="25.5" customHeight="1">
      <c r="A21" s="8">
        <v>9</v>
      </c>
      <c r="B21" s="2" t="s">
        <v>25</v>
      </c>
      <c r="C21" s="33"/>
      <c r="D21" s="6"/>
      <c r="E21" s="6"/>
      <c r="F21" s="6"/>
    </row>
    <row r="22" spans="1:6" ht="19.5" customHeight="1">
      <c r="A22" s="9">
        <v>10</v>
      </c>
      <c r="B22" s="4" t="s">
        <v>26</v>
      </c>
      <c r="C22" s="32" t="s">
        <v>27</v>
      </c>
      <c r="D22" s="6"/>
      <c r="E22" s="6"/>
      <c r="F22" s="6"/>
    </row>
    <row r="23" spans="1:6" ht="19.5" customHeight="1">
      <c r="A23" s="8">
        <v>11</v>
      </c>
      <c r="B23" s="2" t="s">
        <v>28</v>
      </c>
      <c r="C23" s="33"/>
      <c r="D23" s="6"/>
      <c r="E23" s="6"/>
      <c r="F23" s="6"/>
    </row>
    <row r="24" spans="1:6" ht="19.5" customHeight="1">
      <c r="A24" s="9">
        <v>12</v>
      </c>
      <c r="B24" s="4" t="s">
        <v>29</v>
      </c>
      <c r="C24" s="33"/>
      <c r="D24" s="6"/>
      <c r="E24" s="6"/>
      <c r="F24" s="6"/>
    </row>
    <row r="25" spans="1:6" ht="19.5" customHeight="1">
      <c r="A25" s="8">
        <v>13</v>
      </c>
      <c r="B25" s="2" t="s">
        <v>30</v>
      </c>
      <c r="C25" s="32" t="s">
        <v>31</v>
      </c>
      <c r="D25" s="6"/>
      <c r="E25" s="6"/>
      <c r="F25" s="6"/>
    </row>
    <row r="26" spans="1:6" ht="25.5" customHeight="1">
      <c r="A26" s="9">
        <v>14</v>
      </c>
      <c r="B26" s="4" t="s">
        <v>32</v>
      </c>
      <c r="C26" s="33"/>
      <c r="D26" s="6"/>
      <c r="E26" s="6"/>
      <c r="F26" s="6"/>
    </row>
    <row r="27" spans="1:6" ht="19.5" customHeight="1">
      <c r="A27" s="8">
        <v>15</v>
      </c>
      <c r="B27" s="2" t="s">
        <v>33</v>
      </c>
      <c r="C27" s="33"/>
      <c r="D27" s="6"/>
      <c r="E27" s="6"/>
      <c r="F27" s="6"/>
    </row>
    <row r="28" spans="1:6" ht="19.5" customHeight="1">
      <c r="A28" s="9">
        <v>16</v>
      </c>
      <c r="B28" s="4" t="s">
        <v>34</v>
      </c>
      <c r="C28" s="33"/>
      <c r="D28" s="6"/>
      <c r="E28" s="6"/>
      <c r="F28" s="6"/>
    </row>
    <row r="29" spans="1:6" ht="25.5" customHeight="1">
      <c r="A29" s="8">
        <v>17</v>
      </c>
      <c r="B29" s="2" t="s">
        <v>35</v>
      </c>
      <c r="C29" s="33"/>
      <c r="D29" s="6"/>
      <c r="E29" s="6"/>
      <c r="F29" s="6"/>
    </row>
    <row r="30" spans="1:6" ht="14.25" customHeight="1">
      <c r="A30" s="6"/>
      <c r="B30" s="6"/>
      <c r="C30" s="6"/>
      <c r="D30" s="6"/>
      <c r="E30" s="6"/>
      <c r="F30" s="6"/>
    </row>
    <row r="31" spans="1:6" ht="14.25" customHeight="1">
      <c r="A31" s="5" t="s">
        <v>36</v>
      </c>
      <c r="B31" s="6"/>
      <c r="C31" s="6"/>
      <c r="D31" s="6"/>
      <c r="E31" s="6"/>
      <c r="F31" s="6"/>
    </row>
    <row r="32" spans="1:6" ht="21.75" customHeight="1">
      <c r="A32" s="10" t="s">
        <v>37</v>
      </c>
      <c r="B32" s="4" t="s">
        <v>38</v>
      </c>
      <c r="C32" s="6"/>
      <c r="D32" s="6"/>
      <c r="E32" s="6"/>
      <c r="F32" s="6"/>
    </row>
    <row r="33" spans="1:6" ht="21.75" customHeight="1">
      <c r="A33" s="11" t="s">
        <v>39</v>
      </c>
      <c r="B33" s="2" t="s">
        <v>40</v>
      </c>
      <c r="C33" s="6"/>
      <c r="D33" s="6"/>
      <c r="E33" s="6"/>
      <c r="F33" s="6"/>
    </row>
    <row r="34" spans="1:6" ht="21.75" customHeight="1">
      <c r="A34" s="10" t="s">
        <v>41</v>
      </c>
      <c r="B34" s="4" t="s">
        <v>42</v>
      </c>
      <c r="C34" s="6"/>
      <c r="D34" s="6"/>
      <c r="E34" s="6"/>
      <c r="F34" s="6"/>
    </row>
    <row r="35" spans="1:6" ht="21.75" customHeight="1">
      <c r="A35" s="11" t="s">
        <v>43</v>
      </c>
      <c r="B35" s="2" t="s">
        <v>44</v>
      </c>
      <c r="C35" s="6"/>
      <c r="D35" s="6"/>
      <c r="E35" s="6"/>
      <c r="F35" s="6"/>
    </row>
    <row r="36" spans="1:6" ht="14.25" customHeight="1">
      <c r="A36" s="6"/>
      <c r="B36" s="6"/>
      <c r="C36" s="6"/>
      <c r="D36" s="6"/>
      <c r="E36" s="6"/>
      <c r="F36" s="6"/>
    </row>
    <row r="37" spans="1:6" ht="18" customHeight="1">
      <c r="E37" s="6"/>
      <c r="F37" s="6"/>
    </row>
    <row r="38" spans="1:6" ht="14.25" customHeight="1">
      <c r="E38" s="6"/>
      <c r="F38" s="6"/>
    </row>
    <row r="39" spans="1:6" ht="14.25" customHeight="1">
      <c r="E39" s="6"/>
      <c r="F39" s="6"/>
    </row>
    <row r="40" spans="1:6" ht="14.25" customHeight="1">
      <c r="E40" s="6"/>
      <c r="F40" s="6"/>
    </row>
    <row r="41" spans="1:6" ht="14.25" customHeight="1"/>
    <row r="42" spans="1:6" ht="14.25" customHeight="1"/>
    <row r="43" spans="1:6" ht="14.25" customHeight="1"/>
    <row r="44" spans="1:6" ht="14.25" customHeight="1"/>
    <row r="45" spans="1:6" ht="14.25" customHeight="1"/>
    <row r="46" spans="1:6" ht="14.25" customHeight="1"/>
    <row r="47" spans="1:6" ht="14.25" customHeight="1"/>
    <row r="48" spans="1: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6">
    <mergeCell ref="C25:C29"/>
    <mergeCell ref="A1:F1"/>
    <mergeCell ref="C13:C15"/>
    <mergeCell ref="C16:C18"/>
    <mergeCell ref="C19:C21"/>
    <mergeCell ref="C22:C2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8E792-1727-4EB9-A226-41336C9E5754}">
  <dimension ref="A1:D24"/>
  <sheetViews>
    <sheetView topLeftCell="A19" workbookViewId="0">
      <selection activeCell="B27" sqref="B27"/>
    </sheetView>
  </sheetViews>
  <sheetFormatPr defaultRowHeight="14.5"/>
  <cols>
    <col min="1" max="1" width="16.453125" style="28" customWidth="1"/>
    <col min="2" max="2" width="23.54296875" customWidth="1"/>
    <col min="3" max="3" width="57.54296875" customWidth="1"/>
    <col min="4" max="4" width="62.08984375" customWidth="1"/>
  </cols>
  <sheetData>
    <row r="1" spans="1:4">
      <c r="A1" s="28" t="s">
        <v>160</v>
      </c>
    </row>
    <row r="3" spans="1:4">
      <c r="A3" s="27" t="s">
        <v>129</v>
      </c>
      <c r="B3" s="27" t="s">
        <v>130</v>
      </c>
      <c r="C3" s="27" t="s">
        <v>131</v>
      </c>
      <c r="D3" s="27" t="s">
        <v>132</v>
      </c>
    </row>
    <row r="4" spans="1:4" ht="45" customHeight="1">
      <c r="A4" s="26" t="s">
        <v>133</v>
      </c>
      <c r="B4" s="25" t="s">
        <v>136</v>
      </c>
      <c r="C4" s="25" t="s">
        <v>139</v>
      </c>
      <c r="D4" s="25" t="s">
        <v>142</v>
      </c>
    </row>
    <row r="5" spans="1:4" ht="43.5">
      <c r="A5" s="26" t="s">
        <v>134</v>
      </c>
      <c r="B5" s="25" t="s">
        <v>137</v>
      </c>
      <c r="C5" s="25" t="s">
        <v>140</v>
      </c>
      <c r="D5" s="25" t="s">
        <v>143</v>
      </c>
    </row>
    <row r="6" spans="1:4" ht="58">
      <c r="A6" s="26" t="s">
        <v>135</v>
      </c>
      <c r="B6" s="25" t="s">
        <v>138</v>
      </c>
      <c r="C6" s="25" t="s">
        <v>141</v>
      </c>
      <c r="D6" s="25" t="s">
        <v>144</v>
      </c>
    </row>
    <row r="7" spans="1:4">
      <c r="D7" s="25"/>
    </row>
    <row r="10" spans="1:4">
      <c r="A10" s="30" t="s">
        <v>145</v>
      </c>
      <c r="B10" s="31"/>
    </row>
    <row r="11" spans="1:4">
      <c r="A11" s="27" t="s">
        <v>103</v>
      </c>
      <c r="B11" s="24" t="s">
        <v>146</v>
      </c>
    </row>
    <row r="12" spans="1:4" ht="29">
      <c r="A12" s="26">
        <v>0</v>
      </c>
      <c r="B12" s="25" t="s">
        <v>147</v>
      </c>
    </row>
    <row r="13" spans="1:4" ht="58">
      <c r="A13" s="26">
        <v>1</v>
      </c>
      <c r="B13" s="25" t="s">
        <v>148</v>
      </c>
    </row>
    <row r="14" spans="1:4" ht="58">
      <c r="A14" s="26">
        <v>2</v>
      </c>
      <c r="B14" s="25" t="s">
        <v>149</v>
      </c>
    </row>
    <row r="15" spans="1:4" ht="58">
      <c r="A15" s="26">
        <v>3</v>
      </c>
      <c r="B15" s="25" t="s">
        <v>150</v>
      </c>
    </row>
    <row r="16" spans="1:4" ht="58">
      <c r="A16" s="26">
        <v>4</v>
      </c>
      <c r="B16" s="25" t="s">
        <v>151</v>
      </c>
    </row>
    <row r="17" spans="1:2" ht="72.5">
      <c r="A17" s="26">
        <v>5</v>
      </c>
      <c r="B17" s="25" t="s">
        <v>152</v>
      </c>
    </row>
    <row r="18" spans="1:2" ht="72.5">
      <c r="A18" s="26">
        <v>6</v>
      </c>
      <c r="B18" s="25" t="s">
        <v>153</v>
      </c>
    </row>
    <row r="19" spans="1:2" ht="72.5">
      <c r="A19" s="26">
        <v>7</v>
      </c>
      <c r="B19" s="25" t="s">
        <v>154</v>
      </c>
    </row>
    <row r="20" spans="1:2" ht="43.5">
      <c r="A20" s="26">
        <v>8</v>
      </c>
      <c r="B20" s="25" t="s">
        <v>155</v>
      </c>
    </row>
    <row r="21" spans="1:2" ht="58">
      <c r="A21" s="26">
        <v>9</v>
      </c>
      <c r="B21" s="25" t="s">
        <v>156</v>
      </c>
    </row>
    <row r="22" spans="1:2" ht="58">
      <c r="A22" s="26">
        <v>10</v>
      </c>
      <c r="B22" s="25" t="s">
        <v>157</v>
      </c>
    </row>
    <row r="24" spans="1:2">
      <c r="A24" s="29" t="s">
        <v>158</v>
      </c>
      <c r="B24" t="s">
        <v>159</v>
      </c>
    </row>
  </sheetData>
  <mergeCells count="1">
    <mergeCell ref="A10:B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00"/>
  <sheetViews>
    <sheetView showGridLines="0" topLeftCell="A5" workbookViewId="0"/>
  </sheetViews>
  <sheetFormatPr defaultColWidth="14.453125" defaultRowHeight="15" customHeight="1"/>
  <cols>
    <col min="1" max="1" width="16" customWidth="1"/>
    <col min="2" max="2" width="18" customWidth="1"/>
    <col min="3" max="3" width="76" customWidth="1"/>
    <col min="4" max="4" width="28" customWidth="1"/>
    <col min="5" max="26" width="8.7265625" customWidth="1"/>
  </cols>
  <sheetData>
    <row r="1" spans="1:4" ht="14.25" customHeight="1">
      <c r="A1" s="7" t="s">
        <v>45</v>
      </c>
      <c r="B1" s="7" t="s">
        <v>46</v>
      </c>
      <c r="C1" s="7" t="s">
        <v>47</v>
      </c>
      <c r="D1" s="7" t="s">
        <v>48</v>
      </c>
    </row>
    <row r="2" spans="1:4" ht="43.5" customHeight="1">
      <c r="A2" s="10" t="s">
        <v>49</v>
      </c>
      <c r="B2" s="12" t="s">
        <v>50</v>
      </c>
      <c r="C2" s="13" t="s">
        <v>51</v>
      </c>
      <c r="D2" s="4" t="s">
        <v>52</v>
      </c>
    </row>
    <row r="3" spans="1:4" ht="30" customHeight="1">
      <c r="A3" s="11" t="s">
        <v>53</v>
      </c>
      <c r="B3" s="14" t="s">
        <v>54</v>
      </c>
      <c r="C3" s="15" t="s">
        <v>55</v>
      </c>
      <c r="D3" s="2" t="s">
        <v>56</v>
      </c>
    </row>
    <row r="4" spans="1:4" ht="43.5" customHeight="1">
      <c r="A4" s="10" t="s">
        <v>57</v>
      </c>
      <c r="B4" s="12" t="s">
        <v>58</v>
      </c>
      <c r="C4" s="13" t="s">
        <v>59</v>
      </c>
      <c r="D4" s="4" t="s">
        <v>60</v>
      </c>
    </row>
    <row r="5" spans="1:4" ht="30" customHeight="1">
      <c r="A5" s="11" t="s">
        <v>61</v>
      </c>
      <c r="B5" s="14" t="s">
        <v>62</v>
      </c>
      <c r="C5" s="15" t="s">
        <v>63</v>
      </c>
      <c r="D5" s="2" t="s">
        <v>64</v>
      </c>
    </row>
    <row r="6" spans="1:4" ht="43.5" customHeight="1">
      <c r="A6" s="10" t="s">
        <v>65</v>
      </c>
      <c r="B6" s="12" t="s">
        <v>66</v>
      </c>
      <c r="C6" s="13" t="s">
        <v>67</v>
      </c>
      <c r="D6" s="4" t="s">
        <v>68</v>
      </c>
    </row>
    <row r="7" spans="1:4" ht="43.5" customHeight="1">
      <c r="A7" s="11" t="s">
        <v>69</v>
      </c>
      <c r="B7" s="14" t="s">
        <v>70</v>
      </c>
      <c r="C7" s="15" t="s">
        <v>71</v>
      </c>
      <c r="D7" s="2" t="s">
        <v>60</v>
      </c>
    </row>
    <row r="8" spans="1:4" ht="30" customHeight="1">
      <c r="A8" s="10" t="s">
        <v>72</v>
      </c>
      <c r="B8" s="12" t="s">
        <v>73</v>
      </c>
      <c r="C8" s="13" t="s">
        <v>74</v>
      </c>
      <c r="D8" s="4" t="s">
        <v>75</v>
      </c>
    </row>
    <row r="9" spans="1:4" ht="43.5" customHeight="1">
      <c r="A9" s="11" t="s">
        <v>76</v>
      </c>
      <c r="B9" s="14" t="s">
        <v>77</v>
      </c>
      <c r="C9" s="15" t="s">
        <v>78</v>
      </c>
      <c r="D9" s="2" t="s">
        <v>56</v>
      </c>
    </row>
    <row r="10" spans="1:4" ht="30" customHeight="1">
      <c r="A10" s="10" t="s">
        <v>79</v>
      </c>
      <c r="B10" s="12" t="s">
        <v>80</v>
      </c>
      <c r="C10" s="13" t="s">
        <v>81</v>
      </c>
      <c r="D10" s="4" t="s">
        <v>82</v>
      </c>
    </row>
    <row r="11" spans="1:4" ht="43.5" customHeight="1">
      <c r="A11" s="11" t="s">
        <v>83</v>
      </c>
      <c r="B11" s="14" t="s">
        <v>84</v>
      </c>
      <c r="C11" s="15" t="s">
        <v>85</v>
      </c>
      <c r="D11" s="2" t="s">
        <v>68</v>
      </c>
    </row>
    <row r="12" spans="1:4" ht="43.5" customHeight="1">
      <c r="A12" s="10" t="s">
        <v>86</v>
      </c>
      <c r="B12" s="12" t="s">
        <v>87</v>
      </c>
      <c r="C12" s="13" t="s">
        <v>88</v>
      </c>
      <c r="D12" s="4" t="s">
        <v>60</v>
      </c>
    </row>
    <row r="13" spans="1:4" ht="30" customHeight="1">
      <c r="A13" s="11" t="s">
        <v>89</v>
      </c>
      <c r="B13" s="14" t="s">
        <v>90</v>
      </c>
      <c r="C13" s="15" t="s">
        <v>91</v>
      </c>
      <c r="D13" s="2" t="s">
        <v>92</v>
      </c>
    </row>
    <row r="14" spans="1:4" ht="30" customHeight="1">
      <c r="A14" s="10" t="s">
        <v>93</v>
      </c>
      <c r="B14" s="12" t="s">
        <v>94</v>
      </c>
      <c r="C14" s="13" t="s">
        <v>95</v>
      </c>
      <c r="D14" s="4" t="s">
        <v>56</v>
      </c>
    </row>
    <row r="15" spans="1:4" ht="30" customHeight="1">
      <c r="A15" s="11" t="s">
        <v>96</v>
      </c>
      <c r="B15" s="14" t="s">
        <v>97</v>
      </c>
      <c r="C15" s="15" t="s">
        <v>98</v>
      </c>
      <c r="D15" s="2" t="s">
        <v>99</v>
      </c>
    </row>
    <row r="16" spans="1:4" ht="30" customHeight="1">
      <c r="A16" s="10" t="s">
        <v>100</v>
      </c>
      <c r="B16" s="12" t="s">
        <v>101</v>
      </c>
      <c r="C16" s="13" t="s">
        <v>102</v>
      </c>
      <c r="D16" s="4" t="s">
        <v>64</v>
      </c>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showGridLines="0" tabSelected="1" workbookViewId="0">
      <selection activeCell="D3" sqref="D3"/>
    </sheetView>
  </sheetViews>
  <sheetFormatPr defaultColWidth="14.453125" defaultRowHeight="15" customHeight="1"/>
  <cols>
    <col min="1" max="1" width="16" customWidth="1"/>
    <col min="2" max="2" width="36" customWidth="1"/>
    <col min="3" max="3" width="9" customWidth="1"/>
    <col min="4" max="4" width="92.81640625" customWidth="1"/>
    <col min="5" max="26" width="8.7265625" customWidth="1"/>
  </cols>
  <sheetData>
    <row r="1" spans="1:4" ht="14.25" customHeight="1">
      <c r="A1" s="7" t="s">
        <v>45</v>
      </c>
      <c r="B1" s="7" t="s">
        <v>12</v>
      </c>
      <c r="C1" s="7" t="s">
        <v>103</v>
      </c>
      <c r="D1" s="7" t="s">
        <v>104</v>
      </c>
    </row>
    <row r="2" spans="1:4" ht="67.5" customHeight="1">
      <c r="A2" s="10" t="s">
        <v>49</v>
      </c>
      <c r="B2" s="4" t="s">
        <v>14</v>
      </c>
      <c r="C2" s="16">
        <v>5</v>
      </c>
      <c r="D2" s="17" t="s">
        <v>161</v>
      </c>
    </row>
    <row r="3" spans="1:4" ht="81" customHeight="1">
      <c r="A3" s="14" t="s">
        <v>49</v>
      </c>
      <c r="B3" s="2" t="s">
        <v>16</v>
      </c>
      <c r="C3" s="18">
        <v>8</v>
      </c>
      <c r="D3" s="17" t="s">
        <v>162</v>
      </c>
    </row>
    <row r="4" spans="1:4" ht="94.5" customHeight="1">
      <c r="A4" s="12" t="s">
        <v>49</v>
      </c>
      <c r="B4" s="4" t="s">
        <v>17</v>
      </c>
      <c r="C4" s="16">
        <v>4</v>
      </c>
      <c r="D4" s="17" t="s">
        <v>163</v>
      </c>
    </row>
    <row r="5" spans="1:4" ht="81" customHeight="1">
      <c r="A5" s="14" t="s">
        <v>49</v>
      </c>
      <c r="B5" s="2" t="s">
        <v>18</v>
      </c>
      <c r="C5" s="18">
        <v>7</v>
      </c>
      <c r="D5" s="17" t="s">
        <v>164</v>
      </c>
    </row>
    <row r="6" spans="1:4" ht="54" customHeight="1">
      <c r="A6" s="12" t="s">
        <v>49</v>
      </c>
      <c r="B6" s="4" t="s">
        <v>20</v>
      </c>
      <c r="C6" s="16">
        <v>0</v>
      </c>
      <c r="D6" s="17" t="s">
        <v>165</v>
      </c>
    </row>
    <row r="7" spans="1:4" ht="81" customHeight="1">
      <c r="A7" s="14" t="s">
        <v>49</v>
      </c>
      <c r="B7" s="2" t="s">
        <v>21</v>
      </c>
      <c r="C7" s="18">
        <v>9</v>
      </c>
      <c r="D7" s="17" t="s">
        <v>166</v>
      </c>
    </row>
    <row r="8" spans="1:4" ht="81" customHeight="1">
      <c r="A8" s="12" t="s">
        <v>49</v>
      </c>
      <c r="B8" s="4" t="s">
        <v>22</v>
      </c>
      <c r="C8" s="16">
        <v>8</v>
      </c>
      <c r="D8" s="17" t="s">
        <v>167</v>
      </c>
    </row>
    <row r="9" spans="1:4" ht="67.5" customHeight="1">
      <c r="A9" s="14" t="s">
        <v>49</v>
      </c>
      <c r="B9" s="2" t="s">
        <v>24</v>
      </c>
      <c r="C9" s="18">
        <v>0</v>
      </c>
      <c r="D9" s="17" t="s">
        <v>168</v>
      </c>
    </row>
    <row r="10" spans="1:4" ht="67.5" customHeight="1">
      <c r="A10" s="12" t="s">
        <v>49</v>
      </c>
      <c r="B10" s="4" t="s">
        <v>25</v>
      </c>
      <c r="C10" s="16">
        <v>3</v>
      </c>
      <c r="D10" s="17" t="s">
        <v>169</v>
      </c>
    </row>
    <row r="11" spans="1:4" ht="108" customHeight="1">
      <c r="A11" s="14" t="s">
        <v>49</v>
      </c>
      <c r="B11" s="2" t="s">
        <v>26</v>
      </c>
      <c r="C11" s="18">
        <v>7</v>
      </c>
      <c r="D11" s="17" t="s">
        <v>170</v>
      </c>
    </row>
    <row r="12" spans="1:4" ht="67.5" customHeight="1">
      <c r="A12" s="12" t="s">
        <v>49</v>
      </c>
      <c r="B12" s="4" t="s">
        <v>28</v>
      </c>
      <c r="C12" s="16">
        <v>0</v>
      </c>
      <c r="D12" s="17" t="s">
        <v>171</v>
      </c>
    </row>
    <row r="13" spans="1:4" ht="94.5" customHeight="1">
      <c r="A13" s="14" t="s">
        <v>49</v>
      </c>
      <c r="B13" s="2" t="s">
        <v>29</v>
      </c>
      <c r="C13" s="18">
        <v>8</v>
      </c>
      <c r="D13" s="17" t="s">
        <v>172</v>
      </c>
    </row>
    <row r="14" spans="1:4" ht="94.5" customHeight="1">
      <c r="A14" s="12" t="s">
        <v>49</v>
      </c>
      <c r="B14" s="4" t="s">
        <v>30</v>
      </c>
      <c r="C14" s="16">
        <v>5</v>
      </c>
      <c r="D14" s="17" t="s">
        <v>173</v>
      </c>
    </row>
    <row r="15" spans="1:4" ht="81" customHeight="1">
      <c r="A15" s="14" t="s">
        <v>49</v>
      </c>
      <c r="B15" s="2" t="s">
        <v>32</v>
      </c>
      <c r="C15" s="18">
        <v>1</v>
      </c>
      <c r="D15" s="17" t="s">
        <v>174</v>
      </c>
    </row>
    <row r="16" spans="1:4" ht="81" customHeight="1">
      <c r="A16" s="12" t="s">
        <v>49</v>
      </c>
      <c r="B16" s="4" t="s">
        <v>33</v>
      </c>
      <c r="C16" s="16">
        <v>3</v>
      </c>
      <c r="D16" s="17" t="s">
        <v>175</v>
      </c>
    </row>
    <row r="17" spans="1:4" ht="81" customHeight="1">
      <c r="A17" s="14" t="s">
        <v>49</v>
      </c>
      <c r="B17" s="2" t="s">
        <v>34</v>
      </c>
      <c r="C17" s="18">
        <v>0</v>
      </c>
      <c r="D17" s="17" t="s">
        <v>176</v>
      </c>
    </row>
    <row r="18" spans="1:4" ht="67.5" customHeight="1">
      <c r="A18" s="12" t="s">
        <v>49</v>
      </c>
      <c r="B18" s="4" t="s">
        <v>35</v>
      </c>
      <c r="C18" s="16">
        <v>2</v>
      </c>
      <c r="D18" s="17" t="s">
        <v>177</v>
      </c>
    </row>
    <row r="19" spans="1:4" ht="67.5" customHeight="1">
      <c r="A19" s="11" t="s">
        <v>53</v>
      </c>
      <c r="B19" s="2" t="s">
        <v>14</v>
      </c>
      <c r="C19" s="18">
        <v>7</v>
      </c>
      <c r="D19" s="17" t="s">
        <v>178</v>
      </c>
    </row>
    <row r="20" spans="1:4" ht="67.5" customHeight="1">
      <c r="A20" s="12" t="s">
        <v>53</v>
      </c>
      <c r="B20" s="4" t="s">
        <v>16</v>
      </c>
      <c r="C20" s="16">
        <v>7</v>
      </c>
      <c r="D20" s="17" t="s">
        <v>179</v>
      </c>
    </row>
    <row r="21" spans="1:4" ht="81" customHeight="1">
      <c r="A21" s="14" t="s">
        <v>53</v>
      </c>
      <c r="B21" s="2" t="s">
        <v>17</v>
      </c>
      <c r="C21" s="18">
        <v>8</v>
      </c>
      <c r="D21" s="17" t="s">
        <v>180</v>
      </c>
    </row>
    <row r="22" spans="1:4" ht="67.5" customHeight="1">
      <c r="A22" s="12" t="s">
        <v>53</v>
      </c>
      <c r="B22" s="4" t="s">
        <v>18</v>
      </c>
      <c r="C22" s="16">
        <v>6</v>
      </c>
      <c r="D22" s="17" t="s">
        <v>181</v>
      </c>
    </row>
    <row r="23" spans="1:4" ht="94.5" customHeight="1">
      <c r="A23" s="14" t="s">
        <v>53</v>
      </c>
      <c r="B23" s="2" t="s">
        <v>20</v>
      </c>
      <c r="C23" s="18">
        <v>0</v>
      </c>
      <c r="D23" s="17" t="s">
        <v>182</v>
      </c>
    </row>
    <row r="24" spans="1:4" ht="67.5" customHeight="1">
      <c r="A24" s="12" t="s">
        <v>53</v>
      </c>
      <c r="B24" s="4" t="s">
        <v>21</v>
      </c>
      <c r="C24" s="16">
        <v>8</v>
      </c>
      <c r="D24" s="17" t="s">
        <v>183</v>
      </c>
    </row>
    <row r="25" spans="1:4" ht="94.5" customHeight="1">
      <c r="A25" s="14" t="s">
        <v>53</v>
      </c>
      <c r="B25" s="2" t="s">
        <v>22</v>
      </c>
      <c r="C25" s="18">
        <v>9</v>
      </c>
      <c r="D25" s="17" t="s">
        <v>184</v>
      </c>
    </row>
    <row r="26" spans="1:4" ht="67.5" customHeight="1">
      <c r="A26" s="12" t="s">
        <v>53</v>
      </c>
      <c r="B26" s="4" t="s">
        <v>24</v>
      </c>
      <c r="C26" s="16">
        <v>0</v>
      </c>
      <c r="D26" s="17" t="s">
        <v>185</v>
      </c>
    </row>
    <row r="27" spans="1:4" ht="108" customHeight="1">
      <c r="A27" s="14" t="s">
        <v>53</v>
      </c>
      <c r="B27" s="2" t="s">
        <v>25</v>
      </c>
      <c r="C27" s="18">
        <v>3</v>
      </c>
      <c r="D27" s="17" t="s">
        <v>186</v>
      </c>
    </row>
    <row r="28" spans="1:4" ht="94.5" customHeight="1">
      <c r="A28" s="12" t="s">
        <v>53</v>
      </c>
      <c r="B28" s="4" t="s">
        <v>26</v>
      </c>
      <c r="C28" s="16">
        <v>5</v>
      </c>
      <c r="D28" s="17" t="s">
        <v>187</v>
      </c>
    </row>
    <row r="29" spans="1:4" ht="94.5" customHeight="1">
      <c r="A29" s="14" t="s">
        <v>53</v>
      </c>
      <c r="B29" s="2" t="s">
        <v>28</v>
      </c>
      <c r="C29" s="18">
        <v>0</v>
      </c>
      <c r="D29" s="17" t="s">
        <v>188</v>
      </c>
    </row>
    <row r="30" spans="1:4" ht="67.5" customHeight="1">
      <c r="A30" s="12" t="s">
        <v>53</v>
      </c>
      <c r="B30" s="4" t="s">
        <v>29</v>
      </c>
      <c r="C30" s="16">
        <v>8</v>
      </c>
      <c r="D30" s="17" t="s">
        <v>189</v>
      </c>
    </row>
    <row r="31" spans="1:4" ht="67.5" customHeight="1">
      <c r="A31" s="14" t="s">
        <v>53</v>
      </c>
      <c r="B31" s="2" t="s">
        <v>30</v>
      </c>
      <c r="C31" s="18">
        <v>3</v>
      </c>
      <c r="D31" s="17" t="s">
        <v>190</v>
      </c>
    </row>
    <row r="32" spans="1:4" ht="54" customHeight="1">
      <c r="A32" s="12" t="s">
        <v>53</v>
      </c>
      <c r="B32" s="4" t="s">
        <v>32</v>
      </c>
      <c r="C32" s="16">
        <v>2</v>
      </c>
      <c r="D32" s="17" t="s">
        <v>191</v>
      </c>
    </row>
    <row r="33" spans="1:4" ht="94.5" customHeight="1">
      <c r="A33" s="14" t="s">
        <v>53</v>
      </c>
      <c r="B33" s="2" t="s">
        <v>33</v>
      </c>
      <c r="C33" s="18">
        <v>2</v>
      </c>
      <c r="D33" s="17" t="s">
        <v>192</v>
      </c>
    </row>
    <row r="34" spans="1:4" ht="94.5" customHeight="1">
      <c r="A34" s="12" t="s">
        <v>53</v>
      </c>
      <c r="B34" s="4" t="s">
        <v>34</v>
      </c>
      <c r="C34" s="16">
        <v>0</v>
      </c>
      <c r="D34" s="17" t="s">
        <v>193</v>
      </c>
    </row>
    <row r="35" spans="1:4" ht="94.5" customHeight="1">
      <c r="A35" s="14" t="s">
        <v>53</v>
      </c>
      <c r="B35" s="2" t="s">
        <v>35</v>
      </c>
      <c r="C35" s="18">
        <v>3</v>
      </c>
      <c r="D35" s="17" t="s">
        <v>194</v>
      </c>
    </row>
    <row r="36" spans="1:4" ht="67.5" customHeight="1">
      <c r="A36" s="10" t="s">
        <v>57</v>
      </c>
      <c r="B36" s="4" t="s">
        <v>14</v>
      </c>
      <c r="C36" s="16">
        <v>9</v>
      </c>
      <c r="D36" s="17" t="s">
        <v>195</v>
      </c>
    </row>
    <row r="37" spans="1:4" ht="67.5" customHeight="1">
      <c r="A37" s="14" t="s">
        <v>57</v>
      </c>
      <c r="B37" s="2" t="s">
        <v>16</v>
      </c>
      <c r="C37" s="18">
        <v>4</v>
      </c>
      <c r="D37" s="17" t="s">
        <v>196</v>
      </c>
    </row>
    <row r="38" spans="1:4" ht="67.5" customHeight="1">
      <c r="A38" s="12" t="s">
        <v>57</v>
      </c>
      <c r="B38" s="4" t="s">
        <v>17</v>
      </c>
      <c r="C38" s="16">
        <v>6</v>
      </c>
      <c r="D38" s="17" t="s">
        <v>197</v>
      </c>
    </row>
    <row r="39" spans="1:4" ht="54" customHeight="1">
      <c r="A39" s="14" t="s">
        <v>57</v>
      </c>
      <c r="B39" s="2" t="s">
        <v>18</v>
      </c>
      <c r="C39" s="18">
        <v>8</v>
      </c>
      <c r="D39" s="17" t="s">
        <v>198</v>
      </c>
    </row>
    <row r="40" spans="1:4" ht="54" customHeight="1">
      <c r="A40" s="12" t="s">
        <v>57</v>
      </c>
      <c r="B40" s="4" t="s">
        <v>20</v>
      </c>
      <c r="C40" s="16">
        <v>3</v>
      </c>
      <c r="D40" s="17" t="s">
        <v>199</v>
      </c>
    </row>
    <row r="41" spans="1:4" ht="81" customHeight="1">
      <c r="A41" s="14" t="s">
        <v>57</v>
      </c>
      <c r="B41" s="2" t="s">
        <v>21</v>
      </c>
      <c r="C41" s="18">
        <v>9</v>
      </c>
      <c r="D41" s="17" t="s">
        <v>200</v>
      </c>
    </row>
    <row r="42" spans="1:4" ht="81" customHeight="1">
      <c r="A42" s="12" t="s">
        <v>57</v>
      </c>
      <c r="B42" s="4" t="s">
        <v>22</v>
      </c>
      <c r="C42" s="16">
        <v>9</v>
      </c>
      <c r="D42" s="17" t="s">
        <v>201</v>
      </c>
    </row>
    <row r="43" spans="1:4" ht="67.5" customHeight="1">
      <c r="A43" s="14" t="s">
        <v>57</v>
      </c>
      <c r="B43" s="2" t="s">
        <v>24</v>
      </c>
      <c r="C43" s="18">
        <v>5</v>
      </c>
      <c r="D43" s="17" t="s">
        <v>202</v>
      </c>
    </row>
    <row r="44" spans="1:4" ht="67.5" customHeight="1">
      <c r="A44" s="12" t="s">
        <v>57</v>
      </c>
      <c r="B44" s="4" t="s">
        <v>25</v>
      </c>
      <c r="C44" s="16">
        <v>5</v>
      </c>
      <c r="D44" s="17" t="s">
        <v>203</v>
      </c>
    </row>
    <row r="45" spans="1:4" ht="94.5" customHeight="1">
      <c r="A45" s="14" t="s">
        <v>57</v>
      </c>
      <c r="B45" s="2" t="s">
        <v>26</v>
      </c>
      <c r="C45" s="18">
        <v>3</v>
      </c>
      <c r="D45" s="17" t="s">
        <v>204</v>
      </c>
    </row>
    <row r="46" spans="1:4" ht="67.5" customHeight="1">
      <c r="A46" s="12" t="s">
        <v>57</v>
      </c>
      <c r="B46" s="4" t="s">
        <v>28</v>
      </c>
      <c r="C46" s="16">
        <v>2</v>
      </c>
      <c r="D46" s="17" t="s">
        <v>205</v>
      </c>
    </row>
    <row r="47" spans="1:4" ht="67.5" customHeight="1">
      <c r="A47" s="14" t="s">
        <v>57</v>
      </c>
      <c r="B47" s="2" t="s">
        <v>29</v>
      </c>
      <c r="C47" s="18">
        <v>8</v>
      </c>
      <c r="D47" s="17" t="s">
        <v>206</v>
      </c>
    </row>
    <row r="48" spans="1:4" ht="67.5" customHeight="1">
      <c r="A48" s="12" t="s">
        <v>57</v>
      </c>
      <c r="B48" s="4" t="s">
        <v>30</v>
      </c>
      <c r="C48" s="16">
        <v>5</v>
      </c>
      <c r="D48" s="17" t="s">
        <v>207</v>
      </c>
    </row>
    <row r="49" spans="1:4" ht="94.5" customHeight="1">
      <c r="A49" s="14" t="s">
        <v>57</v>
      </c>
      <c r="B49" s="2" t="s">
        <v>32</v>
      </c>
      <c r="C49" s="18">
        <v>2</v>
      </c>
      <c r="D49" s="17" t="s">
        <v>208</v>
      </c>
    </row>
    <row r="50" spans="1:4" ht="67.5" customHeight="1">
      <c r="A50" s="12" t="s">
        <v>57</v>
      </c>
      <c r="B50" s="4" t="s">
        <v>33</v>
      </c>
      <c r="C50" s="16">
        <v>4</v>
      </c>
      <c r="D50" s="17" t="s">
        <v>209</v>
      </c>
    </row>
    <row r="51" spans="1:4" ht="67.5" customHeight="1">
      <c r="A51" s="14" t="s">
        <v>57</v>
      </c>
      <c r="B51" s="2" t="s">
        <v>34</v>
      </c>
      <c r="C51" s="18">
        <v>3</v>
      </c>
      <c r="D51" s="17" t="s">
        <v>210</v>
      </c>
    </row>
    <row r="52" spans="1:4" ht="67.5" customHeight="1">
      <c r="A52" s="12" t="s">
        <v>57</v>
      </c>
      <c r="B52" s="4" t="s">
        <v>35</v>
      </c>
      <c r="C52" s="16">
        <v>5</v>
      </c>
      <c r="D52" s="17" t="s">
        <v>211</v>
      </c>
    </row>
    <row r="53" spans="1:4" ht="109.5" customHeight="1">
      <c r="A53" s="11" t="s">
        <v>61</v>
      </c>
      <c r="B53" s="2" t="s">
        <v>14</v>
      </c>
      <c r="C53" s="18">
        <v>8</v>
      </c>
      <c r="D53" s="17" t="s">
        <v>212</v>
      </c>
    </row>
    <row r="54" spans="1:4" ht="81" customHeight="1">
      <c r="A54" s="12" t="s">
        <v>61</v>
      </c>
      <c r="B54" s="4" t="s">
        <v>16</v>
      </c>
      <c r="C54" s="16">
        <v>8</v>
      </c>
      <c r="D54" s="17" t="s">
        <v>213</v>
      </c>
    </row>
    <row r="55" spans="1:4" ht="81" customHeight="1">
      <c r="A55" s="14" t="s">
        <v>61</v>
      </c>
      <c r="B55" s="2" t="s">
        <v>17</v>
      </c>
      <c r="C55" s="18">
        <v>9</v>
      </c>
      <c r="D55" s="17" t="s">
        <v>214</v>
      </c>
    </row>
    <row r="56" spans="1:4" ht="67.5" customHeight="1">
      <c r="A56" s="12" t="s">
        <v>61</v>
      </c>
      <c r="B56" s="4" t="s">
        <v>18</v>
      </c>
      <c r="C56" s="16">
        <v>8</v>
      </c>
      <c r="D56" s="17" t="s">
        <v>215</v>
      </c>
    </row>
    <row r="57" spans="1:4" ht="94.5" customHeight="1">
      <c r="A57" s="14" t="s">
        <v>61</v>
      </c>
      <c r="B57" s="2" t="s">
        <v>20</v>
      </c>
      <c r="C57" s="18">
        <v>0</v>
      </c>
      <c r="D57" s="17" t="s">
        <v>216</v>
      </c>
    </row>
    <row r="58" spans="1:4" ht="67.5" customHeight="1">
      <c r="A58" s="12" t="s">
        <v>61</v>
      </c>
      <c r="B58" s="4" t="s">
        <v>21</v>
      </c>
      <c r="C58" s="16">
        <v>9</v>
      </c>
      <c r="D58" s="17" t="s">
        <v>217</v>
      </c>
    </row>
    <row r="59" spans="1:4" ht="109.5" customHeight="1">
      <c r="A59" s="14" t="s">
        <v>61</v>
      </c>
      <c r="B59" s="2" t="s">
        <v>22</v>
      </c>
      <c r="C59" s="18">
        <v>8</v>
      </c>
      <c r="D59" s="17" t="s">
        <v>218</v>
      </c>
    </row>
    <row r="60" spans="1:4" ht="94.5" customHeight="1">
      <c r="A60" s="12" t="s">
        <v>61</v>
      </c>
      <c r="B60" s="4" t="s">
        <v>24</v>
      </c>
      <c r="C60" s="16">
        <v>0</v>
      </c>
      <c r="D60" s="17" t="s">
        <v>219</v>
      </c>
    </row>
    <row r="61" spans="1:4" ht="94.5" customHeight="1">
      <c r="A61" s="14" t="s">
        <v>61</v>
      </c>
      <c r="B61" s="2" t="s">
        <v>25</v>
      </c>
      <c r="C61" s="18">
        <v>3</v>
      </c>
      <c r="D61" s="17" t="s">
        <v>220</v>
      </c>
    </row>
    <row r="62" spans="1:4" ht="94.5" customHeight="1">
      <c r="A62" s="12" t="s">
        <v>61</v>
      </c>
      <c r="B62" s="4" t="s">
        <v>26</v>
      </c>
      <c r="C62" s="16">
        <v>7</v>
      </c>
      <c r="D62" s="17" t="s">
        <v>221</v>
      </c>
    </row>
    <row r="63" spans="1:4" ht="67.5" customHeight="1">
      <c r="A63" s="14" t="s">
        <v>61</v>
      </c>
      <c r="B63" s="2" t="s">
        <v>28</v>
      </c>
      <c r="C63" s="18">
        <v>0</v>
      </c>
      <c r="D63" s="17" t="s">
        <v>222</v>
      </c>
    </row>
    <row r="64" spans="1:4" ht="108" customHeight="1">
      <c r="A64" s="12" t="s">
        <v>61</v>
      </c>
      <c r="B64" s="4" t="s">
        <v>29</v>
      </c>
      <c r="C64" s="16">
        <v>9</v>
      </c>
      <c r="D64" s="17" t="s">
        <v>223</v>
      </c>
    </row>
    <row r="65" spans="1:4" ht="81" customHeight="1">
      <c r="A65" s="14" t="s">
        <v>61</v>
      </c>
      <c r="B65" s="2" t="s">
        <v>30</v>
      </c>
      <c r="C65" s="18">
        <v>7</v>
      </c>
      <c r="D65" s="17" t="s">
        <v>224</v>
      </c>
    </row>
    <row r="66" spans="1:4" ht="67.5" customHeight="1">
      <c r="A66" s="12" t="s">
        <v>61</v>
      </c>
      <c r="B66" s="4" t="s">
        <v>32</v>
      </c>
      <c r="C66" s="16">
        <v>2</v>
      </c>
      <c r="D66" s="17" t="s">
        <v>225</v>
      </c>
    </row>
    <row r="67" spans="1:4" ht="94.5" customHeight="1">
      <c r="A67" s="14" t="s">
        <v>61</v>
      </c>
      <c r="B67" s="2" t="s">
        <v>33</v>
      </c>
      <c r="C67" s="18">
        <v>3</v>
      </c>
      <c r="D67" s="17" t="s">
        <v>226</v>
      </c>
    </row>
    <row r="68" spans="1:4" ht="108" customHeight="1">
      <c r="A68" s="12" t="s">
        <v>61</v>
      </c>
      <c r="B68" s="4" t="s">
        <v>34</v>
      </c>
      <c r="C68" s="16">
        <v>0</v>
      </c>
      <c r="D68" s="17" t="s">
        <v>227</v>
      </c>
    </row>
    <row r="69" spans="1:4" ht="81" customHeight="1">
      <c r="A69" s="14" t="s">
        <v>61</v>
      </c>
      <c r="B69" s="2" t="s">
        <v>35</v>
      </c>
      <c r="C69" s="18">
        <v>0</v>
      </c>
      <c r="D69" s="17" t="s">
        <v>110</v>
      </c>
    </row>
    <row r="70" spans="1:4" ht="67.5" customHeight="1">
      <c r="A70" s="10" t="s">
        <v>65</v>
      </c>
      <c r="B70" s="4" t="s">
        <v>14</v>
      </c>
      <c r="C70" s="16">
        <v>8</v>
      </c>
      <c r="D70" s="17" t="s">
        <v>228</v>
      </c>
    </row>
    <row r="71" spans="1:4" ht="67.5" customHeight="1">
      <c r="A71" s="14" t="s">
        <v>65</v>
      </c>
      <c r="B71" s="2" t="s">
        <v>16</v>
      </c>
      <c r="C71" s="18">
        <v>7</v>
      </c>
      <c r="D71" s="17" t="s">
        <v>229</v>
      </c>
    </row>
    <row r="72" spans="1:4" ht="94.5" customHeight="1">
      <c r="A72" s="12" t="s">
        <v>65</v>
      </c>
      <c r="B72" s="4" t="s">
        <v>17</v>
      </c>
      <c r="C72" s="16">
        <v>7</v>
      </c>
      <c r="D72" s="17" t="s">
        <v>230</v>
      </c>
    </row>
    <row r="73" spans="1:4" ht="67.5" customHeight="1">
      <c r="A73" s="14" t="s">
        <v>65</v>
      </c>
      <c r="B73" s="2" t="s">
        <v>18</v>
      </c>
      <c r="C73" s="18">
        <v>7</v>
      </c>
      <c r="D73" s="17" t="s">
        <v>231</v>
      </c>
    </row>
    <row r="74" spans="1:4" ht="81" customHeight="1">
      <c r="A74" s="12" t="s">
        <v>65</v>
      </c>
      <c r="B74" s="4" t="s">
        <v>20</v>
      </c>
      <c r="C74" s="16">
        <v>3</v>
      </c>
      <c r="D74" s="17" t="s">
        <v>232</v>
      </c>
    </row>
    <row r="75" spans="1:4" ht="108" customHeight="1">
      <c r="A75" s="14" t="s">
        <v>65</v>
      </c>
      <c r="B75" s="2" t="s">
        <v>21</v>
      </c>
      <c r="C75" s="18">
        <v>9</v>
      </c>
      <c r="D75" s="17" t="s">
        <v>233</v>
      </c>
    </row>
    <row r="76" spans="1:4" ht="81" customHeight="1">
      <c r="A76" s="12" t="s">
        <v>65</v>
      </c>
      <c r="B76" s="4" t="s">
        <v>22</v>
      </c>
      <c r="C76" s="16">
        <v>9</v>
      </c>
      <c r="D76" s="17" t="s">
        <v>234</v>
      </c>
    </row>
    <row r="77" spans="1:4" ht="67.5" customHeight="1">
      <c r="A77" s="14" t="s">
        <v>65</v>
      </c>
      <c r="B77" s="2" t="s">
        <v>24</v>
      </c>
      <c r="C77" s="18">
        <v>5</v>
      </c>
      <c r="D77" s="17" t="s">
        <v>235</v>
      </c>
    </row>
    <row r="78" spans="1:4" ht="54" customHeight="1">
      <c r="A78" s="12" t="s">
        <v>65</v>
      </c>
      <c r="B78" s="4" t="s">
        <v>25</v>
      </c>
      <c r="C78" s="16">
        <v>2</v>
      </c>
      <c r="D78" s="17" t="s">
        <v>236</v>
      </c>
    </row>
    <row r="79" spans="1:4" ht="94.5" customHeight="1">
      <c r="A79" s="14" t="s">
        <v>65</v>
      </c>
      <c r="B79" s="2" t="s">
        <v>26</v>
      </c>
      <c r="C79" s="18">
        <v>6</v>
      </c>
      <c r="D79" s="17" t="s">
        <v>237</v>
      </c>
    </row>
    <row r="80" spans="1:4" ht="54" customHeight="1">
      <c r="A80" s="12" t="s">
        <v>65</v>
      </c>
      <c r="B80" s="4" t="s">
        <v>28</v>
      </c>
      <c r="C80" s="16">
        <v>0</v>
      </c>
      <c r="D80" s="17" t="s">
        <v>238</v>
      </c>
    </row>
    <row r="81" spans="1:4" ht="81" customHeight="1">
      <c r="A81" s="14" t="s">
        <v>65</v>
      </c>
      <c r="B81" s="2" t="s">
        <v>29</v>
      </c>
      <c r="C81" s="18">
        <v>8</v>
      </c>
      <c r="D81" s="17" t="s">
        <v>239</v>
      </c>
    </row>
    <row r="82" spans="1:4" ht="94.5" customHeight="1">
      <c r="A82" s="12" t="s">
        <v>65</v>
      </c>
      <c r="B82" s="4" t="s">
        <v>30</v>
      </c>
      <c r="C82" s="16">
        <v>5</v>
      </c>
      <c r="D82" s="17" t="s">
        <v>240</v>
      </c>
    </row>
    <row r="83" spans="1:4" ht="67.5" customHeight="1">
      <c r="A83" s="14" t="s">
        <v>65</v>
      </c>
      <c r="B83" s="2" t="s">
        <v>32</v>
      </c>
      <c r="C83" s="18">
        <v>0</v>
      </c>
      <c r="D83" s="17" t="s">
        <v>241</v>
      </c>
    </row>
    <row r="84" spans="1:4" ht="94.5" customHeight="1">
      <c r="A84" s="12" t="s">
        <v>65</v>
      </c>
      <c r="B84" s="4" t="s">
        <v>33</v>
      </c>
      <c r="C84" s="16">
        <v>2</v>
      </c>
      <c r="D84" s="17" t="s">
        <v>242</v>
      </c>
    </row>
    <row r="85" spans="1:4" ht="67.5" customHeight="1">
      <c r="A85" s="14" t="s">
        <v>65</v>
      </c>
      <c r="B85" s="2" t="s">
        <v>34</v>
      </c>
      <c r="C85" s="18">
        <v>0</v>
      </c>
      <c r="D85" s="17" t="s">
        <v>243</v>
      </c>
    </row>
    <row r="86" spans="1:4" ht="81" customHeight="1">
      <c r="A86" s="12" t="s">
        <v>65</v>
      </c>
      <c r="B86" s="4" t="s">
        <v>35</v>
      </c>
      <c r="C86" s="16">
        <v>0</v>
      </c>
      <c r="D86" s="17" t="s">
        <v>244</v>
      </c>
    </row>
    <row r="87" spans="1:4" ht="94.5" customHeight="1">
      <c r="A87" s="11" t="s">
        <v>69</v>
      </c>
      <c r="B87" s="2" t="s">
        <v>14</v>
      </c>
      <c r="C87" s="18">
        <v>6</v>
      </c>
      <c r="D87" s="17" t="s">
        <v>245</v>
      </c>
    </row>
    <row r="88" spans="1:4" ht="81" customHeight="1">
      <c r="A88" s="12" t="s">
        <v>69</v>
      </c>
      <c r="B88" s="4" t="s">
        <v>16</v>
      </c>
      <c r="C88" s="16">
        <v>5</v>
      </c>
      <c r="D88" s="17" t="s">
        <v>246</v>
      </c>
    </row>
    <row r="89" spans="1:4" ht="81" customHeight="1">
      <c r="A89" s="14" t="s">
        <v>69</v>
      </c>
      <c r="B89" s="2" t="s">
        <v>17</v>
      </c>
      <c r="C89" s="18">
        <v>5</v>
      </c>
      <c r="D89" s="17" t="s">
        <v>247</v>
      </c>
    </row>
    <row r="90" spans="1:4" ht="81" customHeight="1">
      <c r="A90" s="12" t="s">
        <v>69</v>
      </c>
      <c r="B90" s="4" t="s">
        <v>18</v>
      </c>
      <c r="C90" s="16">
        <v>6</v>
      </c>
      <c r="D90" s="17" t="s">
        <v>248</v>
      </c>
    </row>
    <row r="91" spans="1:4" ht="67.5" customHeight="1">
      <c r="A91" s="14" t="s">
        <v>69</v>
      </c>
      <c r="B91" s="2" t="s">
        <v>20</v>
      </c>
      <c r="C91" s="18">
        <v>0</v>
      </c>
      <c r="D91" s="17" t="s">
        <v>249</v>
      </c>
    </row>
    <row r="92" spans="1:4" ht="81" customHeight="1">
      <c r="A92" s="12" t="s">
        <v>69</v>
      </c>
      <c r="B92" s="4" t="s">
        <v>21</v>
      </c>
      <c r="C92" s="16">
        <v>8</v>
      </c>
      <c r="D92" s="17" t="s">
        <v>250</v>
      </c>
    </row>
    <row r="93" spans="1:4" ht="94.5" customHeight="1">
      <c r="A93" s="14" t="s">
        <v>69</v>
      </c>
      <c r="B93" s="2" t="s">
        <v>22</v>
      </c>
      <c r="C93" s="18">
        <v>8</v>
      </c>
      <c r="D93" s="17" t="s">
        <v>251</v>
      </c>
    </row>
    <row r="94" spans="1:4" ht="54" customHeight="1">
      <c r="A94" s="12" t="s">
        <v>69</v>
      </c>
      <c r="B94" s="4" t="s">
        <v>24</v>
      </c>
      <c r="C94" s="16">
        <v>0</v>
      </c>
      <c r="D94" s="17" t="s">
        <v>252</v>
      </c>
    </row>
    <row r="95" spans="1:4" ht="81" customHeight="1">
      <c r="A95" s="14" t="s">
        <v>69</v>
      </c>
      <c r="B95" s="2" t="s">
        <v>25</v>
      </c>
      <c r="C95" s="18">
        <v>2</v>
      </c>
      <c r="D95" s="17" t="s">
        <v>253</v>
      </c>
    </row>
    <row r="96" spans="1:4" ht="94.5" customHeight="1">
      <c r="A96" s="12" t="s">
        <v>69</v>
      </c>
      <c r="B96" s="4" t="s">
        <v>26</v>
      </c>
      <c r="C96" s="16">
        <v>7</v>
      </c>
      <c r="D96" s="17" t="s">
        <v>254</v>
      </c>
    </row>
    <row r="97" spans="1:4" ht="67.5" customHeight="1">
      <c r="A97" s="14" t="s">
        <v>69</v>
      </c>
      <c r="B97" s="2" t="s">
        <v>28</v>
      </c>
      <c r="C97" s="18">
        <v>0</v>
      </c>
      <c r="D97" s="17" t="s">
        <v>255</v>
      </c>
    </row>
    <row r="98" spans="1:4" ht="94.5" customHeight="1">
      <c r="A98" s="12" t="s">
        <v>69</v>
      </c>
      <c r="B98" s="4" t="s">
        <v>29</v>
      </c>
      <c r="C98" s="16">
        <v>8</v>
      </c>
      <c r="D98" s="17" t="s">
        <v>256</v>
      </c>
    </row>
    <row r="99" spans="1:4" ht="108" customHeight="1">
      <c r="A99" s="14" t="s">
        <v>69</v>
      </c>
      <c r="B99" s="2" t="s">
        <v>30</v>
      </c>
      <c r="C99" s="18">
        <v>5</v>
      </c>
      <c r="D99" s="17" t="s">
        <v>257</v>
      </c>
    </row>
    <row r="100" spans="1:4" ht="67.5" customHeight="1">
      <c r="A100" s="12" t="s">
        <v>69</v>
      </c>
      <c r="B100" s="4" t="s">
        <v>32</v>
      </c>
      <c r="C100" s="16">
        <v>3</v>
      </c>
      <c r="D100" s="17" t="s">
        <v>258</v>
      </c>
    </row>
    <row r="101" spans="1:4" ht="108" customHeight="1">
      <c r="A101" s="14" t="s">
        <v>69</v>
      </c>
      <c r="B101" s="2" t="s">
        <v>33</v>
      </c>
      <c r="C101" s="18">
        <v>2</v>
      </c>
      <c r="D101" s="17" t="s">
        <v>259</v>
      </c>
    </row>
    <row r="102" spans="1:4" ht="67.5" customHeight="1">
      <c r="A102" s="12" t="s">
        <v>69</v>
      </c>
      <c r="B102" s="4" t="s">
        <v>34</v>
      </c>
      <c r="C102" s="16">
        <v>0</v>
      </c>
      <c r="D102" s="17" t="s">
        <v>260</v>
      </c>
    </row>
    <row r="103" spans="1:4" ht="81" customHeight="1">
      <c r="A103" s="14" t="s">
        <v>69</v>
      </c>
      <c r="B103" s="2" t="s">
        <v>35</v>
      </c>
      <c r="C103" s="18">
        <v>0</v>
      </c>
      <c r="D103" s="17" t="s">
        <v>261</v>
      </c>
    </row>
    <row r="104" spans="1:4" ht="67.5" customHeight="1">
      <c r="A104" s="10" t="s">
        <v>72</v>
      </c>
      <c r="B104" s="4" t="s">
        <v>14</v>
      </c>
      <c r="C104" s="16">
        <v>8</v>
      </c>
      <c r="D104" s="17" t="s">
        <v>262</v>
      </c>
    </row>
    <row r="105" spans="1:4" ht="81" customHeight="1">
      <c r="A105" s="14" t="s">
        <v>72</v>
      </c>
      <c r="B105" s="2" t="s">
        <v>16</v>
      </c>
      <c r="C105" s="18">
        <v>6</v>
      </c>
      <c r="D105" s="17" t="s">
        <v>263</v>
      </c>
    </row>
    <row r="106" spans="1:4" ht="81" customHeight="1">
      <c r="A106" s="12" t="s">
        <v>72</v>
      </c>
      <c r="B106" s="4" t="s">
        <v>17</v>
      </c>
      <c r="C106" s="16">
        <v>7</v>
      </c>
      <c r="D106" s="17" t="s">
        <v>264</v>
      </c>
    </row>
    <row r="107" spans="1:4" ht="67.5" customHeight="1">
      <c r="A107" s="14" t="s">
        <v>72</v>
      </c>
      <c r="B107" s="2" t="s">
        <v>18</v>
      </c>
      <c r="C107" s="18">
        <v>7</v>
      </c>
      <c r="D107" s="17" t="s">
        <v>265</v>
      </c>
    </row>
    <row r="108" spans="1:4" ht="81" customHeight="1">
      <c r="A108" s="12" t="s">
        <v>72</v>
      </c>
      <c r="B108" s="4" t="s">
        <v>20</v>
      </c>
      <c r="C108" s="16">
        <v>0</v>
      </c>
      <c r="D108" s="17" t="s">
        <v>266</v>
      </c>
    </row>
    <row r="109" spans="1:4" ht="81" customHeight="1">
      <c r="A109" s="14" t="s">
        <v>72</v>
      </c>
      <c r="B109" s="2" t="s">
        <v>21</v>
      </c>
      <c r="C109" s="18">
        <v>9</v>
      </c>
      <c r="D109" s="17" t="s">
        <v>267</v>
      </c>
    </row>
    <row r="110" spans="1:4" ht="94.5" customHeight="1">
      <c r="A110" s="12" t="s">
        <v>72</v>
      </c>
      <c r="B110" s="4" t="s">
        <v>22</v>
      </c>
      <c r="C110" s="16">
        <v>9</v>
      </c>
      <c r="D110" s="17" t="s">
        <v>268</v>
      </c>
    </row>
    <row r="111" spans="1:4" ht="67.5" customHeight="1">
      <c r="A111" s="14" t="s">
        <v>72</v>
      </c>
      <c r="B111" s="2" t="s">
        <v>24</v>
      </c>
      <c r="C111" s="18">
        <v>3</v>
      </c>
      <c r="D111" s="17" t="s">
        <v>269</v>
      </c>
    </row>
    <row r="112" spans="1:4" ht="81" customHeight="1">
      <c r="A112" s="12" t="s">
        <v>72</v>
      </c>
      <c r="B112" s="4" t="s">
        <v>25</v>
      </c>
      <c r="C112" s="16">
        <v>7</v>
      </c>
      <c r="D112" s="17" t="s">
        <v>270</v>
      </c>
    </row>
    <row r="113" spans="1:4" ht="81" customHeight="1">
      <c r="A113" s="14" t="s">
        <v>72</v>
      </c>
      <c r="B113" s="2" t="s">
        <v>26</v>
      </c>
      <c r="C113" s="18">
        <v>7</v>
      </c>
      <c r="D113" s="17" t="s">
        <v>271</v>
      </c>
    </row>
    <row r="114" spans="1:4" ht="81" customHeight="1">
      <c r="A114" s="12" t="s">
        <v>72</v>
      </c>
      <c r="B114" s="4" t="s">
        <v>28</v>
      </c>
      <c r="C114" s="16">
        <v>0</v>
      </c>
      <c r="D114" s="17" t="s">
        <v>272</v>
      </c>
    </row>
    <row r="115" spans="1:4" ht="67.5" customHeight="1">
      <c r="A115" s="14" t="s">
        <v>72</v>
      </c>
      <c r="B115" s="2" t="s">
        <v>29</v>
      </c>
      <c r="C115" s="18">
        <v>9</v>
      </c>
      <c r="D115" s="17" t="s">
        <v>273</v>
      </c>
    </row>
    <row r="116" spans="1:4" ht="67.5" customHeight="1">
      <c r="A116" s="12" t="s">
        <v>72</v>
      </c>
      <c r="B116" s="4" t="s">
        <v>30</v>
      </c>
      <c r="C116" s="16">
        <v>5</v>
      </c>
      <c r="D116" s="17" t="s">
        <v>274</v>
      </c>
    </row>
    <row r="117" spans="1:4" ht="94.5" customHeight="1">
      <c r="A117" s="14" t="s">
        <v>72</v>
      </c>
      <c r="B117" s="2" t="s">
        <v>32</v>
      </c>
      <c r="C117" s="18">
        <v>3</v>
      </c>
      <c r="D117" s="17" t="s">
        <v>275</v>
      </c>
    </row>
    <row r="118" spans="1:4" ht="54" customHeight="1">
      <c r="A118" s="12" t="s">
        <v>72</v>
      </c>
      <c r="B118" s="4" t="s">
        <v>33</v>
      </c>
      <c r="C118" s="16">
        <v>2</v>
      </c>
      <c r="D118" s="17" t="s">
        <v>276</v>
      </c>
    </row>
    <row r="119" spans="1:4" ht="67.5" customHeight="1">
      <c r="A119" s="14" t="s">
        <v>72</v>
      </c>
      <c r="B119" s="2" t="s">
        <v>34</v>
      </c>
      <c r="C119" s="18">
        <v>2</v>
      </c>
      <c r="D119" s="17" t="s">
        <v>277</v>
      </c>
    </row>
    <row r="120" spans="1:4" ht="81" customHeight="1">
      <c r="A120" s="12" t="s">
        <v>72</v>
      </c>
      <c r="B120" s="4" t="s">
        <v>35</v>
      </c>
      <c r="C120" s="16">
        <v>3</v>
      </c>
      <c r="D120" s="17" t="s">
        <v>278</v>
      </c>
    </row>
    <row r="121" spans="1:4" ht="67.5" customHeight="1">
      <c r="A121" s="11" t="s">
        <v>76</v>
      </c>
      <c r="B121" s="2" t="s">
        <v>14</v>
      </c>
      <c r="C121" s="18">
        <v>7</v>
      </c>
      <c r="D121" s="17" t="s">
        <v>279</v>
      </c>
    </row>
    <row r="122" spans="1:4" ht="67.5" customHeight="1">
      <c r="A122" s="12" t="s">
        <v>76</v>
      </c>
      <c r="B122" s="4" t="s">
        <v>16</v>
      </c>
      <c r="C122" s="16">
        <v>7</v>
      </c>
      <c r="D122" s="17" t="s">
        <v>280</v>
      </c>
    </row>
    <row r="123" spans="1:4" ht="81" customHeight="1">
      <c r="A123" s="14" t="s">
        <v>76</v>
      </c>
      <c r="B123" s="2" t="s">
        <v>17</v>
      </c>
      <c r="C123" s="18">
        <v>9</v>
      </c>
      <c r="D123" s="17" t="s">
        <v>281</v>
      </c>
    </row>
    <row r="124" spans="1:4" ht="81" customHeight="1">
      <c r="A124" s="12" t="s">
        <v>76</v>
      </c>
      <c r="B124" s="4" t="s">
        <v>18</v>
      </c>
      <c r="C124" s="16">
        <v>8</v>
      </c>
      <c r="D124" s="17" t="s">
        <v>282</v>
      </c>
    </row>
    <row r="125" spans="1:4" ht="94.5" customHeight="1">
      <c r="A125" s="14" t="s">
        <v>76</v>
      </c>
      <c r="B125" s="2" t="s">
        <v>20</v>
      </c>
      <c r="C125" s="18">
        <v>0</v>
      </c>
      <c r="D125" s="17" t="s">
        <v>283</v>
      </c>
    </row>
    <row r="126" spans="1:4" ht="67.5" customHeight="1">
      <c r="A126" s="12" t="s">
        <v>76</v>
      </c>
      <c r="B126" s="4" t="s">
        <v>21</v>
      </c>
      <c r="C126" s="16">
        <v>8</v>
      </c>
      <c r="D126" s="17" t="s">
        <v>284</v>
      </c>
    </row>
    <row r="127" spans="1:4" ht="67.5" customHeight="1">
      <c r="A127" s="14" t="s">
        <v>76</v>
      </c>
      <c r="B127" s="2" t="s">
        <v>22</v>
      </c>
      <c r="C127" s="18">
        <v>8</v>
      </c>
      <c r="D127" s="17" t="s">
        <v>285</v>
      </c>
    </row>
    <row r="128" spans="1:4" ht="94.5" customHeight="1">
      <c r="A128" s="12" t="s">
        <v>76</v>
      </c>
      <c r="B128" s="4" t="s">
        <v>24</v>
      </c>
      <c r="C128" s="16">
        <v>4</v>
      </c>
      <c r="D128" s="17" t="s">
        <v>286</v>
      </c>
    </row>
    <row r="129" spans="1:4" ht="94.5" customHeight="1">
      <c r="A129" s="14" t="s">
        <v>76</v>
      </c>
      <c r="B129" s="2" t="s">
        <v>25</v>
      </c>
      <c r="C129" s="18">
        <v>4</v>
      </c>
      <c r="D129" s="17" t="s">
        <v>287</v>
      </c>
    </row>
    <row r="130" spans="1:4" ht="67.5" customHeight="1">
      <c r="A130" s="12" t="s">
        <v>76</v>
      </c>
      <c r="B130" s="4" t="s">
        <v>26</v>
      </c>
      <c r="C130" s="16">
        <v>3</v>
      </c>
      <c r="D130" s="17" t="s">
        <v>288</v>
      </c>
    </row>
    <row r="131" spans="1:4" ht="81" customHeight="1">
      <c r="A131" s="14" t="s">
        <v>76</v>
      </c>
      <c r="B131" s="2" t="s">
        <v>28</v>
      </c>
      <c r="C131" s="18">
        <v>5</v>
      </c>
      <c r="D131" s="17" t="s">
        <v>289</v>
      </c>
    </row>
    <row r="132" spans="1:4" ht="81" customHeight="1">
      <c r="A132" s="12" t="s">
        <v>76</v>
      </c>
      <c r="B132" s="4" t="s">
        <v>29</v>
      </c>
      <c r="C132" s="16">
        <v>8</v>
      </c>
      <c r="D132" s="17" t="s">
        <v>290</v>
      </c>
    </row>
    <row r="133" spans="1:4" ht="109.5" customHeight="1">
      <c r="A133" s="14" t="s">
        <v>76</v>
      </c>
      <c r="B133" s="2" t="s">
        <v>30</v>
      </c>
      <c r="C133" s="18">
        <v>8</v>
      </c>
      <c r="D133" s="17" t="s">
        <v>291</v>
      </c>
    </row>
    <row r="134" spans="1:4" ht="81" customHeight="1">
      <c r="A134" s="12" t="s">
        <v>76</v>
      </c>
      <c r="B134" s="4" t="s">
        <v>32</v>
      </c>
      <c r="C134" s="16">
        <v>6</v>
      </c>
      <c r="D134" s="17" t="s">
        <v>292</v>
      </c>
    </row>
    <row r="135" spans="1:4" ht="67.5" customHeight="1">
      <c r="A135" s="14" t="s">
        <v>76</v>
      </c>
      <c r="B135" s="2" t="s">
        <v>33</v>
      </c>
      <c r="C135" s="18">
        <v>3</v>
      </c>
      <c r="D135" s="17" t="s">
        <v>293</v>
      </c>
    </row>
    <row r="136" spans="1:4" ht="67.5" customHeight="1">
      <c r="A136" s="12" t="s">
        <v>76</v>
      </c>
      <c r="B136" s="4" t="s">
        <v>34</v>
      </c>
      <c r="C136" s="16">
        <v>3</v>
      </c>
      <c r="D136" s="17" t="s">
        <v>294</v>
      </c>
    </row>
    <row r="137" spans="1:4" ht="81" customHeight="1">
      <c r="A137" s="14" t="s">
        <v>76</v>
      </c>
      <c r="B137" s="2" t="s">
        <v>35</v>
      </c>
      <c r="C137" s="18">
        <v>3</v>
      </c>
      <c r="D137" s="17" t="s">
        <v>295</v>
      </c>
    </row>
    <row r="138" spans="1:4" ht="67.5" customHeight="1">
      <c r="A138" s="10" t="s">
        <v>79</v>
      </c>
      <c r="B138" s="4" t="s">
        <v>14</v>
      </c>
      <c r="C138" s="16">
        <v>7</v>
      </c>
      <c r="D138" s="17" t="s">
        <v>296</v>
      </c>
    </row>
    <row r="139" spans="1:4" ht="94.5" customHeight="1">
      <c r="A139" s="14" t="s">
        <v>79</v>
      </c>
      <c r="B139" s="2" t="s">
        <v>16</v>
      </c>
      <c r="C139" s="18">
        <v>8</v>
      </c>
      <c r="D139" s="17" t="s">
        <v>297</v>
      </c>
    </row>
    <row r="140" spans="1:4" ht="108" customHeight="1">
      <c r="A140" s="12" t="s">
        <v>79</v>
      </c>
      <c r="B140" s="4" t="s">
        <v>17</v>
      </c>
      <c r="C140" s="16">
        <v>9</v>
      </c>
      <c r="D140" s="17" t="s">
        <v>298</v>
      </c>
    </row>
    <row r="141" spans="1:4" ht="67.5" customHeight="1">
      <c r="A141" s="14" t="s">
        <v>79</v>
      </c>
      <c r="B141" s="2" t="s">
        <v>18</v>
      </c>
      <c r="C141" s="18">
        <v>8</v>
      </c>
      <c r="D141" s="17" t="s">
        <v>299</v>
      </c>
    </row>
    <row r="142" spans="1:4" ht="81" customHeight="1">
      <c r="A142" s="12" t="s">
        <v>79</v>
      </c>
      <c r="B142" s="4" t="s">
        <v>20</v>
      </c>
      <c r="C142" s="16">
        <v>0</v>
      </c>
      <c r="D142" s="17" t="s">
        <v>300</v>
      </c>
    </row>
    <row r="143" spans="1:4" ht="94.5" customHeight="1">
      <c r="A143" s="14" t="s">
        <v>79</v>
      </c>
      <c r="B143" s="2" t="s">
        <v>21</v>
      </c>
      <c r="C143" s="18">
        <v>9</v>
      </c>
      <c r="D143" s="17" t="s">
        <v>301</v>
      </c>
    </row>
    <row r="144" spans="1:4" ht="81" customHeight="1">
      <c r="A144" s="12" t="s">
        <v>79</v>
      </c>
      <c r="B144" s="4" t="s">
        <v>22</v>
      </c>
      <c r="C144" s="16">
        <v>9</v>
      </c>
      <c r="D144" s="17" t="s">
        <v>302</v>
      </c>
    </row>
    <row r="145" spans="1:4" ht="94.5" customHeight="1">
      <c r="A145" s="14" t="s">
        <v>79</v>
      </c>
      <c r="B145" s="2" t="s">
        <v>24</v>
      </c>
      <c r="C145" s="18">
        <v>3</v>
      </c>
      <c r="D145" s="17" t="s">
        <v>303</v>
      </c>
    </row>
    <row r="146" spans="1:4" ht="108" customHeight="1">
      <c r="A146" s="12" t="s">
        <v>79</v>
      </c>
      <c r="B146" s="4" t="s">
        <v>25</v>
      </c>
      <c r="C146" s="16">
        <v>6</v>
      </c>
      <c r="D146" s="17" t="s">
        <v>304</v>
      </c>
    </row>
    <row r="147" spans="1:4" ht="94.5" customHeight="1">
      <c r="A147" s="14" t="s">
        <v>79</v>
      </c>
      <c r="B147" s="2" t="s">
        <v>26</v>
      </c>
      <c r="C147" s="18">
        <v>5</v>
      </c>
      <c r="D147" s="17" t="s">
        <v>305</v>
      </c>
    </row>
    <row r="148" spans="1:4" ht="67.5" customHeight="1">
      <c r="A148" s="12" t="s">
        <v>79</v>
      </c>
      <c r="B148" s="4" t="s">
        <v>28</v>
      </c>
      <c r="C148" s="16">
        <v>5</v>
      </c>
      <c r="D148" s="17" t="s">
        <v>306</v>
      </c>
    </row>
    <row r="149" spans="1:4" ht="81" customHeight="1">
      <c r="A149" s="14" t="s">
        <v>79</v>
      </c>
      <c r="B149" s="2" t="s">
        <v>29</v>
      </c>
      <c r="C149" s="18">
        <v>10</v>
      </c>
      <c r="D149" s="17" t="s">
        <v>307</v>
      </c>
    </row>
    <row r="150" spans="1:4" ht="94.5" customHeight="1">
      <c r="A150" s="12" t="s">
        <v>79</v>
      </c>
      <c r="B150" s="4" t="s">
        <v>30</v>
      </c>
      <c r="C150" s="16">
        <v>6</v>
      </c>
      <c r="D150" s="17" t="s">
        <v>308</v>
      </c>
    </row>
    <row r="151" spans="1:4" ht="94.5" customHeight="1">
      <c r="A151" s="14" t="s">
        <v>79</v>
      </c>
      <c r="B151" s="2" t="s">
        <v>32</v>
      </c>
      <c r="C151" s="18">
        <v>0</v>
      </c>
      <c r="D151" s="17" t="s">
        <v>309</v>
      </c>
    </row>
    <row r="152" spans="1:4" ht="94.5" customHeight="1">
      <c r="A152" s="12" t="s">
        <v>79</v>
      </c>
      <c r="B152" s="4" t="s">
        <v>33</v>
      </c>
      <c r="C152" s="16">
        <v>3</v>
      </c>
      <c r="D152" s="17" t="s">
        <v>310</v>
      </c>
    </row>
    <row r="153" spans="1:4" ht="81" customHeight="1">
      <c r="A153" s="14" t="s">
        <v>79</v>
      </c>
      <c r="B153" s="2" t="s">
        <v>34</v>
      </c>
      <c r="C153" s="18">
        <v>0</v>
      </c>
      <c r="D153" s="17" t="s">
        <v>105</v>
      </c>
    </row>
    <row r="154" spans="1:4" ht="67.5" customHeight="1">
      <c r="A154" s="12" t="s">
        <v>79</v>
      </c>
      <c r="B154" s="4" t="s">
        <v>35</v>
      </c>
      <c r="C154" s="16">
        <v>0</v>
      </c>
      <c r="D154" s="17" t="s">
        <v>396</v>
      </c>
    </row>
    <row r="155" spans="1:4" ht="67.5" customHeight="1">
      <c r="A155" s="11" t="s">
        <v>83</v>
      </c>
      <c r="B155" s="2" t="s">
        <v>14</v>
      </c>
      <c r="C155" s="18">
        <v>8</v>
      </c>
      <c r="D155" s="17" t="s">
        <v>311</v>
      </c>
    </row>
    <row r="156" spans="1:4" ht="67.5" customHeight="1">
      <c r="A156" s="12" t="s">
        <v>83</v>
      </c>
      <c r="B156" s="4" t="s">
        <v>16</v>
      </c>
      <c r="C156" s="16">
        <v>9</v>
      </c>
      <c r="D156" s="17" t="s">
        <v>312</v>
      </c>
    </row>
    <row r="157" spans="1:4" ht="108" customHeight="1">
      <c r="A157" s="14" t="s">
        <v>83</v>
      </c>
      <c r="B157" s="2" t="s">
        <v>17</v>
      </c>
      <c r="C157" s="18">
        <v>8</v>
      </c>
      <c r="D157" s="17" t="s">
        <v>313</v>
      </c>
    </row>
    <row r="158" spans="1:4" ht="67.5" customHeight="1">
      <c r="A158" s="12" t="s">
        <v>83</v>
      </c>
      <c r="B158" s="4" t="s">
        <v>18</v>
      </c>
      <c r="C158" s="16">
        <v>9</v>
      </c>
      <c r="D158" s="17" t="s">
        <v>314</v>
      </c>
    </row>
    <row r="159" spans="1:4" ht="54" customHeight="1">
      <c r="A159" s="14" t="s">
        <v>83</v>
      </c>
      <c r="B159" s="2" t="s">
        <v>20</v>
      </c>
      <c r="C159" s="18">
        <v>0</v>
      </c>
      <c r="D159" s="17" t="s">
        <v>106</v>
      </c>
    </row>
    <row r="160" spans="1:4" ht="94.5" customHeight="1">
      <c r="A160" s="12" t="s">
        <v>83</v>
      </c>
      <c r="B160" s="4" t="s">
        <v>21</v>
      </c>
      <c r="C160" s="16">
        <v>9</v>
      </c>
      <c r="D160" s="17" t="s">
        <v>315</v>
      </c>
    </row>
    <row r="161" spans="1:4" ht="81" customHeight="1">
      <c r="A161" s="14" t="s">
        <v>83</v>
      </c>
      <c r="B161" s="2" t="s">
        <v>22</v>
      </c>
      <c r="C161" s="18">
        <v>9</v>
      </c>
      <c r="D161" s="17" t="s">
        <v>316</v>
      </c>
    </row>
    <row r="162" spans="1:4" ht="67.5" customHeight="1">
      <c r="A162" s="12" t="s">
        <v>83</v>
      </c>
      <c r="B162" s="4" t="s">
        <v>24</v>
      </c>
      <c r="C162" s="16">
        <v>5</v>
      </c>
      <c r="D162" s="17" t="s">
        <v>317</v>
      </c>
    </row>
    <row r="163" spans="1:4" ht="81" customHeight="1">
      <c r="A163" s="14" t="s">
        <v>83</v>
      </c>
      <c r="B163" s="2" t="s">
        <v>25</v>
      </c>
      <c r="C163" s="18">
        <v>5</v>
      </c>
      <c r="D163" s="17" t="s">
        <v>318</v>
      </c>
    </row>
    <row r="164" spans="1:4" ht="94.5" customHeight="1">
      <c r="A164" s="12" t="s">
        <v>83</v>
      </c>
      <c r="B164" s="4" t="s">
        <v>26</v>
      </c>
      <c r="C164" s="16">
        <v>6</v>
      </c>
      <c r="D164" s="17" t="s">
        <v>319</v>
      </c>
    </row>
    <row r="165" spans="1:4" ht="54" customHeight="1">
      <c r="A165" s="14" t="s">
        <v>83</v>
      </c>
      <c r="B165" s="2" t="s">
        <v>28</v>
      </c>
      <c r="C165" s="18">
        <v>0</v>
      </c>
      <c r="D165" s="17" t="s">
        <v>107</v>
      </c>
    </row>
    <row r="166" spans="1:4" ht="94.5" customHeight="1">
      <c r="A166" s="12" t="s">
        <v>83</v>
      </c>
      <c r="B166" s="4" t="s">
        <v>29</v>
      </c>
      <c r="C166" s="16">
        <v>8</v>
      </c>
      <c r="D166" s="17" t="s">
        <v>320</v>
      </c>
    </row>
    <row r="167" spans="1:4" ht="81" customHeight="1">
      <c r="A167" s="14" t="s">
        <v>83</v>
      </c>
      <c r="B167" s="2" t="s">
        <v>30</v>
      </c>
      <c r="C167" s="18">
        <v>3</v>
      </c>
      <c r="D167" s="17" t="s">
        <v>321</v>
      </c>
    </row>
    <row r="168" spans="1:4" ht="54" customHeight="1">
      <c r="A168" s="12" t="s">
        <v>83</v>
      </c>
      <c r="B168" s="4" t="s">
        <v>32</v>
      </c>
      <c r="C168" s="16">
        <v>2</v>
      </c>
      <c r="D168" s="17" t="s">
        <v>322</v>
      </c>
    </row>
    <row r="169" spans="1:4" ht="94.5" customHeight="1">
      <c r="A169" s="14" t="s">
        <v>83</v>
      </c>
      <c r="B169" s="2" t="s">
        <v>33</v>
      </c>
      <c r="C169" s="18">
        <v>3</v>
      </c>
      <c r="D169" s="17" t="s">
        <v>323</v>
      </c>
    </row>
    <row r="170" spans="1:4" ht="67.5" customHeight="1">
      <c r="A170" s="12" t="s">
        <v>83</v>
      </c>
      <c r="B170" s="4" t="s">
        <v>34</v>
      </c>
      <c r="C170" s="16">
        <v>1</v>
      </c>
      <c r="D170" s="17" t="s">
        <v>324</v>
      </c>
    </row>
    <row r="171" spans="1:4" ht="67.5" customHeight="1">
      <c r="A171" s="14" t="s">
        <v>83</v>
      </c>
      <c r="B171" s="2" t="s">
        <v>35</v>
      </c>
      <c r="C171" s="18">
        <v>3</v>
      </c>
      <c r="D171" s="17" t="s">
        <v>325</v>
      </c>
    </row>
    <row r="172" spans="1:4" ht="108" customHeight="1">
      <c r="A172" s="10" t="s">
        <v>86</v>
      </c>
      <c r="B172" s="4" t="s">
        <v>14</v>
      </c>
      <c r="C172" s="16">
        <v>8</v>
      </c>
      <c r="D172" s="17" t="s">
        <v>326</v>
      </c>
    </row>
    <row r="173" spans="1:4" ht="81" customHeight="1">
      <c r="A173" s="14" t="s">
        <v>86</v>
      </c>
      <c r="B173" s="2" t="s">
        <v>16</v>
      </c>
      <c r="C173" s="18">
        <v>7</v>
      </c>
      <c r="D173" s="17" t="s">
        <v>327</v>
      </c>
    </row>
    <row r="174" spans="1:4" ht="108" customHeight="1">
      <c r="A174" s="12" t="s">
        <v>86</v>
      </c>
      <c r="B174" s="4" t="s">
        <v>17</v>
      </c>
      <c r="C174" s="16">
        <v>9</v>
      </c>
      <c r="D174" s="17" t="s">
        <v>328</v>
      </c>
    </row>
    <row r="175" spans="1:4" ht="81" customHeight="1">
      <c r="A175" s="14" t="s">
        <v>86</v>
      </c>
      <c r="B175" s="2" t="s">
        <v>18</v>
      </c>
      <c r="C175" s="18">
        <v>8</v>
      </c>
      <c r="D175" s="17" t="s">
        <v>329</v>
      </c>
    </row>
    <row r="176" spans="1:4" ht="67.5" customHeight="1">
      <c r="A176" s="12" t="s">
        <v>86</v>
      </c>
      <c r="B176" s="4" t="s">
        <v>20</v>
      </c>
      <c r="C176" s="16">
        <v>1</v>
      </c>
      <c r="D176" s="17" t="s">
        <v>330</v>
      </c>
    </row>
    <row r="177" spans="1:4" ht="109.5" customHeight="1">
      <c r="A177" s="14" t="s">
        <v>86</v>
      </c>
      <c r="B177" s="2" t="s">
        <v>21</v>
      </c>
      <c r="C177" s="18">
        <v>9</v>
      </c>
      <c r="D177" s="17" t="s">
        <v>108</v>
      </c>
    </row>
    <row r="178" spans="1:4" ht="94.5" customHeight="1">
      <c r="A178" s="12" t="s">
        <v>86</v>
      </c>
      <c r="B178" s="4" t="s">
        <v>22</v>
      </c>
      <c r="C178" s="16">
        <v>9</v>
      </c>
      <c r="D178" s="17" t="s">
        <v>331</v>
      </c>
    </row>
    <row r="179" spans="1:4" ht="94.5" customHeight="1">
      <c r="A179" s="14" t="s">
        <v>86</v>
      </c>
      <c r="B179" s="2" t="s">
        <v>24</v>
      </c>
      <c r="C179" s="18">
        <v>7</v>
      </c>
      <c r="D179" s="17" t="s">
        <v>332</v>
      </c>
    </row>
    <row r="180" spans="1:4" ht="81" customHeight="1">
      <c r="A180" s="12" t="s">
        <v>86</v>
      </c>
      <c r="B180" s="4" t="s">
        <v>25</v>
      </c>
      <c r="C180" s="16">
        <v>7</v>
      </c>
      <c r="D180" s="17" t="s">
        <v>333</v>
      </c>
    </row>
    <row r="181" spans="1:4" ht="94.5" customHeight="1">
      <c r="A181" s="14" t="s">
        <v>86</v>
      </c>
      <c r="B181" s="2" t="s">
        <v>26</v>
      </c>
      <c r="C181" s="18">
        <v>8</v>
      </c>
      <c r="D181" s="17" t="s">
        <v>334</v>
      </c>
    </row>
    <row r="182" spans="1:4" ht="108" customHeight="1">
      <c r="A182" s="12" t="s">
        <v>86</v>
      </c>
      <c r="B182" s="4" t="s">
        <v>28</v>
      </c>
      <c r="C182" s="16">
        <v>8</v>
      </c>
      <c r="D182" s="17" t="s">
        <v>335</v>
      </c>
    </row>
    <row r="183" spans="1:4" ht="94.5" customHeight="1">
      <c r="A183" s="14" t="s">
        <v>86</v>
      </c>
      <c r="B183" s="2" t="s">
        <v>29</v>
      </c>
      <c r="C183" s="18">
        <v>9</v>
      </c>
      <c r="D183" s="17" t="s">
        <v>336</v>
      </c>
    </row>
    <row r="184" spans="1:4" ht="94.5" customHeight="1">
      <c r="A184" s="12" t="s">
        <v>86</v>
      </c>
      <c r="B184" s="4" t="s">
        <v>30</v>
      </c>
      <c r="C184" s="16">
        <v>5</v>
      </c>
      <c r="D184" s="17" t="s">
        <v>337</v>
      </c>
    </row>
    <row r="185" spans="1:4" ht="67.5" customHeight="1">
      <c r="A185" s="14" t="s">
        <v>86</v>
      </c>
      <c r="B185" s="2" t="s">
        <v>32</v>
      </c>
      <c r="C185" s="18">
        <v>2</v>
      </c>
      <c r="D185" s="17" t="s">
        <v>338</v>
      </c>
    </row>
    <row r="186" spans="1:4" ht="94.5" customHeight="1">
      <c r="A186" s="12" t="s">
        <v>86</v>
      </c>
      <c r="B186" s="4" t="s">
        <v>33</v>
      </c>
      <c r="C186" s="16">
        <v>3</v>
      </c>
      <c r="D186" s="17" t="s">
        <v>339</v>
      </c>
    </row>
    <row r="187" spans="1:4" ht="67.5" customHeight="1">
      <c r="A187" s="14" t="s">
        <v>86</v>
      </c>
      <c r="B187" s="2" t="s">
        <v>34</v>
      </c>
      <c r="C187" s="18">
        <v>0</v>
      </c>
      <c r="D187" s="17" t="s">
        <v>109</v>
      </c>
    </row>
    <row r="188" spans="1:4" ht="67.5" customHeight="1">
      <c r="A188" s="12" t="s">
        <v>86</v>
      </c>
      <c r="B188" s="4" t="s">
        <v>35</v>
      </c>
      <c r="C188" s="16">
        <v>1</v>
      </c>
      <c r="D188" s="17" t="s">
        <v>340</v>
      </c>
    </row>
    <row r="189" spans="1:4" ht="81" customHeight="1">
      <c r="A189" s="11" t="s">
        <v>89</v>
      </c>
      <c r="B189" s="2" t="s">
        <v>14</v>
      </c>
      <c r="C189" s="18">
        <v>7</v>
      </c>
      <c r="D189" s="17" t="s">
        <v>341</v>
      </c>
    </row>
    <row r="190" spans="1:4" ht="67.5" customHeight="1">
      <c r="A190" s="12" t="s">
        <v>89</v>
      </c>
      <c r="B190" s="4" t="s">
        <v>16</v>
      </c>
      <c r="C190" s="16">
        <v>8</v>
      </c>
      <c r="D190" s="17" t="s">
        <v>342</v>
      </c>
    </row>
    <row r="191" spans="1:4" ht="109.5" customHeight="1">
      <c r="A191" s="14" t="s">
        <v>89</v>
      </c>
      <c r="B191" s="2" t="s">
        <v>17</v>
      </c>
      <c r="C191" s="18">
        <v>7</v>
      </c>
      <c r="D191" s="17" t="s">
        <v>343</v>
      </c>
    </row>
    <row r="192" spans="1:4" ht="81" customHeight="1">
      <c r="A192" s="12" t="s">
        <v>89</v>
      </c>
      <c r="B192" s="4" t="s">
        <v>18</v>
      </c>
      <c r="C192" s="16">
        <v>8</v>
      </c>
      <c r="D192" s="17" t="s">
        <v>344</v>
      </c>
    </row>
    <row r="193" spans="1:4" ht="67.5" customHeight="1">
      <c r="A193" s="14" t="s">
        <v>89</v>
      </c>
      <c r="B193" s="2" t="s">
        <v>20</v>
      </c>
      <c r="C193" s="18">
        <v>0</v>
      </c>
      <c r="D193" s="17" t="s">
        <v>110</v>
      </c>
    </row>
    <row r="194" spans="1:4" ht="94.5" customHeight="1">
      <c r="A194" s="12" t="s">
        <v>89</v>
      </c>
      <c r="B194" s="4" t="s">
        <v>21</v>
      </c>
      <c r="C194" s="16">
        <v>9</v>
      </c>
      <c r="D194" s="17" t="s">
        <v>345</v>
      </c>
    </row>
    <row r="195" spans="1:4" ht="108" customHeight="1">
      <c r="A195" s="14" t="s">
        <v>89</v>
      </c>
      <c r="B195" s="2" t="s">
        <v>22</v>
      </c>
      <c r="C195" s="18">
        <v>8</v>
      </c>
      <c r="D195" s="17" t="s">
        <v>346</v>
      </c>
    </row>
    <row r="196" spans="1:4" ht="54" customHeight="1">
      <c r="A196" s="12" t="s">
        <v>89</v>
      </c>
      <c r="B196" s="4" t="s">
        <v>24</v>
      </c>
      <c r="C196" s="16">
        <v>0</v>
      </c>
      <c r="D196" s="17" t="s">
        <v>347</v>
      </c>
    </row>
    <row r="197" spans="1:4" ht="67.5" customHeight="1">
      <c r="A197" s="14" t="s">
        <v>89</v>
      </c>
      <c r="B197" s="2" t="s">
        <v>25</v>
      </c>
      <c r="C197" s="18">
        <v>4</v>
      </c>
      <c r="D197" s="17" t="s">
        <v>348</v>
      </c>
    </row>
    <row r="198" spans="1:4" ht="108" customHeight="1">
      <c r="A198" s="12" t="s">
        <v>89</v>
      </c>
      <c r="B198" s="4" t="s">
        <v>26</v>
      </c>
      <c r="C198" s="16">
        <v>8</v>
      </c>
      <c r="D198" s="17" t="s">
        <v>349</v>
      </c>
    </row>
    <row r="199" spans="1:4" ht="81" customHeight="1">
      <c r="A199" s="14" t="s">
        <v>89</v>
      </c>
      <c r="B199" s="2" t="s">
        <v>28</v>
      </c>
      <c r="C199" s="18">
        <v>0</v>
      </c>
      <c r="D199" s="17" t="s">
        <v>111</v>
      </c>
    </row>
    <row r="200" spans="1:4" ht="67.5" customHeight="1">
      <c r="A200" s="12" t="s">
        <v>89</v>
      </c>
      <c r="B200" s="4" t="s">
        <v>29</v>
      </c>
      <c r="C200" s="16">
        <v>8</v>
      </c>
      <c r="D200" s="17" t="s">
        <v>350</v>
      </c>
    </row>
    <row r="201" spans="1:4" ht="94.5" customHeight="1">
      <c r="A201" s="14" t="s">
        <v>89</v>
      </c>
      <c r="B201" s="2" t="s">
        <v>30</v>
      </c>
      <c r="C201" s="18">
        <v>5</v>
      </c>
      <c r="D201" s="17" t="s">
        <v>351</v>
      </c>
    </row>
    <row r="202" spans="1:4" ht="67.5" customHeight="1">
      <c r="A202" s="12" t="s">
        <v>89</v>
      </c>
      <c r="B202" s="4" t="s">
        <v>32</v>
      </c>
      <c r="C202" s="16">
        <v>1</v>
      </c>
      <c r="D202" s="17" t="s">
        <v>352</v>
      </c>
    </row>
    <row r="203" spans="1:4" ht="81" customHeight="1">
      <c r="A203" s="14" t="s">
        <v>89</v>
      </c>
      <c r="B203" s="2" t="s">
        <v>33</v>
      </c>
      <c r="C203" s="18">
        <v>1</v>
      </c>
      <c r="D203" s="17" t="s">
        <v>353</v>
      </c>
    </row>
    <row r="204" spans="1:4" ht="81" customHeight="1">
      <c r="A204" s="12" t="s">
        <v>89</v>
      </c>
      <c r="B204" s="4" t="s">
        <v>34</v>
      </c>
      <c r="C204" s="16">
        <v>3</v>
      </c>
      <c r="D204" s="17" t="s">
        <v>354</v>
      </c>
    </row>
    <row r="205" spans="1:4" ht="67.5" customHeight="1">
      <c r="A205" s="14" t="s">
        <v>89</v>
      </c>
      <c r="B205" s="2" t="s">
        <v>35</v>
      </c>
      <c r="C205" s="18">
        <v>1</v>
      </c>
      <c r="D205" s="17" t="s">
        <v>355</v>
      </c>
    </row>
    <row r="206" spans="1:4" ht="108" customHeight="1">
      <c r="A206" s="10" t="s">
        <v>93</v>
      </c>
      <c r="B206" s="4" t="s">
        <v>14</v>
      </c>
      <c r="C206" s="16">
        <v>8</v>
      </c>
      <c r="D206" s="17" t="s">
        <v>356</v>
      </c>
    </row>
    <row r="207" spans="1:4" ht="94.5" customHeight="1">
      <c r="A207" s="14" t="s">
        <v>93</v>
      </c>
      <c r="B207" s="2" t="s">
        <v>16</v>
      </c>
      <c r="C207" s="18">
        <v>8</v>
      </c>
      <c r="D207" s="17" t="s">
        <v>357</v>
      </c>
    </row>
    <row r="208" spans="1:4" ht="108" customHeight="1">
      <c r="A208" s="12" t="s">
        <v>93</v>
      </c>
      <c r="B208" s="4" t="s">
        <v>17</v>
      </c>
      <c r="C208" s="16">
        <v>8</v>
      </c>
      <c r="D208" s="17" t="s">
        <v>358</v>
      </c>
    </row>
    <row r="209" spans="1:4" ht="67.5" customHeight="1">
      <c r="A209" s="14" t="s">
        <v>93</v>
      </c>
      <c r="B209" s="2" t="s">
        <v>18</v>
      </c>
      <c r="C209" s="18">
        <v>8</v>
      </c>
      <c r="D209" s="17" t="s">
        <v>359</v>
      </c>
    </row>
    <row r="210" spans="1:4" ht="67.5" customHeight="1">
      <c r="A210" s="12" t="s">
        <v>93</v>
      </c>
      <c r="B210" s="4" t="s">
        <v>20</v>
      </c>
      <c r="C210" s="16">
        <v>5</v>
      </c>
      <c r="D210" s="17" t="s">
        <v>360</v>
      </c>
    </row>
    <row r="211" spans="1:4" ht="67.5" customHeight="1">
      <c r="A211" s="14" t="s">
        <v>93</v>
      </c>
      <c r="B211" s="2" t="s">
        <v>21</v>
      </c>
      <c r="C211" s="18">
        <v>9</v>
      </c>
      <c r="D211" s="17" t="s">
        <v>361</v>
      </c>
    </row>
    <row r="212" spans="1:4" ht="67.5" customHeight="1">
      <c r="A212" s="12" t="s">
        <v>93</v>
      </c>
      <c r="B212" s="4" t="s">
        <v>22</v>
      </c>
      <c r="C212" s="16">
        <v>9</v>
      </c>
      <c r="D212" s="17" t="s">
        <v>362</v>
      </c>
    </row>
    <row r="213" spans="1:4" ht="54" customHeight="1">
      <c r="A213" s="14" t="s">
        <v>93</v>
      </c>
      <c r="B213" s="2" t="s">
        <v>24</v>
      </c>
      <c r="C213" s="18">
        <v>0</v>
      </c>
      <c r="D213" s="17" t="s">
        <v>112</v>
      </c>
    </row>
    <row r="214" spans="1:4" ht="67.5" customHeight="1">
      <c r="A214" s="12" t="s">
        <v>93</v>
      </c>
      <c r="B214" s="4" t="s">
        <v>25</v>
      </c>
      <c r="C214" s="16">
        <v>3</v>
      </c>
      <c r="D214" s="17" t="s">
        <v>363</v>
      </c>
    </row>
    <row r="215" spans="1:4" ht="108" customHeight="1">
      <c r="A215" s="14" t="s">
        <v>93</v>
      </c>
      <c r="B215" s="2" t="s">
        <v>26</v>
      </c>
      <c r="C215" s="18">
        <v>7</v>
      </c>
      <c r="D215" s="17" t="s">
        <v>364</v>
      </c>
    </row>
    <row r="216" spans="1:4" ht="54" customHeight="1">
      <c r="A216" s="12" t="s">
        <v>93</v>
      </c>
      <c r="B216" s="4" t="s">
        <v>28</v>
      </c>
      <c r="C216" s="16">
        <v>0</v>
      </c>
      <c r="D216" s="17" t="s">
        <v>113</v>
      </c>
    </row>
    <row r="217" spans="1:4" ht="81" customHeight="1">
      <c r="A217" s="14" t="s">
        <v>93</v>
      </c>
      <c r="B217" s="2" t="s">
        <v>29</v>
      </c>
      <c r="C217" s="18">
        <v>9</v>
      </c>
      <c r="D217" s="17" t="s">
        <v>365</v>
      </c>
    </row>
    <row r="218" spans="1:4" ht="67.5" customHeight="1">
      <c r="A218" s="12" t="s">
        <v>93</v>
      </c>
      <c r="B218" s="4" t="s">
        <v>30</v>
      </c>
      <c r="C218" s="16">
        <v>4</v>
      </c>
      <c r="D218" s="17" t="s">
        <v>366</v>
      </c>
    </row>
    <row r="219" spans="1:4" ht="54" customHeight="1">
      <c r="A219" s="14" t="s">
        <v>93</v>
      </c>
      <c r="B219" s="2" t="s">
        <v>32</v>
      </c>
      <c r="C219" s="18">
        <v>3</v>
      </c>
      <c r="D219" s="17" t="s">
        <v>367</v>
      </c>
    </row>
    <row r="220" spans="1:4" ht="67.5" customHeight="1">
      <c r="A220" s="12" t="s">
        <v>93</v>
      </c>
      <c r="B220" s="4" t="s">
        <v>33</v>
      </c>
      <c r="C220" s="16">
        <v>3</v>
      </c>
      <c r="D220" s="17" t="s">
        <v>368</v>
      </c>
    </row>
    <row r="221" spans="1:4" ht="54" customHeight="1">
      <c r="A221" s="14" t="s">
        <v>93</v>
      </c>
      <c r="B221" s="2" t="s">
        <v>34</v>
      </c>
      <c r="C221" s="18">
        <v>0</v>
      </c>
      <c r="D221" s="17" t="s">
        <v>369</v>
      </c>
    </row>
    <row r="222" spans="1:4" ht="67.5" customHeight="1">
      <c r="A222" s="12" t="s">
        <v>93</v>
      </c>
      <c r="B222" s="4" t="s">
        <v>35</v>
      </c>
      <c r="C222" s="16">
        <v>3</v>
      </c>
      <c r="D222" s="17" t="s">
        <v>370</v>
      </c>
    </row>
    <row r="223" spans="1:4" ht="67.5" customHeight="1">
      <c r="A223" s="11" t="s">
        <v>96</v>
      </c>
      <c r="B223" s="2" t="s">
        <v>14</v>
      </c>
      <c r="C223" s="18">
        <v>5</v>
      </c>
      <c r="D223" s="17" t="s">
        <v>371</v>
      </c>
    </row>
    <row r="224" spans="1:4" ht="81" customHeight="1">
      <c r="A224" s="12" t="s">
        <v>96</v>
      </c>
      <c r="B224" s="4" t="s">
        <v>16</v>
      </c>
      <c r="C224" s="16">
        <v>8</v>
      </c>
      <c r="D224" s="17" t="s">
        <v>372</v>
      </c>
    </row>
    <row r="225" spans="1:4" ht="108" customHeight="1">
      <c r="A225" s="14" t="s">
        <v>96</v>
      </c>
      <c r="B225" s="2" t="s">
        <v>17</v>
      </c>
      <c r="C225" s="18">
        <v>8</v>
      </c>
      <c r="D225" s="17" t="s">
        <v>373</v>
      </c>
    </row>
    <row r="226" spans="1:4" ht="67.5" customHeight="1">
      <c r="A226" s="12" t="s">
        <v>96</v>
      </c>
      <c r="B226" s="4" t="s">
        <v>18</v>
      </c>
      <c r="C226" s="16">
        <v>7</v>
      </c>
      <c r="D226" s="17" t="s">
        <v>374</v>
      </c>
    </row>
    <row r="227" spans="1:4" ht="94.5" customHeight="1">
      <c r="A227" s="14" t="s">
        <v>96</v>
      </c>
      <c r="B227" s="2" t="s">
        <v>20</v>
      </c>
      <c r="C227" s="18">
        <v>0</v>
      </c>
      <c r="D227" s="17" t="s">
        <v>106</v>
      </c>
    </row>
    <row r="228" spans="1:4" ht="108" customHeight="1">
      <c r="A228" s="12" t="s">
        <v>96</v>
      </c>
      <c r="B228" s="4" t="s">
        <v>21</v>
      </c>
      <c r="C228" s="16">
        <v>9</v>
      </c>
      <c r="D228" s="17" t="s">
        <v>375</v>
      </c>
    </row>
    <row r="229" spans="1:4" ht="94.5" customHeight="1">
      <c r="A229" s="14" t="s">
        <v>96</v>
      </c>
      <c r="B229" s="2" t="s">
        <v>22</v>
      </c>
      <c r="C229" s="18">
        <v>9</v>
      </c>
      <c r="D229" s="17" t="s">
        <v>376</v>
      </c>
    </row>
    <row r="230" spans="1:4" ht="81" customHeight="1">
      <c r="A230" s="12" t="s">
        <v>96</v>
      </c>
      <c r="B230" s="4" t="s">
        <v>24</v>
      </c>
      <c r="C230" s="16">
        <v>0</v>
      </c>
      <c r="D230" s="17" t="s">
        <v>114</v>
      </c>
    </row>
    <row r="231" spans="1:4" ht="67.5" customHeight="1">
      <c r="A231" s="14" t="s">
        <v>96</v>
      </c>
      <c r="B231" s="2" t="s">
        <v>25</v>
      </c>
      <c r="C231" s="18">
        <v>3</v>
      </c>
      <c r="D231" s="17" t="s">
        <v>377</v>
      </c>
    </row>
    <row r="232" spans="1:4" ht="94.5" customHeight="1">
      <c r="A232" s="12" t="s">
        <v>96</v>
      </c>
      <c r="B232" s="4" t="s">
        <v>26</v>
      </c>
      <c r="C232" s="16">
        <v>7</v>
      </c>
      <c r="D232" s="17" t="s">
        <v>378</v>
      </c>
    </row>
    <row r="233" spans="1:4" ht="54" customHeight="1">
      <c r="A233" s="14" t="s">
        <v>96</v>
      </c>
      <c r="B233" s="2" t="s">
        <v>28</v>
      </c>
      <c r="C233" s="18">
        <v>0</v>
      </c>
      <c r="D233" s="17" t="s">
        <v>115</v>
      </c>
    </row>
    <row r="234" spans="1:4" ht="108" customHeight="1">
      <c r="A234" s="12" t="s">
        <v>96</v>
      </c>
      <c r="B234" s="4" t="s">
        <v>29</v>
      </c>
      <c r="C234" s="16">
        <v>9</v>
      </c>
      <c r="D234" s="17" t="s">
        <v>379</v>
      </c>
    </row>
    <row r="235" spans="1:4" ht="67.5" customHeight="1">
      <c r="A235" s="14" t="s">
        <v>96</v>
      </c>
      <c r="B235" s="2" t="s">
        <v>30</v>
      </c>
      <c r="C235" s="18">
        <v>5</v>
      </c>
      <c r="D235" s="17" t="s">
        <v>380</v>
      </c>
    </row>
    <row r="236" spans="1:4" ht="67.5" customHeight="1">
      <c r="A236" s="12" t="s">
        <v>96</v>
      </c>
      <c r="B236" s="4" t="s">
        <v>32</v>
      </c>
      <c r="C236" s="16">
        <v>3</v>
      </c>
      <c r="D236" s="17" t="s">
        <v>381</v>
      </c>
    </row>
    <row r="237" spans="1:4" ht="94.5" customHeight="1">
      <c r="A237" s="14" t="s">
        <v>96</v>
      </c>
      <c r="B237" s="2" t="s">
        <v>33</v>
      </c>
      <c r="C237" s="18">
        <v>3</v>
      </c>
      <c r="D237" s="17" t="s">
        <v>382</v>
      </c>
    </row>
    <row r="238" spans="1:4" ht="81" customHeight="1">
      <c r="A238" s="12" t="s">
        <v>96</v>
      </c>
      <c r="B238" s="4" t="s">
        <v>34</v>
      </c>
      <c r="C238" s="16">
        <v>0</v>
      </c>
      <c r="D238" s="17" t="s">
        <v>106</v>
      </c>
    </row>
    <row r="239" spans="1:4" ht="81" customHeight="1">
      <c r="A239" s="14" t="s">
        <v>96</v>
      </c>
      <c r="B239" s="2" t="s">
        <v>35</v>
      </c>
      <c r="C239" s="18">
        <v>0</v>
      </c>
      <c r="D239" s="17" t="s">
        <v>110</v>
      </c>
    </row>
    <row r="240" spans="1:4" ht="67.5" customHeight="1">
      <c r="A240" s="10" t="s">
        <v>100</v>
      </c>
      <c r="B240" s="4" t="s">
        <v>14</v>
      </c>
      <c r="C240" s="16">
        <v>7</v>
      </c>
      <c r="D240" s="17" t="s">
        <v>383</v>
      </c>
    </row>
    <row r="241" spans="1:4" ht="67.5" customHeight="1">
      <c r="A241" s="14" t="s">
        <v>100</v>
      </c>
      <c r="B241" s="2" t="s">
        <v>16</v>
      </c>
      <c r="C241" s="18">
        <v>7</v>
      </c>
      <c r="D241" s="17" t="s">
        <v>384</v>
      </c>
    </row>
    <row r="242" spans="1:4" ht="108" customHeight="1">
      <c r="A242" s="12" t="s">
        <v>100</v>
      </c>
      <c r="B242" s="4" t="s">
        <v>17</v>
      </c>
      <c r="C242" s="16">
        <v>8</v>
      </c>
      <c r="D242" s="17" t="s">
        <v>385</v>
      </c>
    </row>
    <row r="243" spans="1:4" ht="67.5" customHeight="1">
      <c r="A243" s="14" t="s">
        <v>100</v>
      </c>
      <c r="B243" s="2" t="s">
        <v>18</v>
      </c>
      <c r="C243" s="18">
        <v>7</v>
      </c>
      <c r="D243" s="17" t="s">
        <v>386</v>
      </c>
    </row>
    <row r="244" spans="1:4" ht="108" customHeight="1">
      <c r="A244" s="12" t="s">
        <v>100</v>
      </c>
      <c r="B244" s="4" t="s">
        <v>20</v>
      </c>
      <c r="C244" s="16">
        <v>1</v>
      </c>
      <c r="D244" s="17" t="s">
        <v>387</v>
      </c>
    </row>
    <row r="245" spans="1:4" ht="67.5" customHeight="1">
      <c r="A245" s="14" t="s">
        <v>100</v>
      </c>
      <c r="B245" s="2" t="s">
        <v>21</v>
      </c>
      <c r="C245" s="18">
        <v>9</v>
      </c>
      <c r="D245" s="17" t="s">
        <v>388</v>
      </c>
    </row>
    <row r="246" spans="1:4" ht="81" customHeight="1">
      <c r="A246" s="12" t="s">
        <v>100</v>
      </c>
      <c r="B246" s="4" t="s">
        <v>22</v>
      </c>
      <c r="C246" s="16">
        <v>8</v>
      </c>
      <c r="D246" s="17" t="s">
        <v>389</v>
      </c>
    </row>
    <row r="247" spans="1:4" ht="54" customHeight="1">
      <c r="A247" s="14" t="s">
        <v>100</v>
      </c>
      <c r="B247" s="2" t="s">
        <v>24</v>
      </c>
      <c r="C247" s="18">
        <v>5</v>
      </c>
      <c r="D247" s="17" t="s">
        <v>390</v>
      </c>
    </row>
    <row r="248" spans="1:4" ht="94.5" customHeight="1">
      <c r="A248" s="12" t="s">
        <v>100</v>
      </c>
      <c r="B248" s="4" t="s">
        <v>25</v>
      </c>
      <c r="C248" s="16">
        <v>5</v>
      </c>
      <c r="D248" s="17" t="s">
        <v>391</v>
      </c>
    </row>
    <row r="249" spans="1:4" ht="94.5" customHeight="1">
      <c r="A249" s="14" t="s">
        <v>100</v>
      </c>
      <c r="B249" s="2" t="s">
        <v>26</v>
      </c>
      <c r="C249" s="18">
        <v>3</v>
      </c>
      <c r="D249" s="17" t="s">
        <v>392</v>
      </c>
    </row>
    <row r="250" spans="1:4" ht="67.5" customHeight="1">
      <c r="A250" s="12" t="s">
        <v>100</v>
      </c>
      <c r="B250" s="4" t="s">
        <v>28</v>
      </c>
      <c r="C250" s="16">
        <v>5</v>
      </c>
      <c r="D250" s="17" t="s">
        <v>393</v>
      </c>
    </row>
    <row r="251" spans="1:4" ht="108" customHeight="1">
      <c r="A251" s="14" t="s">
        <v>100</v>
      </c>
      <c r="B251" s="2" t="s">
        <v>29</v>
      </c>
      <c r="C251" s="18">
        <v>9</v>
      </c>
      <c r="D251" s="17" t="s">
        <v>394</v>
      </c>
    </row>
    <row r="252" spans="1:4" ht="81" customHeight="1">
      <c r="A252" s="12" t="s">
        <v>100</v>
      </c>
      <c r="B252" s="4" t="s">
        <v>30</v>
      </c>
      <c r="C252" s="16">
        <v>8</v>
      </c>
      <c r="D252" s="17" t="s">
        <v>395</v>
      </c>
    </row>
    <row r="253" spans="1:4" ht="67.5" customHeight="1">
      <c r="A253" s="14" t="s">
        <v>100</v>
      </c>
      <c r="B253" s="2" t="s">
        <v>32</v>
      </c>
      <c r="C253" s="18">
        <v>2</v>
      </c>
      <c r="D253" s="17" t="s">
        <v>116</v>
      </c>
    </row>
    <row r="254" spans="1:4" ht="67.5" customHeight="1">
      <c r="A254" s="12" t="s">
        <v>100</v>
      </c>
      <c r="B254" s="4" t="s">
        <v>33</v>
      </c>
      <c r="C254" s="16">
        <v>3</v>
      </c>
      <c r="D254" s="17" t="s">
        <v>117</v>
      </c>
    </row>
    <row r="255" spans="1:4" ht="94.5" customHeight="1">
      <c r="A255" s="14" t="s">
        <v>100</v>
      </c>
      <c r="B255" s="2" t="s">
        <v>34</v>
      </c>
      <c r="C255" s="18">
        <v>0</v>
      </c>
      <c r="D255" s="17" t="s">
        <v>106</v>
      </c>
    </row>
    <row r="256" spans="1:4" ht="81" customHeight="1">
      <c r="A256" s="12" t="s">
        <v>100</v>
      </c>
      <c r="B256" s="4" t="s">
        <v>35</v>
      </c>
      <c r="C256" s="16">
        <v>0</v>
      </c>
      <c r="D256" s="17" t="s">
        <v>110</v>
      </c>
    </row>
    <row r="257" spans="4:4" ht="14.25" customHeight="1">
      <c r="D257" s="19"/>
    </row>
    <row r="258" spans="4:4" ht="14.25" customHeight="1">
      <c r="D258" s="19"/>
    </row>
    <row r="259" spans="4:4" ht="14.25" customHeight="1">
      <c r="D259" s="19"/>
    </row>
    <row r="260" spans="4:4" ht="14.25" customHeight="1">
      <c r="D260" s="19"/>
    </row>
    <row r="261" spans="4:4" ht="14.25" customHeight="1">
      <c r="D261" s="19"/>
    </row>
    <row r="262" spans="4:4" ht="14.25" customHeight="1">
      <c r="D262" s="19"/>
    </row>
    <row r="263" spans="4:4" ht="14.25" customHeight="1">
      <c r="D263" s="19"/>
    </row>
    <row r="264" spans="4:4" ht="14.25" customHeight="1">
      <c r="D264" s="19"/>
    </row>
    <row r="265" spans="4:4" ht="14.25" customHeight="1">
      <c r="D265" s="19"/>
    </row>
    <row r="266" spans="4:4" ht="14.25" customHeight="1">
      <c r="D266" s="19"/>
    </row>
    <row r="267" spans="4:4" ht="14.25" customHeight="1">
      <c r="D267" s="19"/>
    </row>
    <row r="268" spans="4:4" ht="14.25" customHeight="1">
      <c r="D268" s="19"/>
    </row>
    <row r="269" spans="4:4" ht="14.25" customHeight="1">
      <c r="D269" s="19"/>
    </row>
    <row r="270" spans="4:4" ht="14.25" customHeight="1">
      <c r="D270" s="19"/>
    </row>
    <row r="271" spans="4:4" ht="14.25" customHeight="1">
      <c r="D271" s="19"/>
    </row>
    <row r="272" spans="4:4" ht="14.25" customHeight="1">
      <c r="D272" s="19"/>
    </row>
    <row r="273" spans="4:4" ht="14.25" customHeight="1">
      <c r="D273" s="19"/>
    </row>
    <row r="274" spans="4:4" ht="14.25" customHeight="1">
      <c r="D274" s="19"/>
    </row>
    <row r="275" spans="4:4" ht="14.25" customHeight="1">
      <c r="D275" s="19"/>
    </row>
    <row r="276" spans="4:4" ht="14.25" customHeight="1">
      <c r="D276" s="19"/>
    </row>
    <row r="277" spans="4:4" ht="14.25" customHeight="1">
      <c r="D277" s="19"/>
    </row>
    <row r="278" spans="4:4" ht="14.25" customHeight="1">
      <c r="D278" s="19"/>
    </row>
    <row r="279" spans="4:4" ht="14.25" customHeight="1">
      <c r="D279" s="19"/>
    </row>
    <row r="280" spans="4:4" ht="14.25" customHeight="1">
      <c r="D280" s="19"/>
    </row>
    <row r="281" spans="4:4" ht="14.25" customHeight="1">
      <c r="D281" s="19"/>
    </row>
    <row r="282" spans="4:4" ht="14.25" customHeight="1">
      <c r="D282" s="19"/>
    </row>
    <row r="283" spans="4:4" ht="14.25" customHeight="1">
      <c r="D283" s="19"/>
    </row>
    <row r="284" spans="4:4" ht="14.25" customHeight="1">
      <c r="D284" s="19"/>
    </row>
    <row r="285" spans="4:4" ht="14.25" customHeight="1">
      <c r="D285" s="19"/>
    </row>
    <row r="286" spans="4:4" ht="14.25" customHeight="1">
      <c r="D286" s="19"/>
    </row>
    <row r="287" spans="4:4" ht="14.25" customHeight="1">
      <c r="D287" s="19"/>
    </row>
    <row r="288" spans="4:4" ht="14.25" customHeight="1">
      <c r="D288" s="19"/>
    </row>
    <row r="289" spans="4:4" ht="14.25" customHeight="1">
      <c r="D289" s="19"/>
    </row>
    <row r="290" spans="4:4" ht="14.25" customHeight="1">
      <c r="D290" s="19"/>
    </row>
    <row r="291" spans="4:4" ht="14.25" customHeight="1">
      <c r="D291" s="19"/>
    </row>
    <row r="292" spans="4:4" ht="14.25" customHeight="1">
      <c r="D292" s="19"/>
    </row>
    <row r="293" spans="4:4" ht="14.25" customHeight="1">
      <c r="D293" s="19"/>
    </row>
    <row r="294" spans="4:4" ht="14.25" customHeight="1">
      <c r="D294" s="19"/>
    </row>
    <row r="295" spans="4:4" ht="14.25" customHeight="1">
      <c r="D295" s="19"/>
    </row>
    <row r="296" spans="4:4" ht="14.25" customHeight="1">
      <c r="D296" s="19"/>
    </row>
    <row r="297" spans="4:4" ht="14.25" customHeight="1">
      <c r="D297" s="19"/>
    </row>
    <row r="298" spans="4:4" ht="14.25" customHeight="1">
      <c r="D298" s="19"/>
    </row>
    <row r="299" spans="4:4" ht="14.25" customHeight="1">
      <c r="D299" s="19"/>
    </row>
    <row r="300" spans="4:4" ht="14.25" customHeight="1">
      <c r="D300" s="19"/>
    </row>
    <row r="301" spans="4:4" ht="14.25" customHeight="1">
      <c r="D301" s="19"/>
    </row>
    <row r="302" spans="4:4" ht="14.25" customHeight="1">
      <c r="D302" s="19"/>
    </row>
    <row r="303" spans="4:4" ht="14.25" customHeight="1">
      <c r="D303" s="19"/>
    </row>
    <row r="304" spans="4:4" ht="14.25" customHeight="1">
      <c r="D304" s="19"/>
    </row>
    <row r="305" spans="4:4" ht="14.25" customHeight="1">
      <c r="D305" s="19"/>
    </row>
    <row r="306" spans="4:4" ht="14.25" customHeight="1">
      <c r="D306" s="19"/>
    </row>
    <row r="307" spans="4:4" ht="14.25" customHeight="1">
      <c r="D307" s="19"/>
    </row>
    <row r="308" spans="4:4" ht="14.25" customHeight="1">
      <c r="D308" s="19"/>
    </row>
    <row r="309" spans="4:4" ht="14.25" customHeight="1">
      <c r="D309" s="19"/>
    </row>
    <row r="310" spans="4:4" ht="14.25" customHeight="1">
      <c r="D310" s="19"/>
    </row>
    <row r="311" spans="4:4" ht="14.25" customHeight="1">
      <c r="D311" s="19"/>
    </row>
    <row r="312" spans="4:4" ht="14.25" customHeight="1">
      <c r="D312" s="19"/>
    </row>
    <row r="313" spans="4:4" ht="14.25" customHeight="1">
      <c r="D313" s="19"/>
    </row>
    <row r="314" spans="4:4" ht="14.25" customHeight="1">
      <c r="D314" s="19"/>
    </row>
    <row r="315" spans="4:4" ht="14.25" customHeight="1">
      <c r="D315" s="19"/>
    </row>
    <row r="316" spans="4:4" ht="14.25" customHeight="1">
      <c r="D316" s="19"/>
    </row>
    <row r="317" spans="4:4" ht="14.25" customHeight="1">
      <c r="D317" s="19"/>
    </row>
    <row r="318" spans="4:4" ht="14.25" customHeight="1">
      <c r="D318" s="19"/>
    </row>
    <row r="319" spans="4:4" ht="14.25" customHeight="1">
      <c r="D319" s="19"/>
    </row>
    <row r="320" spans="4:4" ht="14.25" customHeight="1">
      <c r="D320" s="19"/>
    </row>
    <row r="321" spans="4:4" ht="14.25" customHeight="1">
      <c r="D321" s="19"/>
    </row>
    <row r="322" spans="4:4" ht="14.25" customHeight="1">
      <c r="D322" s="19"/>
    </row>
    <row r="323" spans="4:4" ht="14.25" customHeight="1">
      <c r="D323" s="19"/>
    </row>
    <row r="324" spans="4:4" ht="14.25" customHeight="1">
      <c r="D324" s="19"/>
    </row>
    <row r="325" spans="4:4" ht="14.25" customHeight="1">
      <c r="D325" s="19"/>
    </row>
    <row r="326" spans="4:4" ht="14.25" customHeight="1">
      <c r="D326" s="19"/>
    </row>
    <row r="327" spans="4:4" ht="14.25" customHeight="1">
      <c r="D327" s="19"/>
    </row>
    <row r="328" spans="4:4" ht="14.25" customHeight="1">
      <c r="D328" s="19"/>
    </row>
    <row r="329" spans="4:4" ht="14.25" customHeight="1">
      <c r="D329" s="19"/>
    </row>
    <row r="330" spans="4:4" ht="14.25" customHeight="1">
      <c r="D330" s="19"/>
    </row>
    <row r="331" spans="4:4" ht="14.25" customHeight="1">
      <c r="D331" s="19"/>
    </row>
    <row r="332" spans="4:4" ht="14.25" customHeight="1">
      <c r="D332" s="19"/>
    </row>
    <row r="333" spans="4:4" ht="14.25" customHeight="1">
      <c r="D333" s="19"/>
    </row>
    <row r="334" spans="4:4" ht="14.25" customHeight="1">
      <c r="D334" s="19"/>
    </row>
    <row r="335" spans="4:4" ht="14.25" customHeight="1">
      <c r="D335" s="19"/>
    </row>
    <row r="336" spans="4:4" ht="14.25" customHeight="1">
      <c r="D336" s="19"/>
    </row>
    <row r="337" spans="4:4" ht="14.25" customHeight="1">
      <c r="D337" s="19"/>
    </row>
    <row r="338" spans="4:4" ht="14.25" customHeight="1">
      <c r="D338" s="19"/>
    </row>
    <row r="339" spans="4:4" ht="14.25" customHeight="1">
      <c r="D339" s="19"/>
    </row>
    <row r="340" spans="4:4" ht="14.25" customHeight="1">
      <c r="D340" s="19"/>
    </row>
    <row r="341" spans="4:4" ht="14.25" customHeight="1">
      <c r="D341" s="19"/>
    </row>
    <row r="342" spans="4:4" ht="14.25" customHeight="1">
      <c r="D342" s="19"/>
    </row>
    <row r="343" spans="4:4" ht="14.25" customHeight="1">
      <c r="D343" s="19"/>
    </row>
    <row r="344" spans="4:4" ht="14.25" customHeight="1">
      <c r="D344" s="19"/>
    </row>
    <row r="345" spans="4:4" ht="14.25" customHeight="1">
      <c r="D345" s="19"/>
    </row>
    <row r="346" spans="4:4" ht="14.25" customHeight="1">
      <c r="D346" s="19"/>
    </row>
    <row r="347" spans="4:4" ht="14.25" customHeight="1">
      <c r="D347" s="19"/>
    </row>
    <row r="348" spans="4:4" ht="14.25" customHeight="1">
      <c r="D348" s="19"/>
    </row>
    <row r="349" spans="4:4" ht="14.25" customHeight="1">
      <c r="D349" s="19"/>
    </row>
    <row r="350" spans="4:4" ht="14.25" customHeight="1">
      <c r="D350" s="19"/>
    </row>
    <row r="351" spans="4:4" ht="14.25" customHeight="1">
      <c r="D351" s="19"/>
    </row>
    <row r="352" spans="4:4" ht="14.25" customHeight="1">
      <c r="D352" s="19"/>
    </row>
    <row r="353" spans="4:4" ht="14.25" customHeight="1">
      <c r="D353" s="19"/>
    </row>
    <row r="354" spans="4:4" ht="14.25" customHeight="1">
      <c r="D354" s="19"/>
    </row>
    <row r="355" spans="4:4" ht="14.25" customHeight="1">
      <c r="D355" s="19"/>
    </row>
    <row r="356" spans="4:4" ht="14.25" customHeight="1">
      <c r="D356" s="19"/>
    </row>
    <row r="357" spans="4:4" ht="14.25" customHeight="1">
      <c r="D357" s="19"/>
    </row>
    <row r="358" spans="4:4" ht="14.25" customHeight="1">
      <c r="D358" s="19"/>
    </row>
    <row r="359" spans="4:4" ht="14.25" customHeight="1">
      <c r="D359" s="19"/>
    </row>
    <row r="360" spans="4:4" ht="14.25" customHeight="1">
      <c r="D360" s="19"/>
    </row>
    <row r="361" spans="4:4" ht="14.25" customHeight="1">
      <c r="D361" s="19"/>
    </row>
    <row r="362" spans="4:4" ht="14.25" customHeight="1">
      <c r="D362" s="19"/>
    </row>
    <row r="363" spans="4:4" ht="14.25" customHeight="1">
      <c r="D363" s="19"/>
    </row>
    <row r="364" spans="4:4" ht="14.25" customHeight="1">
      <c r="D364" s="19"/>
    </row>
    <row r="365" spans="4:4" ht="14.25" customHeight="1">
      <c r="D365" s="19"/>
    </row>
    <row r="366" spans="4:4" ht="14.25" customHeight="1">
      <c r="D366" s="19"/>
    </row>
    <row r="367" spans="4:4" ht="14.25" customHeight="1">
      <c r="D367" s="19"/>
    </row>
    <row r="368" spans="4:4" ht="14.25" customHeight="1">
      <c r="D368" s="19"/>
    </row>
    <row r="369" spans="4:4" ht="14.25" customHeight="1">
      <c r="D369" s="19"/>
    </row>
    <row r="370" spans="4:4" ht="14.25" customHeight="1">
      <c r="D370" s="19"/>
    </row>
    <row r="371" spans="4:4" ht="14.25" customHeight="1">
      <c r="D371" s="19"/>
    </row>
    <row r="372" spans="4:4" ht="14.25" customHeight="1">
      <c r="D372" s="19"/>
    </row>
    <row r="373" spans="4:4" ht="14.25" customHeight="1">
      <c r="D373" s="19"/>
    </row>
    <row r="374" spans="4:4" ht="14.25" customHeight="1">
      <c r="D374" s="19"/>
    </row>
    <row r="375" spans="4:4" ht="14.25" customHeight="1">
      <c r="D375" s="19"/>
    </row>
    <row r="376" spans="4:4" ht="14.25" customHeight="1">
      <c r="D376" s="19"/>
    </row>
    <row r="377" spans="4:4" ht="14.25" customHeight="1">
      <c r="D377" s="19"/>
    </row>
    <row r="378" spans="4:4" ht="14.25" customHeight="1">
      <c r="D378" s="19"/>
    </row>
    <row r="379" spans="4:4" ht="14.25" customHeight="1">
      <c r="D379" s="19"/>
    </row>
    <row r="380" spans="4:4" ht="14.25" customHeight="1">
      <c r="D380" s="19"/>
    </row>
    <row r="381" spans="4:4" ht="14.25" customHeight="1">
      <c r="D381" s="19"/>
    </row>
    <row r="382" spans="4:4" ht="14.25" customHeight="1">
      <c r="D382" s="19"/>
    </row>
    <row r="383" spans="4:4" ht="14.25" customHeight="1">
      <c r="D383" s="19"/>
    </row>
    <row r="384" spans="4:4" ht="14.25" customHeight="1">
      <c r="D384" s="19"/>
    </row>
    <row r="385" spans="4:4" ht="14.25" customHeight="1">
      <c r="D385" s="19"/>
    </row>
    <row r="386" spans="4:4" ht="14.25" customHeight="1">
      <c r="D386" s="19"/>
    </row>
    <row r="387" spans="4:4" ht="14.25" customHeight="1">
      <c r="D387" s="19"/>
    </row>
    <row r="388" spans="4:4" ht="14.25" customHeight="1">
      <c r="D388" s="19"/>
    </row>
    <row r="389" spans="4:4" ht="14.25" customHeight="1">
      <c r="D389" s="19"/>
    </row>
    <row r="390" spans="4:4" ht="14.25" customHeight="1">
      <c r="D390" s="19"/>
    </row>
    <row r="391" spans="4:4" ht="14.25" customHeight="1">
      <c r="D391" s="19"/>
    </row>
    <row r="392" spans="4:4" ht="14.25" customHeight="1">
      <c r="D392" s="19"/>
    </row>
    <row r="393" spans="4:4" ht="14.25" customHeight="1">
      <c r="D393" s="19"/>
    </row>
    <row r="394" spans="4:4" ht="14.25" customHeight="1">
      <c r="D394" s="19"/>
    </row>
    <row r="395" spans="4:4" ht="14.25" customHeight="1">
      <c r="D395" s="19"/>
    </row>
    <row r="396" spans="4:4" ht="14.25" customHeight="1">
      <c r="D396" s="19"/>
    </row>
    <row r="397" spans="4:4" ht="14.25" customHeight="1">
      <c r="D397" s="19"/>
    </row>
    <row r="398" spans="4:4" ht="14.25" customHeight="1">
      <c r="D398" s="19"/>
    </row>
    <row r="399" spans="4:4" ht="14.25" customHeight="1">
      <c r="D399" s="19"/>
    </row>
    <row r="400" spans="4:4" ht="14.25" customHeight="1">
      <c r="D400" s="19"/>
    </row>
    <row r="401" spans="4:4" ht="14.25" customHeight="1">
      <c r="D401" s="19"/>
    </row>
    <row r="402" spans="4:4" ht="14.25" customHeight="1">
      <c r="D402" s="19"/>
    </row>
    <row r="403" spans="4:4" ht="14.25" customHeight="1">
      <c r="D403" s="19"/>
    </row>
    <row r="404" spans="4:4" ht="14.25" customHeight="1">
      <c r="D404" s="19"/>
    </row>
    <row r="405" spans="4:4" ht="14.25" customHeight="1">
      <c r="D405" s="19"/>
    </row>
    <row r="406" spans="4:4" ht="14.25" customHeight="1">
      <c r="D406" s="19"/>
    </row>
    <row r="407" spans="4:4" ht="14.25" customHeight="1">
      <c r="D407" s="19"/>
    </row>
    <row r="408" spans="4:4" ht="14.25" customHeight="1">
      <c r="D408" s="19"/>
    </row>
    <row r="409" spans="4:4" ht="14.25" customHeight="1">
      <c r="D409" s="19"/>
    </row>
    <row r="410" spans="4:4" ht="14.25" customHeight="1">
      <c r="D410" s="19"/>
    </row>
    <row r="411" spans="4:4" ht="14.25" customHeight="1">
      <c r="D411" s="19"/>
    </row>
    <row r="412" spans="4:4" ht="14.25" customHeight="1">
      <c r="D412" s="19"/>
    </row>
    <row r="413" spans="4:4" ht="14.25" customHeight="1">
      <c r="D413" s="19"/>
    </row>
    <row r="414" spans="4:4" ht="14.25" customHeight="1">
      <c r="D414" s="19"/>
    </row>
    <row r="415" spans="4:4" ht="14.25" customHeight="1">
      <c r="D415" s="19"/>
    </row>
    <row r="416" spans="4:4" ht="14.25" customHeight="1">
      <c r="D416" s="19"/>
    </row>
    <row r="417" spans="4:4" ht="14.25" customHeight="1">
      <c r="D417" s="19"/>
    </row>
    <row r="418" spans="4:4" ht="14.25" customHeight="1">
      <c r="D418" s="19"/>
    </row>
    <row r="419" spans="4:4" ht="14.25" customHeight="1">
      <c r="D419" s="19"/>
    </row>
    <row r="420" spans="4:4" ht="14.25" customHeight="1">
      <c r="D420" s="19"/>
    </row>
    <row r="421" spans="4:4" ht="14.25" customHeight="1">
      <c r="D421" s="19"/>
    </row>
    <row r="422" spans="4:4" ht="14.25" customHeight="1">
      <c r="D422" s="19"/>
    </row>
    <row r="423" spans="4:4" ht="14.25" customHeight="1">
      <c r="D423" s="19"/>
    </row>
    <row r="424" spans="4:4" ht="14.25" customHeight="1">
      <c r="D424" s="19"/>
    </row>
    <row r="425" spans="4:4" ht="14.25" customHeight="1">
      <c r="D425" s="19"/>
    </row>
    <row r="426" spans="4:4" ht="14.25" customHeight="1">
      <c r="D426" s="19"/>
    </row>
    <row r="427" spans="4:4" ht="14.25" customHeight="1">
      <c r="D427" s="19"/>
    </row>
    <row r="428" spans="4:4" ht="14.25" customHeight="1">
      <c r="D428" s="19"/>
    </row>
    <row r="429" spans="4:4" ht="14.25" customHeight="1">
      <c r="D429" s="19"/>
    </row>
    <row r="430" spans="4:4" ht="14.25" customHeight="1">
      <c r="D430" s="19"/>
    </row>
    <row r="431" spans="4:4" ht="14.25" customHeight="1">
      <c r="D431" s="19"/>
    </row>
    <row r="432" spans="4:4" ht="14.25" customHeight="1">
      <c r="D432" s="19"/>
    </row>
    <row r="433" spans="4:4" ht="14.25" customHeight="1">
      <c r="D433" s="19"/>
    </row>
    <row r="434" spans="4:4" ht="14.25" customHeight="1">
      <c r="D434" s="19"/>
    </row>
    <row r="435" spans="4:4" ht="14.25" customHeight="1">
      <c r="D435" s="19"/>
    </row>
    <row r="436" spans="4:4" ht="14.25" customHeight="1">
      <c r="D436" s="19"/>
    </row>
    <row r="437" spans="4:4" ht="14.25" customHeight="1">
      <c r="D437" s="19"/>
    </row>
    <row r="438" spans="4:4" ht="14.25" customHeight="1">
      <c r="D438" s="19"/>
    </row>
    <row r="439" spans="4:4" ht="14.25" customHeight="1">
      <c r="D439" s="19"/>
    </row>
    <row r="440" spans="4:4" ht="14.25" customHeight="1">
      <c r="D440" s="19"/>
    </row>
    <row r="441" spans="4:4" ht="14.25" customHeight="1">
      <c r="D441" s="19"/>
    </row>
    <row r="442" spans="4:4" ht="14.25" customHeight="1">
      <c r="D442" s="19"/>
    </row>
    <row r="443" spans="4:4" ht="14.25" customHeight="1">
      <c r="D443" s="19"/>
    </row>
    <row r="444" spans="4:4" ht="14.25" customHeight="1">
      <c r="D444" s="19"/>
    </row>
    <row r="445" spans="4:4" ht="14.25" customHeight="1">
      <c r="D445" s="19"/>
    </row>
    <row r="446" spans="4:4" ht="14.25" customHeight="1">
      <c r="D446" s="19"/>
    </row>
    <row r="447" spans="4:4" ht="14.25" customHeight="1">
      <c r="D447" s="19"/>
    </row>
    <row r="448" spans="4:4" ht="14.25" customHeight="1">
      <c r="D448" s="19"/>
    </row>
    <row r="449" spans="4:4" ht="14.25" customHeight="1">
      <c r="D449" s="19"/>
    </row>
    <row r="450" spans="4:4" ht="14.25" customHeight="1">
      <c r="D450" s="19"/>
    </row>
    <row r="451" spans="4:4" ht="14.25" customHeight="1">
      <c r="D451" s="19"/>
    </row>
    <row r="452" spans="4:4" ht="14.25" customHeight="1">
      <c r="D452" s="19"/>
    </row>
    <row r="453" spans="4:4" ht="14.25" customHeight="1">
      <c r="D453" s="19"/>
    </row>
    <row r="454" spans="4:4" ht="14.25" customHeight="1">
      <c r="D454" s="19"/>
    </row>
    <row r="455" spans="4:4" ht="14.25" customHeight="1">
      <c r="D455" s="19"/>
    </row>
    <row r="456" spans="4:4" ht="14.25" customHeight="1">
      <c r="D456" s="19"/>
    </row>
    <row r="457" spans="4:4" ht="14.25" customHeight="1">
      <c r="D457" s="19"/>
    </row>
    <row r="458" spans="4:4" ht="14.25" customHeight="1">
      <c r="D458" s="19"/>
    </row>
    <row r="459" spans="4:4" ht="14.25" customHeight="1">
      <c r="D459" s="19"/>
    </row>
    <row r="460" spans="4:4" ht="14.25" customHeight="1">
      <c r="D460" s="19"/>
    </row>
    <row r="461" spans="4:4" ht="14.25" customHeight="1">
      <c r="D461" s="19"/>
    </row>
    <row r="462" spans="4:4" ht="14.25" customHeight="1">
      <c r="D462" s="19"/>
    </row>
    <row r="463" spans="4:4" ht="14.25" customHeight="1">
      <c r="D463" s="19"/>
    </row>
    <row r="464" spans="4:4" ht="14.25" customHeight="1">
      <c r="D464" s="19"/>
    </row>
    <row r="465" spans="4:4" ht="14.25" customHeight="1">
      <c r="D465" s="19"/>
    </row>
    <row r="466" spans="4:4" ht="14.25" customHeight="1">
      <c r="D466" s="19"/>
    </row>
    <row r="467" spans="4:4" ht="14.25" customHeight="1">
      <c r="D467" s="19"/>
    </row>
    <row r="468" spans="4:4" ht="14.25" customHeight="1">
      <c r="D468" s="19"/>
    </row>
    <row r="469" spans="4:4" ht="14.25" customHeight="1">
      <c r="D469" s="19"/>
    </row>
    <row r="470" spans="4:4" ht="14.25" customHeight="1">
      <c r="D470" s="19"/>
    </row>
    <row r="471" spans="4:4" ht="14.25" customHeight="1">
      <c r="D471" s="19"/>
    </row>
    <row r="472" spans="4:4" ht="14.25" customHeight="1">
      <c r="D472" s="19"/>
    </row>
    <row r="473" spans="4:4" ht="14.25" customHeight="1">
      <c r="D473" s="19"/>
    </row>
    <row r="474" spans="4:4" ht="14.25" customHeight="1">
      <c r="D474" s="19"/>
    </row>
    <row r="475" spans="4:4" ht="14.25" customHeight="1">
      <c r="D475" s="19"/>
    </row>
    <row r="476" spans="4:4" ht="14.25" customHeight="1">
      <c r="D476" s="19"/>
    </row>
    <row r="477" spans="4:4" ht="14.25" customHeight="1">
      <c r="D477" s="19"/>
    </row>
    <row r="478" spans="4:4" ht="14.25" customHeight="1">
      <c r="D478" s="19"/>
    </row>
    <row r="479" spans="4:4" ht="14.25" customHeight="1">
      <c r="D479" s="19"/>
    </row>
    <row r="480" spans="4:4" ht="14.25" customHeight="1">
      <c r="D480" s="19"/>
    </row>
    <row r="481" spans="4:4" ht="14.25" customHeight="1">
      <c r="D481" s="19"/>
    </row>
    <row r="482" spans="4:4" ht="14.25" customHeight="1">
      <c r="D482" s="19"/>
    </row>
    <row r="483" spans="4:4" ht="14.25" customHeight="1">
      <c r="D483" s="19"/>
    </row>
    <row r="484" spans="4:4" ht="14.25" customHeight="1">
      <c r="D484" s="19"/>
    </row>
    <row r="485" spans="4:4" ht="14.25" customHeight="1">
      <c r="D485" s="19"/>
    </row>
    <row r="486" spans="4:4" ht="14.25" customHeight="1">
      <c r="D486" s="19"/>
    </row>
    <row r="487" spans="4:4" ht="14.25" customHeight="1">
      <c r="D487" s="19"/>
    </row>
    <row r="488" spans="4:4" ht="14.25" customHeight="1">
      <c r="D488" s="19"/>
    </row>
    <row r="489" spans="4:4" ht="14.25" customHeight="1">
      <c r="D489" s="19"/>
    </row>
    <row r="490" spans="4:4" ht="14.25" customHeight="1">
      <c r="D490" s="19"/>
    </row>
    <row r="491" spans="4:4" ht="14.25" customHeight="1">
      <c r="D491" s="19"/>
    </row>
    <row r="492" spans="4:4" ht="14.25" customHeight="1">
      <c r="D492" s="19"/>
    </row>
    <row r="493" spans="4:4" ht="14.25" customHeight="1">
      <c r="D493" s="19"/>
    </row>
    <row r="494" spans="4:4" ht="14.25" customHeight="1">
      <c r="D494" s="19"/>
    </row>
    <row r="495" spans="4:4" ht="14.25" customHeight="1">
      <c r="D495" s="19"/>
    </row>
    <row r="496" spans="4:4" ht="14.25" customHeight="1">
      <c r="D496" s="19"/>
    </row>
    <row r="497" spans="4:4" ht="14.25" customHeight="1">
      <c r="D497" s="19"/>
    </row>
    <row r="498" spans="4:4" ht="14.25" customHeight="1">
      <c r="D498" s="19"/>
    </row>
    <row r="499" spans="4:4" ht="14.25" customHeight="1">
      <c r="D499" s="19"/>
    </row>
    <row r="500" spans="4:4" ht="14.25" customHeight="1">
      <c r="D500" s="19"/>
    </row>
    <row r="501" spans="4:4" ht="14.25" customHeight="1">
      <c r="D501" s="19"/>
    </row>
    <row r="502" spans="4:4" ht="14.25" customHeight="1">
      <c r="D502" s="19"/>
    </row>
    <row r="503" spans="4:4" ht="14.25" customHeight="1">
      <c r="D503" s="19"/>
    </row>
    <row r="504" spans="4:4" ht="14.25" customHeight="1">
      <c r="D504" s="19"/>
    </row>
    <row r="505" spans="4:4" ht="14.25" customHeight="1">
      <c r="D505" s="19"/>
    </row>
    <row r="506" spans="4:4" ht="14.25" customHeight="1">
      <c r="D506" s="19"/>
    </row>
    <row r="507" spans="4:4" ht="14.25" customHeight="1">
      <c r="D507" s="19"/>
    </row>
    <row r="508" spans="4:4" ht="14.25" customHeight="1">
      <c r="D508" s="19"/>
    </row>
    <row r="509" spans="4:4" ht="14.25" customHeight="1">
      <c r="D509" s="19"/>
    </row>
    <row r="510" spans="4:4" ht="14.25" customHeight="1">
      <c r="D510" s="19"/>
    </row>
    <row r="511" spans="4:4" ht="14.25" customHeight="1">
      <c r="D511" s="19"/>
    </row>
    <row r="512" spans="4:4" ht="14.25" customHeight="1">
      <c r="D512" s="19"/>
    </row>
    <row r="513" spans="4:4" ht="14.25" customHeight="1">
      <c r="D513" s="19"/>
    </row>
    <row r="514" spans="4:4" ht="14.25" customHeight="1">
      <c r="D514" s="19"/>
    </row>
    <row r="515" spans="4:4" ht="14.25" customHeight="1">
      <c r="D515" s="19"/>
    </row>
    <row r="516" spans="4:4" ht="14.25" customHeight="1">
      <c r="D516" s="19"/>
    </row>
    <row r="517" spans="4:4" ht="14.25" customHeight="1">
      <c r="D517" s="19"/>
    </row>
    <row r="518" spans="4:4" ht="14.25" customHeight="1">
      <c r="D518" s="19"/>
    </row>
    <row r="519" spans="4:4" ht="14.25" customHeight="1">
      <c r="D519" s="19"/>
    </row>
    <row r="520" spans="4:4" ht="14.25" customHeight="1">
      <c r="D520" s="19"/>
    </row>
    <row r="521" spans="4:4" ht="14.25" customHeight="1">
      <c r="D521" s="19"/>
    </row>
    <row r="522" spans="4:4" ht="14.25" customHeight="1">
      <c r="D522" s="19"/>
    </row>
    <row r="523" spans="4:4" ht="14.25" customHeight="1">
      <c r="D523" s="19"/>
    </row>
    <row r="524" spans="4:4" ht="14.25" customHeight="1">
      <c r="D524" s="19"/>
    </row>
    <row r="525" spans="4:4" ht="14.25" customHeight="1">
      <c r="D525" s="19"/>
    </row>
    <row r="526" spans="4:4" ht="14.25" customHeight="1">
      <c r="D526" s="19"/>
    </row>
    <row r="527" spans="4:4" ht="14.25" customHeight="1">
      <c r="D527" s="19"/>
    </row>
    <row r="528" spans="4:4" ht="14.25" customHeight="1">
      <c r="D528" s="19"/>
    </row>
    <row r="529" spans="4:4" ht="14.25" customHeight="1">
      <c r="D529" s="19"/>
    </row>
    <row r="530" spans="4:4" ht="14.25" customHeight="1">
      <c r="D530" s="19"/>
    </row>
    <row r="531" spans="4:4" ht="14.25" customHeight="1">
      <c r="D531" s="19"/>
    </row>
    <row r="532" spans="4:4" ht="14.25" customHeight="1">
      <c r="D532" s="19"/>
    </row>
    <row r="533" spans="4:4" ht="14.25" customHeight="1">
      <c r="D533" s="19"/>
    </row>
    <row r="534" spans="4:4" ht="14.25" customHeight="1">
      <c r="D534" s="19"/>
    </row>
    <row r="535" spans="4:4" ht="14.25" customHeight="1">
      <c r="D535" s="19"/>
    </row>
    <row r="536" spans="4:4" ht="14.25" customHeight="1">
      <c r="D536" s="19"/>
    </row>
    <row r="537" spans="4:4" ht="14.25" customHeight="1">
      <c r="D537" s="19"/>
    </row>
    <row r="538" spans="4:4" ht="14.25" customHeight="1">
      <c r="D538" s="19"/>
    </row>
    <row r="539" spans="4:4" ht="14.25" customHeight="1">
      <c r="D539" s="19"/>
    </row>
    <row r="540" spans="4:4" ht="14.25" customHeight="1">
      <c r="D540" s="19"/>
    </row>
    <row r="541" spans="4:4" ht="14.25" customHeight="1">
      <c r="D541" s="19"/>
    </row>
    <row r="542" spans="4:4" ht="14.25" customHeight="1">
      <c r="D542" s="19"/>
    </row>
    <row r="543" spans="4:4" ht="14.25" customHeight="1">
      <c r="D543" s="19"/>
    </row>
    <row r="544" spans="4:4" ht="14.25" customHeight="1">
      <c r="D544" s="19"/>
    </row>
    <row r="545" spans="4:4" ht="14.25" customHeight="1">
      <c r="D545" s="19"/>
    </row>
    <row r="546" spans="4:4" ht="14.25" customHeight="1">
      <c r="D546" s="19"/>
    </row>
    <row r="547" spans="4:4" ht="14.25" customHeight="1">
      <c r="D547" s="19"/>
    </row>
    <row r="548" spans="4:4" ht="14.25" customHeight="1">
      <c r="D548" s="19"/>
    </row>
    <row r="549" spans="4:4" ht="14.25" customHeight="1">
      <c r="D549" s="19"/>
    </row>
    <row r="550" spans="4:4" ht="14.25" customHeight="1">
      <c r="D550" s="19"/>
    </row>
    <row r="551" spans="4:4" ht="14.25" customHeight="1">
      <c r="D551" s="19"/>
    </row>
    <row r="552" spans="4:4" ht="14.25" customHeight="1">
      <c r="D552" s="19"/>
    </row>
    <row r="553" spans="4:4" ht="14.25" customHeight="1">
      <c r="D553" s="19"/>
    </row>
    <row r="554" spans="4:4" ht="14.25" customHeight="1">
      <c r="D554" s="19"/>
    </row>
    <row r="555" spans="4:4" ht="14.25" customHeight="1">
      <c r="D555" s="19"/>
    </row>
    <row r="556" spans="4:4" ht="14.25" customHeight="1">
      <c r="D556" s="19"/>
    </row>
    <row r="557" spans="4:4" ht="14.25" customHeight="1">
      <c r="D557" s="19"/>
    </row>
    <row r="558" spans="4:4" ht="14.25" customHeight="1">
      <c r="D558" s="19"/>
    </row>
    <row r="559" spans="4:4" ht="14.25" customHeight="1">
      <c r="D559" s="19"/>
    </row>
    <row r="560" spans="4:4" ht="14.25" customHeight="1">
      <c r="D560" s="19"/>
    </row>
    <row r="561" spans="4:4" ht="14.25" customHeight="1">
      <c r="D561" s="19"/>
    </row>
    <row r="562" spans="4:4" ht="14.25" customHeight="1">
      <c r="D562" s="19"/>
    </row>
    <row r="563" spans="4:4" ht="14.25" customHeight="1">
      <c r="D563" s="19"/>
    </row>
    <row r="564" spans="4:4" ht="14.25" customHeight="1">
      <c r="D564" s="19"/>
    </row>
    <row r="565" spans="4:4" ht="14.25" customHeight="1">
      <c r="D565" s="19"/>
    </row>
    <row r="566" spans="4:4" ht="14.25" customHeight="1">
      <c r="D566" s="19"/>
    </row>
    <row r="567" spans="4:4" ht="14.25" customHeight="1">
      <c r="D567" s="19"/>
    </row>
    <row r="568" spans="4:4" ht="14.25" customHeight="1">
      <c r="D568" s="19"/>
    </row>
    <row r="569" spans="4:4" ht="14.25" customHeight="1">
      <c r="D569" s="19"/>
    </row>
    <row r="570" spans="4:4" ht="14.25" customHeight="1">
      <c r="D570" s="19"/>
    </row>
    <row r="571" spans="4:4" ht="14.25" customHeight="1">
      <c r="D571" s="19"/>
    </row>
    <row r="572" spans="4:4" ht="14.25" customHeight="1">
      <c r="D572" s="19"/>
    </row>
    <row r="573" spans="4:4" ht="14.25" customHeight="1">
      <c r="D573" s="19"/>
    </row>
    <row r="574" spans="4:4" ht="14.25" customHeight="1">
      <c r="D574" s="19"/>
    </row>
    <row r="575" spans="4:4" ht="14.25" customHeight="1">
      <c r="D575" s="19"/>
    </row>
    <row r="576" spans="4:4" ht="14.25" customHeight="1">
      <c r="D576" s="19"/>
    </row>
    <row r="577" spans="4:4" ht="14.25" customHeight="1">
      <c r="D577" s="19"/>
    </row>
    <row r="578" spans="4:4" ht="14.25" customHeight="1">
      <c r="D578" s="19"/>
    </row>
    <row r="579" spans="4:4" ht="14.25" customHeight="1">
      <c r="D579" s="19"/>
    </row>
    <row r="580" spans="4:4" ht="14.25" customHeight="1">
      <c r="D580" s="19"/>
    </row>
    <row r="581" spans="4:4" ht="14.25" customHeight="1">
      <c r="D581" s="19"/>
    </row>
    <row r="582" spans="4:4" ht="14.25" customHeight="1">
      <c r="D582" s="19"/>
    </row>
    <row r="583" spans="4:4" ht="14.25" customHeight="1">
      <c r="D583" s="19"/>
    </row>
    <row r="584" spans="4:4" ht="14.25" customHeight="1">
      <c r="D584" s="19"/>
    </row>
    <row r="585" spans="4:4" ht="14.25" customHeight="1">
      <c r="D585" s="19"/>
    </row>
    <row r="586" spans="4:4" ht="14.25" customHeight="1">
      <c r="D586" s="19"/>
    </row>
    <row r="587" spans="4:4" ht="14.25" customHeight="1">
      <c r="D587" s="19"/>
    </row>
    <row r="588" spans="4:4" ht="14.25" customHeight="1">
      <c r="D588" s="19"/>
    </row>
    <row r="589" spans="4:4" ht="14.25" customHeight="1">
      <c r="D589" s="19"/>
    </row>
    <row r="590" spans="4:4" ht="14.25" customHeight="1">
      <c r="D590" s="19"/>
    </row>
    <row r="591" spans="4:4" ht="14.25" customHeight="1">
      <c r="D591" s="19"/>
    </row>
    <row r="592" spans="4:4" ht="14.25" customHeight="1">
      <c r="D592" s="19"/>
    </row>
    <row r="593" spans="4:4" ht="14.25" customHeight="1">
      <c r="D593" s="19"/>
    </row>
    <row r="594" spans="4:4" ht="14.25" customHeight="1">
      <c r="D594" s="19"/>
    </row>
    <row r="595" spans="4:4" ht="14.25" customHeight="1">
      <c r="D595" s="19"/>
    </row>
    <row r="596" spans="4:4" ht="14.25" customHeight="1">
      <c r="D596" s="19"/>
    </row>
    <row r="597" spans="4:4" ht="14.25" customHeight="1">
      <c r="D597" s="19"/>
    </row>
    <row r="598" spans="4:4" ht="14.25" customHeight="1">
      <c r="D598" s="19"/>
    </row>
    <row r="599" spans="4:4" ht="14.25" customHeight="1">
      <c r="D599" s="19"/>
    </row>
    <row r="600" spans="4:4" ht="14.25" customHeight="1">
      <c r="D600" s="19"/>
    </row>
    <row r="601" spans="4:4" ht="14.25" customHeight="1">
      <c r="D601" s="19"/>
    </row>
    <row r="602" spans="4:4" ht="14.25" customHeight="1">
      <c r="D602" s="19"/>
    </row>
    <row r="603" spans="4:4" ht="14.25" customHeight="1">
      <c r="D603" s="19"/>
    </row>
    <row r="604" spans="4:4" ht="14.25" customHeight="1">
      <c r="D604" s="19"/>
    </row>
    <row r="605" spans="4:4" ht="14.25" customHeight="1">
      <c r="D605" s="19"/>
    </row>
    <row r="606" spans="4:4" ht="14.25" customHeight="1">
      <c r="D606" s="19"/>
    </row>
    <row r="607" spans="4:4" ht="14.25" customHeight="1">
      <c r="D607" s="19"/>
    </row>
    <row r="608" spans="4:4" ht="14.25" customHeight="1">
      <c r="D608" s="19"/>
    </row>
    <row r="609" spans="4:4" ht="14.25" customHeight="1">
      <c r="D609" s="19"/>
    </row>
    <row r="610" spans="4:4" ht="14.25" customHeight="1">
      <c r="D610" s="19"/>
    </row>
    <row r="611" spans="4:4" ht="14.25" customHeight="1">
      <c r="D611" s="19"/>
    </row>
    <row r="612" spans="4:4" ht="14.25" customHeight="1">
      <c r="D612" s="19"/>
    </row>
    <row r="613" spans="4:4" ht="14.25" customHeight="1">
      <c r="D613" s="19"/>
    </row>
    <row r="614" spans="4:4" ht="14.25" customHeight="1">
      <c r="D614" s="19"/>
    </row>
    <row r="615" spans="4:4" ht="14.25" customHeight="1">
      <c r="D615" s="19"/>
    </row>
    <row r="616" spans="4:4" ht="14.25" customHeight="1">
      <c r="D616" s="19"/>
    </row>
    <row r="617" spans="4:4" ht="14.25" customHeight="1">
      <c r="D617" s="19"/>
    </row>
    <row r="618" spans="4:4" ht="14.25" customHeight="1">
      <c r="D618" s="19"/>
    </row>
    <row r="619" spans="4:4" ht="14.25" customHeight="1">
      <c r="D619" s="19"/>
    </row>
    <row r="620" spans="4:4" ht="14.25" customHeight="1">
      <c r="D620" s="19"/>
    </row>
    <row r="621" spans="4:4" ht="14.25" customHeight="1">
      <c r="D621" s="19"/>
    </row>
    <row r="622" spans="4:4" ht="14.25" customHeight="1">
      <c r="D622" s="19"/>
    </row>
    <row r="623" spans="4:4" ht="14.25" customHeight="1">
      <c r="D623" s="19"/>
    </row>
    <row r="624" spans="4:4" ht="14.25" customHeight="1">
      <c r="D624" s="19"/>
    </row>
    <row r="625" spans="4:4" ht="14.25" customHeight="1">
      <c r="D625" s="19"/>
    </row>
    <row r="626" spans="4:4" ht="14.25" customHeight="1">
      <c r="D626" s="19"/>
    </row>
    <row r="627" spans="4:4" ht="14.25" customHeight="1">
      <c r="D627" s="19"/>
    </row>
    <row r="628" spans="4:4" ht="14.25" customHeight="1">
      <c r="D628" s="19"/>
    </row>
    <row r="629" spans="4:4" ht="14.25" customHeight="1">
      <c r="D629" s="19"/>
    </row>
    <row r="630" spans="4:4" ht="14.25" customHeight="1">
      <c r="D630" s="19"/>
    </row>
    <row r="631" spans="4:4" ht="14.25" customHeight="1">
      <c r="D631" s="19"/>
    </row>
    <row r="632" spans="4:4" ht="14.25" customHeight="1">
      <c r="D632" s="19"/>
    </row>
    <row r="633" spans="4:4" ht="14.25" customHeight="1">
      <c r="D633" s="19"/>
    </row>
    <row r="634" spans="4:4" ht="14.25" customHeight="1">
      <c r="D634" s="19"/>
    </row>
    <row r="635" spans="4:4" ht="14.25" customHeight="1">
      <c r="D635" s="19"/>
    </row>
    <row r="636" spans="4:4" ht="14.25" customHeight="1">
      <c r="D636" s="19"/>
    </row>
    <row r="637" spans="4:4" ht="14.25" customHeight="1">
      <c r="D637" s="19"/>
    </row>
    <row r="638" spans="4:4" ht="14.25" customHeight="1">
      <c r="D638" s="19"/>
    </row>
    <row r="639" spans="4:4" ht="14.25" customHeight="1">
      <c r="D639" s="19"/>
    </row>
    <row r="640" spans="4:4" ht="14.25" customHeight="1">
      <c r="D640" s="19"/>
    </row>
    <row r="641" spans="4:4" ht="14.25" customHeight="1">
      <c r="D641" s="19"/>
    </row>
    <row r="642" spans="4:4" ht="14.25" customHeight="1">
      <c r="D642" s="19"/>
    </row>
    <row r="643" spans="4:4" ht="14.25" customHeight="1">
      <c r="D643" s="19"/>
    </row>
    <row r="644" spans="4:4" ht="14.25" customHeight="1">
      <c r="D644" s="19"/>
    </row>
    <row r="645" spans="4:4" ht="14.25" customHeight="1">
      <c r="D645" s="19"/>
    </row>
    <row r="646" spans="4:4" ht="14.25" customHeight="1">
      <c r="D646" s="19"/>
    </row>
    <row r="647" spans="4:4" ht="14.25" customHeight="1">
      <c r="D647" s="19"/>
    </row>
    <row r="648" spans="4:4" ht="14.25" customHeight="1">
      <c r="D648" s="19"/>
    </row>
    <row r="649" spans="4:4" ht="14.25" customHeight="1">
      <c r="D649" s="19"/>
    </row>
    <row r="650" spans="4:4" ht="14.25" customHeight="1">
      <c r="D650" s="19"/>
    </row>
    <row r="651" spans="4:4" ht="14.25" customHeight="1">
      <c r="D651" s="19"/>
    </row>
    <row r="652" spans="4:4" ht="14.25" customHeight="1">
      <c r="D652" s="19"/>
    </row>
    <row r="653" spans="4:4" ht="14.25" customHeight="1">
      <c r="D653" s="19"/>
    </row>
    <row r="654" spans="4:4" ht="14.25" customHeight="1">
      <c r="D654" s="19"/>
    </row>
    <row r="655" spans="4:4" ht="14.25" customHeight="1">
      <c r="D655" s="19"/>
    </row>
    <row r="656" spans="4:4" ht="14.25" customHeight="1">
      <c r="D656" s="19"/>
    </row>
    <row r="657" spans="4:4" ht="14.25" customHeight="1">
      <c r="D657" s="19"/>
    </row>
    <row r="658" spans="4:4" ht="14.25" customHeight="1">
      <c r="D658" s="19"/>
    </row>
    <row r="659" spans="4:4" ht="14.25" customHeight="1">
      <c r="D659" s="19"/>
    </row>
    <row r="660" spans="4:4" ht="14.25" customHeight="1">
      <c r="D660" s="19"/>
    </row>
    <row r="661" spans="4:4" ht="14.25" customHeight="1">
      <c r="D661" s="19"/>
    </row>
    <row r="662" spans="4:4" ht="14.25" customHeight="1">
      <c r="D662" s="19"/>
    </row>
    <row r="663" spans="4:4" ht="14.25" customHeight="1">
      <c r="D663" s="19"/>
    </row>
    <row r="664" spans="4:4" ht="14.25" customHeight="1">
      <c r="D664" s="19"/>
    </row>
    <row r="665" spans="4:4" ht="14.25" customHeight="1">
      <c r="D665" s="19"/>
    </row>
    <row r="666" spans="4:4" ht="14.25" customHeight="1">
      <c r="D666" s="19"/>
    </row>
    <row r="667" spans="4:4" ht="14.25" customHeight="1">
      <c r="D667" s="19"/>
    </row>
    <row r="668" spans="4:4" ht="14.25" customHeight="1">
      <c r="D668" s="19"/>
    </row>
    <row r="669" spans="4:4" ht="14.25" customHeight="1">
      <c r="D669" s="19"/>
    </row>
    <row r="670" spans="4:4" ht="14.25" customHeight="1">
      <c r="D670" s="19"/>
    </row>
    <row r="671" spans="4:4" ht="14.25" customHeight="1">
      <c r="D671" s="19"/>
    </row>
    <row r="672" spans="4:4" ht="14.25" customHeight="1">
      <c r="D672" s="19"/>
    </row>
    <row r="673" spans="4:4" ht="14.25" customHeight="1">
      <c r="D673" s="19"/>
    </row>
    <row r="674" spans="4:4" ht="14.25" customHeight="1">
      <c r="D674" s="19"/>
    </row>
    <row r="675" spans="4:4" ht="14.25" customHeight="1">
      <c r="D675" s="19"/>
    </row>
    <row r="676" spans="4:4" ht="14.25" customHeight="1">
      <c r="D676" s="19"/>
    </row>
    <row r="677" spans="4:4" ht="14.25" customHeight="1">
      <c r="D677" s="19"/>
    </row>
    <row r="678" spans="4:4" ht="14.25" customHeight="1">
      <c r="D678" s="19"/>
    </row>
    <row r="679" spans="4:4" ht="14.25" customHeight="1">
      <c r="D679" s="19"/>
    </row>
    <row r="680" spans="4:4" ht="14.25" customHeight="1">
      <c r="D680" s="19"/>
    </row>
    <row r="681" spans="4:4" ht="14.25" customHeight="1">
      <c r="D681" s="19"/>
    </row>
    <row r="682" spans="4:4" ht="14.25" customHeight="1">
      <c r="D682" s="19"/>
    </row>
    <row r="683" spans="4:4" ht="14.25" customHeight="1">
      <c r="D683" s="19"/>
    </row>
    <row r="684" spans="4:4" ht="14.25" customHeight="1">
      <c r="D684" s="19"/>
    </row>
    <row r="685" spans="4:4" ht="14.25" customHeight="1">
      <c r="D685" s="19"/>
    </row>
    <row r="686" spans="4:4" ht="14.25" customHeight="1">
      <c r="D686" s="19"/>
    </row>
    <row r="687" spans="4:4" ht="14.25" customHeight="1">
      <c r="D687" s="19"/>
    </row>
    <row r="688" spans="4:4" ht="14.25" customHeight="1">
      <c r="D688" s="19"/>
    </row>
    <row r="689" spans="4:4" ht="14.25" customHeight="1">
      <c r="D689" s="19"/>
    </row>
    <row r="690" spans="4:4" ht="14.25" customHeight="1">
      <c r="D690" s="19"/>
    </row>
    <row r="691" spans="4:4" ht="14.25" customHeight="1">
      <c r="D691" s="19"/>
    </row>
    <row r="692" spans="4:4" ht="14.25" customHeight="1">
      <c r="D692" s="19"/>
    </row>
    <row r="693" spans="4:4" ht="14.25" customHeight="1">
      <c r="D693" s="19"/>
    </row>
    <row r="694" spans="4:4" ht="14.25" customHeight="1">
      <c r="D694" s="19"/>
    </row>
    <row r="695" spans="4:4" ht="14.25" customHeight="1">
      <c r="D695" s="19"/>
    </row>
    <row r="696" spans="4:4" ht="14.25" customHeight="1">
      <c r="D696" s="19"/>
    </row>
    <row r="697" spans="4:4" ht="14.25" customHeight="1">
      <c r="D697" s="19"/>
    </row>
    <row r="698" spans="4:4" ht="14.25" customHeight="1">
      <c r="D698" s="19"/>
    </row>
    <row r="699" spans="4:4" ht="14.25" customHeight="1">
      <c r="D699" s="19"/>
    </row>
    <row r="700" spans="4:4" ht="14.25" customHeight="1">
      <c r="D700" s="19"/>
    </row>
    <row r="701" spans="4:4" ht="14.25" customHeight="1">
      <c r="D701" s="19"/>
    </row>
    <row r="702" spans="4:4" ht="14.25" customHeight="1">
      <c r="D702" s="19"/>
    </row>
    <row r="703" spans="4:4" ht="14.25" customHeight="1">
      <c r="D703" s="19"/>
    </row>
    <row r="704" spans="4:4" ht="14.25" customHeight="1">
      <c r="D704" s="19"/>
    </row>
    <row r="705" spans="4:4" ht="14.25" customHeight="1">
      <c r="D705" s="19"/>
    </row>
    <row r="706" spans="4:4" ht="14.25" customHeight="1">
      <c r="D706" s="19"/>
    </row>
    <row r="707" spans="4:4" ht="14.25" customHeight="1">
      <c r="D707" s="19"/>
    </row>
    <row r="708" spans="4:4" ht="14.25" customHeight="1">
      <c r="D708" s="19"/>
    </row>
    <row r="709" spans="4:4" ht="14.25" customHeight="1">
      <c r="D709" s="19"/>
    </row>
    <row r="710" spans="4:4" ht="14.25" customHeight="1">
      <c r="D710" s="19"/>
    </row>
    <row r="711" spans="4:4" ht="14.25" customHeight="1">
      <c r="D711" s="19"/>
    </row>
    <row r="712" spans="4:4" ht="14.25" customHeight="1">
      <c r="D712" s="19"/>
    </row>
    <row r="713" spans="4:4" ht="14.25" customHeight="1">
      <c r="D713" s="19"/>
    </row>
    <row r="714" spans="4:4" ht="14.25" customHeight="1">
      <c r="D714" s="19"/>
    </row>
    <row r="715" spans="4:4" ht="14.25" customHeight="1">
      <c r="D715" s="19"/>
    </row>
    <row r="716" spans="4:4" ht="14.25" customHeight="1">
      <c r="D716" s="19"/>
    </row>
    <row r="717" spans="4:4" ht="14.25" customHeight="1">
      <c r="D717" s="19"/>
    </row>
    <row r="718" spans="4:4" ht="14.25" customHeight="1">
      <c r="D718" s="19"/>
    </row>
    <row r="719" spans="4:4" ht="14.25" customHeight="1">
      <c r="D719" s="19"/>
    </row>
    <row r="720" spans="4:4" ht="14.25" customHeight="1">
      <c r="D720" s="19"/>
    </row>
    <row r="721" spans="4:4" ht="14.25" customHeight="1">
      <c r="D721" s="19"/>
    </row>
    <row r="722" spans="4:4" ht="14.25" customHeight="1">
      <c r="D722" s="19"/>
    </row>
    <row r="723" spans="4:4" ht="14.25" customHeight="1">
      <c r="D723" s="19"/>
    </row>
    <row r="724" spans="4:4" ht="14.25" customHeight="1">
      <c r="D724" s="19"/>
    </row>
    <row r="725" spans="4:4" ht="14.25" customHeight="1">
      <c r="D725" s="19"/>
    </row>
    <row r="726" spans="4:4" ht="14.25" customHeight="1">
      <c r="D726" s="19"/>
    </row>
    <row r="727" spans="4:4" ht="14.25" customHeight="1">
      <c r="D727" s="19"/>
    </row>
    <row r="728" spans="4:4" ht="14.25" customHeight="1">
      <c r="D728" s="19"/>
    </row>
    <row r="729" spans="4:4" ht="14.25" customHeight="1">
      <c r="D729" s="19"/>
    </row>
    <row r="730" spans="4:4" ht="14.25" customHeight="1">
      <c r="D730" s="19"/>
    </row>
    <row r="731" spans="4:4" ht="14.25" customHeight="1">
      <c r="D731" s="19"/>
    </row>
    <row r="732" spans="4:4" ht="14.25" customHeight="1">
      <c r="D732" s="19"/>
    </row>
    <row r="733" spans="4:4" ht="14.25" customHeight="1">
      <c r="D733" s="19"/>
    </row>
    <row r="734" spans="4:4" ht="14.25" customHeight="1">
      <c r="D734" s="19"/>
    </row>
    <row r="735" spans="4:4" ht="14.25" customHeight="1">
      <c r="D735" s="19"/>
    </row>
    <row r="736" spans="4:4" ht="14.25" customHeight="1">
      <c r="D736" s="19"/>
    </row>
    <row r="737" spans="4:4" ht="14.25" customHeight="1">
      <c r="D737" s="19"/>
    </row>
    <row r="738" spans="4:4" ht="14.25" customHeight="1">
      <c r="D738" s="19"/>
    </row>
    <row r="739" spans="4:4" ht="14.25" customHeight="1">
      <c r="D739" s="19"/>
    </row>
    <row r="740" spans="4:4" ht="14.25" customHeight="1">
      <c r="D740" s="19"/>
    </row>
    <row r="741" spans="4:4" ht="14.25" customHeight="1">
      <c r="D741" s="19"/>
    </row>
    <row r="742" spans="4:4" ht="14.25" customHeight="1">
      <c r="D742" s="19"/>
    </row>
    <row r="743" spans="4:4" ht="14.25" customHeight="1">
      <c r="D743" s="19"/>
    </row>
    <row r="744" spans="4:4" ht="14.25" customHeight="1">
      <c r="D744" s="19"/>
    </row>
    <row r="745" spans="4:4" ht="14.25" customHeight="1">
      <c r="D745" s="19"/>
    </row>
    <row r="746" spans="4:4" ht="14.25" customHeight="1">
      <c r="D746" s="19"/>
    </row>
    <row r="747" spans="4:4" ht="14.25" customHeight="1">
      <c r="D747" s="19"/>
    </row>
    <row r="748" spans="4:4" ht="14.25" customHeight="1">
      <c r="D748" s="19"/>
    </row>
    <row r="749" spans="4:4" ht="14.25" customHeight="1">
      <c r="D749" s="19"/>
    </row>
    <row r="750" spans="4:4" ht="14.25" customHeight="1">
      <c r="D750" s="19"/>
    </row>
    <row r="751" spans="4:4" ht="14.25" customHeight="1">
      <c r="D751" s="19"/>
    </row>
    <row r="752" spans="4:4" ht="14.25" customHeight="1">
      <c r="D752" s="19"/>
    </row>
    <row r="753" spans="4:4" ht="14.25" customHeight="1">
      <c r="D753" s="19"/>
    </row>
    <row r="754" spans="4:4" ht="14.25" customHeight="1">
      <c r="D754" s="19"/>
    </row>
    <row r="755" spans="4:4" ht="14.25" customHeight="1">
      <c r="D755" s="19"/>
    </row>
    <row r="756" spans="4:4" ht="14.25" customHeight="1">
      <c r="D756" s="19"/>
    </row>
    <row r="757" spans="4:4" ht="14.25" customHeight="1">
      <c r="D757" s="19"/>
    </row>
    <row r="758" spans="4:4" ht="14.25" customHeight="1">
      <c r="D758" s="19"/>
    </row>
    <row r="759" spans="4:4" ht="14.25" customHeight="1">
      <c r="D759" s="19"/>
    </row>
    <row r="760" spans="4:4" ht="14.25" customHeight="1">
      <c r="D760" s="19"/>
    </row>
    <row r="761" spans="4:4" ht="14.25" customHeight="1">
      <c r="D761" s="19"/>
    </row>
    <row r="762" spans="4:4" ht="14.25" customHeight="1">
      <c r="D762" s="19"/>
    </row>
    <row r="763" spans="4:4" ht="14.25" customHeight="1">
      <c r="D763" s="19"/>
    </row>
    <row r="764" spans="4:4" ht="14.25" customHeight="1">
      <c r="D764" s="19"/>
    </row>
    <row r="765" spans="4:4" ht="14.25" customHeight="1">
      <c r="D765" s="19"/>
    </row>
    <row r="766" spans="4:4" ht="14.25" customHeight="1">
      <c r="D766" s="19"/>
    </row>
    <row r="767" spans="4:4" ht="14.25" customHeight="1">
      <c r="D767" s="19"/>
    </row>
    <row r="768" spans="4:4" ht="14.25" customHeight="1">
      <c r="D768" s="19"/>
    </row>
    <row r="769" spans="4:4" ht="14.25" customHeight="1">
      <c r="D769" s="19"/>
    </row>
    <row r="770" spans="4:4" ht="14.25" customHeight="1">
      <c r="D770" s="19"/>
    </row>
    <row r="771" spans="4:4" ht="14.25" customHeight="1">
      <c r="D771" s="19"/>
    </row>
    <row r="772" spans="4:4" ht="14.25" customHeight="1">
      <c r="D772" s="19"/>
    </row>
    <row r="773" spans="4:4" ht="14.25" customHeight="1">
      <c r="D773" s="19"/>
    </row>
    <row r="774" spans="4:4" ht="14.25" customHeight="1">
      <c r="D774" s="19"/>
    </row>
    <row r="775" spans="4:4" ht="14.25" customHeight="1">
      <c r="D775" s="19"/>
    </row>
    <row r="776" spans="4:4" ht="14.25" customHeight="1">
      <c r="D776" s="19"/>
    </row>
    <row r="777" spans="4:4" ht="14.25" customHeight="1">
      <c r="D777" s="19"/>
    </row>
    <row r="778" spans="4:4" ht="14.25" customHeight="1">
      <c r="D778" s="19"/>
    </row>
    <row r="779" spans="4:4" ht="14.25" customHeight="1">
      <c r="D779" s="19"/>
    </row>
    <row r="780" spans="4:4" ht="14.25" customHeight="1">
      <c r="D780" s="19"/>
    </row>
    <row r="781" spans="4:4" ht="14.25" customHeight="1">
      <c r="D781" s="19"/>
    </row>
    <row r="782" spans="4:4" ht="14.25" customHeight="1">
      <c r="D782" s="19"/>
    </row>
    <row r="783" spans="4:4" ht="14.25" customHeight="1">
      <c r="D783" s="19"/>
    </row>
    <row r="784" spans="4:4" ht="14.25" customHeight="1">
      <c r="D784" s="19"/>
    </row>
    <row r="785" spans="4:4" ht="14.25" customHeight="1">
      <c r="D785" s="19"/>
    </row>
    <row r="786" spans="4:4" ht="14.25" customHeight="1">
      <c r="D786" s="19"/>
    </row>
    <row r="787" spans="4:4" ht="14.25" customHeight="1">
      <c r="D787" s="19"/>
    </row>
    <row r="788" spans="4:4" ht="14.25" customHeight="1">
      <c r="D788" s="19"/>
    </row>
    <row r="789" spans="4:4" ht="14.25" customHeight="1">
      <c r="D789" s="19"/>
    </row>
    <row r="790" spans="4:4" ht="14.25" customHeight="1">
      <c r="D790" s="19"/>
    </row>
    <row r="791" spans="4:4" ht="14.25" customHeight="1">
      <c r="D791" s="19"/>
    </row>
    <row r="792" spans="4:4" ht="14.25" customHeight="1">
      <c r="D792" s="19"/>
    </row>
    <row r="793" spans="4:4" ht="14.25" customHeight="1">
      <c r="D793" s="19"/>
    </row>
    <row r="794" spans="4:4" ht="14.25" customHeight="1">
      <c r="D794" s="19"/>
    </row>
    <row r="795" spans="4:4" ht="14.25" customHeight="1">
      <c r="D795" s="19"/>
    </row>
    <row r="796" spans="4:4" ht="14.25" customHeight="1">
      <c r="D796" s="19"/>
    </row>
    <row r="797" spans="4:4" ht="14.25" customHeight="1">
      <c r="D797" s="19"/>
    </row>
    <row r="798" spans="4:4" ht="14.25" customHeight="1">
      <c r="D798" s="19"/>
    </row>
    <row r="799" spans="4:4" ht="14.25" customHeight="1">
      <c r="D799" s="19"/>
    </row>
    <row r="800" spans="4:4" ht="14.25" customHeight="1">
      <c r="D800" s="19"/>
    </row>
    <row r="801" spans="4:4" ht="14.25" customHeight="1">
      <c r="D801" s="19"/>
    </row>
    <row r="802" spans="4:4" ht="14.25" customHeight="1">
      <c r="D802" s="19"/>
    </row>
    <row r="803" spans="4:4" ht="14.25" customHeight="1">
      <c r="D803" s="19"/>
    </row>
    <row r="804" spans="4:4" ht="14.25" customHeight="1">
      <c r="D804" s="19"/>
    </row>
    <row r="805" spans="4:4" ht="14.25" customHeight="1">
      <c r="D805" s="19"/>
    </row>
    <row r="806" spans="4:4" ht="14.25" customHeight="1">
      <c r="D806" s="19"/>
    </row>
    <row r="807" spans="4:4" ht="14.25" customHeight="1">
      <c r="D807" s="19"/>
    </row>
    <row r="808" spans="4:4" ht="14.25" customHeight="1">
      <c r="D808" s="19"/>
    </row>
    <row r="809" spans="4:4" ht="14.25" customHeight="1">
      <c r="D809" s="19"/>
    </row>
    <row r="810" spans="4:4" ht="14.25" customHeight="1">
      <c r="D810" s="19"/>
    </row>
    <row r="811" spans="4:4" ht="14.25" customHeight="1">
      <c r="D811" s="19"/>
    </row>
    <row r="812" spans="4:4" ht="14.25" customHeight="1">
      <c r="D812" s="19"/>
    </row>
    <row r="813" spans="4:4" ht="14.25" customHeight="1">
      <c r="D813" s="19"/>
    </row>
    <row r="814" spans="4:4" ht="14.25" customHeight="1">
      <c r="D814" s="19"/>
    </row>
    <row r="815" spans="4:4" ht="14.25" customHeight="1">
      <c r="D815" s="19"/>
    </row>
    <row r="816" spans="4:4" ht="14.25" customHeight="1">
      <c r="D816" s="19"/>
    </row>
    <row r="817" spans="4:4" ht="14.25" customHeight="1">
      <c r="D817" s="19"/>
    </row>
    <row r="818" spans="4:4" ht="14.25" customHeight="1">
      <c r="D818" s="19"/>
    </row>
    <row r="819" spans="4:4" ht="14.25" customHeight="1">
      <c r="D819" s="19"/>
    </row>
    <row r="820" spans="4:4" ht="14.25" customHeight="1">
      <c r="D820" s="19"/>
    </row>
    <row r="821" spans="4:4" ht="14.25" customHeight="1">
      <c r="D821" s="19"/>
    </row>
    <row r="822" spans="4:4" ht="14.25" customHeight="1">
      <c r="D822" s="19"/>
    </row>
    <row r="823" spans="4:4" ht="14.25" customHeight="1">
      <c r="D823" s="19"/>
    </row>
    <row r="824" spans="4:4" ht="14.25" customHeight="1">
      <c r="D824" s="19"/>
    </row>
    <row r="825" spans="4:4" ht="14.25" customHeight="1">
      <c r="D825" s="19"/>
    </row>
    <row r="826" spans="4:4" ht="14.25" customHeight="1">
      <c r="D826" s="19"/>
    </row>
    <row r="827" spans="4:4" ht="14.25" customHeight="1">
      <c r="D827" s="19"/>
    </row>
    <row r="828" spans="4:4" ht="14.25" customHeight="1">
      <c r="D828" s="19"/>
    </row>
    <row r="829" spans="4:4" ht="14.25" customHeight="1">
      <c r="D829" s="19"/>
    </row>
    <row r="830" spans="4:4" ht="14.25" customHeight="1">
      <c r="D830" s="19"/>
    </row>
    <row r="831" spans="4:4" ht="14.25" customHeight="1">
      <c r="D831" s="19"/>
    </row>
    <row r="832" spans="4:4" ht="14.25" customHeight="1">
      <c r="D832" s="19"/>
    </row>
    <row r="833" spans="4:4" ht="14.25" customHeight="1">
      <c r="D833" s="19"/>
    </row>
    <row r="834" spans="4:4" ht="14.25" customHeight="1">
      <c r="D834" s="19"/>
    </row>
    <row r="835" spans="4:4" ht="14.25" customHeight="1">
      <c r="D835" s="19"/>
    </row>
    <row r="836" spans="4:4" ht="14.25" customHeight="1">
      <c r="D836" s="19"/>
    </row>
    <row r="837" spans="4:4" ht="14.25" customHeight="1">
      <c r="D837" s="19"/>
    </row>
    <row r="838" spans="4:4" ht="14.25" customHeight="1">
      <c r="D838" s="19"/>
    </row>
    <row r="839" spans="4:4" ht="14.25" customHeight="1">
      <c r="D839" s="19"/>
    </row>
    <row r="840" spans="4:4" ht="14.25" customHeight="1">
      <c r="D840" s="19"/>
    </row>
    <row r="841" spans="4:4" ht="14.25" customHeight="1">
      <c r="D841" s="19"/>
    </row>
    <row r="842" spans="4:4" ht="14.25" customHeight="1">
      <c r="D842" s="19"/>
    </row>
    <row r="843" spans="4:4" ht="14.25" customHeight="1">
      <c r="D843" s="19"/>
    </row>
    <row r="844" spans="4:4" ht="14.25" customHeight="1">
      <c r="D844" s="19"/>
    </row>
    <row r="845" spans="4:4" ht="14.25" customHeight="1">
      <c r="D845" s="19"/>
    </row>
    <row r="846" spans="4:4" ht="14.25" customHeight="1">
      <c r="D846" s="19"/>
    </row>
    <row r="847" spans="4:4" ht="14.25" customHeight="1">
      <c r="D847" s="19"/>
    </row>
    <row r="848" spans="4:4" ht="14.25" customHeight="1">
      <c r="D848" s="19"/>
    </row>
    <row r="849" spans="4:4" ht="14.25" customHeight="1">
      <c r="D849" s="19"/>
    </row>
    <row r="850" spans="4:4" ht="14.25" customHeight="1">
      <c r="D850" s="19"/>
    </row>
    <row r="851" spans="4:4" ht="14.25" customHeight="1">
      <c r="D851" s="19"/>
    </row>
    <row r="852" spans="4:4" ht="14.25" customHeight="1">
      <c r="D852" s="19"/>
    </row>
    <row r="853" spans="4:4" ht="14.25" customHeight="1">
      <c r="D853" s="19"/>
    </row>
    <row r="854" spans="4:4" ht="14.25" customHeight="1">
      <c r="D854" s="19"/>
    </row>
    <row r="855" spans="4:4" ht="14.25" customHeight="1">
      <c r="D855" s="19"/>
    </row>
    <row r="856" spans="4:4" ht="14.25" customHeight="1">
      <c r="D856" s="19"/>
    </row>
    <row r="857" spans="4:4" ht="14.25" customHeight="1">
      <c r="D857" s="19"/>
    </row>
    <row r="858" spans="4:4" ht="14.25" customHeight="1">
      <c r="D858" s="19"/>
    </row>
    <row r="859" spans="4:4" ht="14.25" customHeight="1">
      <c r="D859" s="19"/>
    </row>
    <row r="860" spans="4:4" ht="14.25" customHeight="1">
      <c r="D860" s="19"/>
    </row>
    <row r="861" spans="4:4" ht="14.25" customHeight="1">
      <c r="D861" s="19"/>
    </row>
    <row r="862" spans="4:4" ht="14.25" customHeight="1">
      <c r="D862" s="19"/>
    </row>
    <row r="863" spans="4:4" ht="14.25" customHeight="1">
      <c r="D863" s="19"/>
    </row>
    <row r="864" spans="4:4" ht="14.25" customHeight="1">
      <c r="D864" s="19"/>
    </row>
    <row r="865" spans="4:4" ht="14.25" customHeight="1">
      <c r="D865" s="19"/>
    </row>
    <row r="866" spans="4:4" ht="14.25" customHeight="1">
      <c r="D866" s="19"/>
    </row>
    <row r="867" spans="4:4" ht="14.25" customHeight="1">
      <c r="D867" s="19"/>
    </row>
    <row r="868" spans="4:4" ht="14.25" customHeight="1">
      <c r="D868" s="19"/>
    </row>
    <row r="869" spans="4:4" ht="14.25" customHeight="1">
      <c r="D869" s="19"/>
    </row>
    <row r="870" spans="4:4" ht="14.25" customHeight="1">
      <c r="D870" s="19"/>
    </row>
    <row r="871" spans="4:4" ht="14.25" customHeight="1">
      <c r="D871" s="19"/>
    </row>
    <row r="872" spans="4:4" ht="14.25" customHeight="1">
      <c r="D872" s="19"/>
    </row>
    <row r="873" spans="4:4" ht="14.25" customHeight="1">
      <c r="D873" s="19"/>
    </row>
    <row r="874" spans="4:4" ht="14.25" customHeight="1">
      <c r="D874" s="19"/>
    </row>
    <row r="875" spans="4:4" ht="14.25" customHeight="1">
      <c r="D875" s="19"/>
    </row>
    <row r="876" spans="4:4" ht="14.25" customHeight="1">
      <c r="D876" s="19"/>
    </row>
    <row r="877" spans="4:4" ht="14.25" customHeight="1">
      <c r="D877" s="19"/>
    </row>
    <row r="878" spans="4:4" ht="14.25" customHeight="1">
      <c r="D878" s="19"/>
    </row>
    <row r="879" spans="4:4" ht="14.25" customHeight="1">
      <c r="D879" s="19"/>
    </row>
    <row r="880" spans="4:4" ht="14.25" customHeight="1">
      <c r="D880" s="19"/>
    </row>
    <row r="881" spans="4:4" ht="14.25" customHeight="1">
      <c r="D881" s="19"/>
    </row>
    <row r="882" spans="4:4" ht="14.25" customHeight="1">
      <c r="D882" s="19"/>
    </row>
    <row r="883" spans="4:4" ht="14.25" customHeight="1">
      <c r="D883" s="19"/>
    </row>
    <row r="884" spans="4:4" ht="14.25" customHeight="1">
      <c r="D884" s="19"/>
    </row>
    <row r="885" spans="4:4" ht="14.25" customHeight="1">
      <c r="D885" s="19"/>
    </row>
    <row r="886" spans="4:4" ht="14.25" customHeight="1">
      <c r="D886" s="19"/>
    </row>
    <row r="887" spans="4:4" ht="14.25" customHeight="1">
      <c r="D887" s="19"/>
    </row>
    <row r="888" spans="4:4" ht="14.25" customHeight="1">
      <c r="D888" s="19"/>
    </row>
    <row r="889" spans="4:4" ht="14.25" customHeight="1">
      <c r="D889" s="19"/>
    </row>
    <row r="890" spans="4:4" ht="14.25" customHeight="1">
      <c r="D890" s="19"/>
    </row>
    <row r="891" spans="4:4" ht="14.25" customHeight="1">
      <c r="D891" s="19"/>
    </row>
    <row r="892" spans="4:4" ht="14.25" customHeight="1">
      <c r="D892" s="19"/>
    </row>
    <row r="893" spans="4:4" ht="14.25" customHeight="1">
      <c r="D893" s="19"/>
    </row>
    <row r="894" spans="4:4" ht="14.25" customHeight="1">
      <c r="D894" s="19"/>
    </row>
    <row r="895" spans="4:4" ht="14.25" customHeight="1">
      <c r="D895" s="19"/>
    </row>
    <row r="896" spans="4:4" ht="14.25" customHeight="1">
      <c r="D896" s="19"/>
    </row>
    <row r="897" spans="4:4" ht="14.25" customHeight="1">
      <c r="D897" s="19"/>
    </row>
    <row r="898" spans="4:4" ht="14.25" customHeight="1">
      <c r="D898" s="19"/>
    </row>
    <row r="899" spans="4:4" ht="14.25" customHeight="1">
      <c r="D899" s="19"/>
    </row>
    <row r="900" spans="4:4" ht="14.25" customHeight="1">
      <c r="D900" s="19"/>
    </row>
    <row r="901" spans="4:4" ht="14.25" customHeight="1">
      <c r="D901" s="19"/>
    </row>
    <row r="902" spans="4:4" ht="14.25" customHeight="1">
      <c r="D902" s="19"/>
    </row>
    <row r="903" spans="4:4" ht="14.25" customHeight="1">
      <c r="D903" s="19"/>
    </row>
    <row r="904" spans="4:4" ht="14.25" customHeight="1">
      <c r="D904" s="19"/>
    </row>
    <row r="905" spans="4:4" ht="14.25" customHeight="1">
      <c r="D905" s="19"/>
    </row>
    <row r="906" spans="4:4" ht="14.25" customHeight="1">
      <c r="D906" s="19"/>
    </row>
    <row r="907" spans="4:4" ht="14.25" customHeight="1">
      <c r="D907" s="19"/>
    </row>
    <row r="908" spans="4:4" ht="14.25" customHeight="1">
      <c r="D908" s="19"/>
    </row>
    <row r="909" spans="4:4" ht="14.25" customHeight="1">
      <c r="D909" s="19"/>
    </row>
    <row r="910" spans="4:4" ht="14.25" customHeight="1">
      <c r="D910" s="19"/>
    </row>
    <row r="911" spans="4:4" ht="14.25" customHeight="1">
      <c r="D911" s="19"/>
    </row>
    <row r="912" spans="4:4" ht="14.25" customHeight="1">
      <c r="D912" s="19"/>
    </row>
    <row r="913" spans="4:4" ht="14.25" customHeight="1">
      <c r="D913" s="19"/>
    </row>
    <row r="914" spans="4:4" ht="14.25" customHeight="1">
      <c r="D914" s="19"/>
    </row>
    <row r="915" spans="4:4" ht="14.25" customHeight="1">
      <c r="D915" s="19"/>
    </row>
    <row r="916" spans="4:4" ht="14.25" customHeight="1">
      <c r="D916" s="19"/>
    </row>
    <row r="917" spans="4:4" ht="14.25" customHeight="1">
      <c r="D917" s="19"/>
    </row>
    <row r="918" spans="4:4" ht="14.25" customHeight="1">
      <c r="D918" s="19"/>
    </row>
    <row r="919" spans="4:4" ht="14.25" customHeight="1">
      <c r="D919" s="19"/>
    </row>
    <row r="920" spans="4:4" ht="14.25" customHeight="1">
      <c r="D920" s="19"/>
    </row>
    <row r="921" spans="4:4" ht="14.25" customHeight="1">
      <c r="D921" s="19"/>
    </row>
    <row r="922" spans="4:4" ht="14.25" customHeight="1">
      <c r="D922" s="19"/>
    </row>
    <row r="923" spans="4:4" ht="14.25" customHeight="1">
      <c r="D923" s="19"/>
    </row>
    <row r="924" spans="4:4" ht="14.25" customHeight="1">
      <c r="D924" s="19"/>
    </row>
    <row r="925" spans="4:4" ht="14.25" customHeight="1">
      <c r="D925" s="19"/>
    </row>
    <row r="926" spans="4:4" ht="14.25" customHeight="1">
      <c r="D926" s="19"/>
    </row>
    <row r="927" spans="4:4" ht="14.25" customHeight="1">
      <c r="D927" s="19"/>
    </row>
    <row r="928" spans="4:4" ht="14.25" customHeight="1">
      <c r="D928" s="19"/>
    </row>
    <row r="929" spans="4:4" ht="14.25" customHeight="1">
      <c r="D929" s="19"/>
    </row>
    <row r="930" spans="4:4" ht="14.25" customHeight="1">
      <c r="D930" s="19"/>
    </row>
    <row r="931" spans="4:4" ht="14.25" customHeight="1">
      <c r="D931" s="19"/>
    </row>
    <row r="932" spans="4:4" ht="14.25" customHeight="1">
      <c r="D932" s="19"/>
    </row>
    <row r="933" spans="4:4" ht="14.25" customHeight="1">
      <c r="D933" s="19"/>
    </row>
    <row r="934" spans="4:4" ht="14.25" customHeight="1">
      <c r="D934" s="19"/>
    </row>
    <row r="935" spans="4:4" ht="14.25" customHeight="1">
      <c r="D935" s="19"/>
    </row>
    <row r="936" spans="4:4" ht="14.25" customHeight="1">
      <c r="D936" s="19"/>
    </row>
    <row r="937" spans="4:4" ht="14.25" customHeight="1">
      <c r="D937" s="19"/>
    </row>
    <row r="938" spans="4:4" ht="14.25" customHeight="1">
      <c r="D938" s="19"/>
    </row>
    <row r="939" spans="4:4" ht="14.25" customHeight="1">
      <c r="D939" s="19"/>
    </row>
    <row r="940" spans="4:4" ht="14.25" customHeight="1">
      <c r="D940" s="19"/>
    </row>
    <row r="941" spans="4:4" ht="14.25" customHeight="1">
      <c r="D941" s="19"/>
    </row>
    <row r="942" spans="4:4" ht="14.25" customHeight="1">
      <c r="D942" s="19"/>
    </row>
    <row r="943" spans="4:4" ht="14.25" customHeight="1">
      <c r="D943" s="19"/>
    </row>
    <row r="944" spans="4:4" ht="14.25" customHeight="1">
      <c r="D944" s="19"/>
    </row>
    <row r="945" spans="4:4" ht="14.25" customHeight="1">
      <c r="D945" s="19"/>
    </row>
    <row r="946" spans="4:4" ht="14.25" customHeight="1">
      <c r="D946" s="19"/>
    </row>
    <row r="947" spans="4:4" ht="14.25" customHeight="1">
      <c r="D947" s="19"/>
    </row>
    <row r="948" spans="4:4" ht="14.25" customHeight="1">
      <c r="D948" s="19"/>
    </row>
    <row r="949" spans="4:4" ht="14.25" customHeight="1">
      <c r="D949" s="19"/>
    </row>
    <row r="950" spans="4:4" ht="14.25" customHeight="1">
      <c r="D950" s="19"/>
    </row>
    <row r="951" spans="4:4" ht="14.25" customHeight="1">
      <c r="D951" s="19"/>
    </row>
    <row r="952" spans="4:4" ht="14.25" customHeight="1">
      <c r="D952" s="19"/>
    </row>
    <row r="953" spans="4:4" ht="14.25" customHeight="1">
      <c r="D953" s="19"/>
    </row>
    <row r="954" spans="4:4" ht="14.25" customHeight="1">
      <c r="D954" s="19"/>
    </row>
    <row r="955" spans="4:4" ht="14.25" customHeight="1">
      <c r="D955" s="19"/>
    </row>
    <row r="956" spans="4:4" ht="14.25" customHeight="1">
      <c r="D956" s="19"/>
    </row>
    <row r="957" spans="4:4" ht="14.25" customHeight="1">
      <c r="D957" s="19"/>
    </row>
    <row r="958" spans="4:4" ht="14.25" customHeight="1">
      <c r="D958" s="19"/>
    </row>
    <row r="959" spans="4:4" ht="14.25" customHeight="1">
      <c r="D959" s="19"/>
    </row>
    <row r="960" spans="4:4" ht="14.25" customHeight="1">
      <c r="D960" s="19"/>
    </row>
    <row r="961" spans="4:4" ht="14.25" customHeight="1">
      <c r="D961" s="19"/>
    </row>
    <row r="962" spans="4:4" ht="14.25" customHeight="1">
      <c r="D962" s="19"/>
    </row>
    <row r="963" spans="4:4" ht="14.25" customHeight="1">
      <c r="D963" s="19"/>
    </row>
    <row r="964" spans="4:4" ht="14.25" customHeight="1">
      <c r="D964" s="19"/>
    </row>
    <row r="965" spans="4:4" ht="14.25" customHeight="1">
      <c r="D965" s="19"/>
    </row>
    <row r="966" spans="4:4" ht="14.25" customHeight="1">
      <c r="D966" s="19"/>
    </row>
    <row r="967" spans="4:4" ht="14.25" customHeight="1">
      <c r="D967" s="19"/>
    </row>
    <row r="968" spans="4:4" ht="14.25" customHeight="1">
      <c r="D968" s="19"/>
    </row>
    <row r="969" spans="4:4" ht="14.25" customHeight="1">
      <c r="D969" s="19"/>
    </row>
    <row r="970" spans="4:4" ht="14.25" customHeight="1">
      <c r="D970" s="19"/>
    </row>
    <row r="971" spans="4:4" ht="14.25" customHeight="1">
      <c r="D971" s="19"/>
    </row>
    <row r="972" spans="4:4" ht="14.25" customHeight="1">
      <c r="D972" s="19"/>
    </row>
    <row r="973" spans="4:4" ht="14.25" customHeight="1">
      <c r="D973" s="19"/>
    </row>
    <row r="974" spans="4:4" ht="14.25" customHeight="1">
      <c r="D974" s="19"/>
    </row>
    <row r="975" spans="4:4" ht="14.25" customHeight="1">
      <c r="D975" s="19"/>
    </row>
    <row r="976" spans="4:4" ht="14.25" customHeight="1">
      <c r="D976" s="19"/>
    </row>
    <row r="977" spans="4:4" ht="14.25" customHeight="1">
      <c r="D977" s="19"/>
    </row>
    <row r="978" spans="4:4" ht="14.25" customHeight="1">
      <c r="D978" s="19"/>
    </row>
    <row r="979" spans="4:4" ht="14.25" customHeight="1">
      <c r="D979" s="19"/>
    </row>
    <row r="980" spans="4:4" ht="14.25" customHeight="1">
      <c r="D980" s="19"/>
    </row>
    <row r="981" spans="4:4" ht="14.25" customHeight="1">
      <c r="D981" s="19"/>
    </row>
    <row r="982" spans="4:4" ht="14.25" customHeight="1">
      <c r="D982" s="19"/>
    </row>
    <row r="983" spans="4:4" ht="14.25" customHeight="1">
      <c r="D983" s="19"/>
    </row>
    <row r="984" spans="4:4" ht="14.25" customHeight="1">
      <c r="D984" s="19"/>
    </row>
    <row r="985" spans="4:4" ht="14.25" customHeight="1">
      <c r="D985" s="19"/>
    </row>
    <row r="986" spans="4:4" ht="14.25" customHeight="1">
      <c r="D986" s="19"/>
    </row>
    <row r="987" spans="4:4" ht="14.25" customHeight="1">
      <c r="D987" s="19"/>
    </row>
    <row r="988" spans="4:4" ht="14.25" customHeight="1">
      <c r="D988" s="19"/>
    </row>
    <row r="989" spans="4:4" ht="14.25" customHeight="1">
      <c r="D989" s="19"/>
    </row>
    <row r="990" spans="4:4" ht="14.25" customHeight="1">
      <c r="D990" s="19"/>
    </row>
    <row r="991" spans="4:4" ht="14.25" customHeight="1">
      <c r="D991" s="19"/>
    </row>
    <row r="992" spans="4:4" ht="14.25" customHeight="1">
      <c r="D992" s="19"/>
    </row>
    <row r="993" spans="4:4" ht="14.25" customHeight="1">
      <c r="D993" s="19"/>
    </row>
    <row r="994" spans="4:4" ht="14.25" customHeight="1">
      <c r="D994" s="19"/>
    </row>
    <row r="995" spans="4:4" ht="14.25" customHeight="1">
      <c r="D995" s="19"/>
    </row>
    <row r="996" spans="4:4" ht="14.25" customHeight="1">
      <c r="D996" s="19"/>
    </row>
    <row r="997" spans="4:4" ht="14.25" customHeight="1">
      <c r="D997" s="19"/>
    </row>
    <row r="998" spans="4:4" ht="14.25" customHeight="1">
      <c r="D998" s="19"/>
    </row>
    <row r="999" spans="4:4" ht="14.25" customHeight="1">
      <c r="D999" s="19"/>
    </row>
    <row r="1000" spans="4:4" ht="14.25" customHeight="1">
      <c r="D1000" s="19"/>
    </row>
  </sheetData>
  <conditionalFormatting sqref="C2:C256">
    <cfRule type="colorScale" priority="1">
      <colorScale>
        <cfvo type="formula" val="0"/>
        <cfvo type="formula" val="5"/>
        <cfvo type="formula" val="10"/>
        <color rgb="FFF8696B"/>
        <color rgb="FFFFEB84"/>
        <color rgb="FF63BE7B"/>
      </colorScale>
    </cfRule>
  </conditionalFormatting>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00"/>
  <sheetViews>
    <sheetView showGridLines="0" workbookViewId="0"/>
  </sheetViews>
  <sheetFormatPr defaultColWidth="14.453125" defaultRowHeight="15" customHeight="1"/>
  <cols>
    <col min="1" max="1" width="16" customWidth="1"/>
    <col min="2" max="2" width="21" customWidth="1"/>
    <col min="3" max="5" width="18" customWidth="1"/>
    <col min="6" max="7" width="21" customWidth="1"/>
    <col min="8" max="9" width="18" customWidth="1"/>
    <col min="10" max="10" width="24" customWidth="1"/>
    <col min="11" max="14" width="18" customWidth="1"/>
    <col min="15" max="15" width="21" customWidth="1"/>
    <col min="16" max="17" width="18" customWidth="1"/>
    <col min="18" max="18" width="21" customWidth="1"/>
    <col min="19" max="19" width="14" customWidth="1"/>
    <col min="20" max="26" width="8.7265625" customWidth="1"/>
  </cols>
  <sheetData>
    <row r="1" spans="1:19" ht="67.5" customHeight="1">
      <c r="A1" s="7" t="s">
        <v>45</v>
      </c>
      <c r="B1" s="7" t="s">
        <v>14</v>
      </c>
      <c r="C1" s="7" t="s">
        <v>16</v>
      </c>
      <c r="D1" s="7" t="s">
        <v>17</v>
      </c>
      <c r="E1" s="7" t="s">
        <v>18</v>
      </c>
      <c r="F1" s="7" t="s">
        <v>20</v>
      </c>
      <c r="G1" s="7" t="s">
        <v>21</v>
      </c>
      <c r="H1" s="7" t="s">
        <v>22</v>
      </c>
      <c r="I1" s="7" t="s">
        <v>24</v>
      </c>
      <c r="J1" s="7" t="s">
        <v>25</v>
      </c>
      <c r="K1" s="7" t="s">
        <v>26</v>
      </c>
      <c r="L1" s="7" t="s">
        <v>28</v>
      </c>
      <c r="M1" s="7" t="s">
        <v>29</v>
      </c>
      <c r="N1" s="7" t="s">
        <v>30</v>
      </c>
      <c r="O1" s="7" t="s">
        <v>32</v>
      </c>
      <c r="P1" s="7" t="s">
        <v>33</v>
      </c>
      <c r="Q1" s="7" t="s">
        <v>34</v>
      </c>
      <c r="R1" s="7" t="s">
        <v>35</v>
      </c>
      <c r="S1" s="7" t="s">
        <v>118</v>
      </c>
    </row>
    <row r="2" spans="1:19" ht="25.5" customHeight="1">
      <c r="A2" s="10" t="s">
        <v>49</v>
      </c>
      <c r="B2" s="16">
        <f>SUMIFS(Our_Evaluations!$C$2:$C$256,Our_Evaluations!$A$2:$A$256,$A2,Our_Evaluations!$B$2:$B$256,B$1)</f>
        <v>5</v>
      </c>
      <c r="C2" s="16">
        <f>SUMIFS(Our_Evaluations!$C$2:$C$256,Our_Evaluations!$A$2:$A$256,$A2,Our_Evaluations!$B$2:$B$256,C$1)</f>
        <v>8</v>
      </c>
      <c r="D2" s="16">
        <f>SUMIFS(Our_Evaluations!$C$2:$C$256,Our_Evaluations!$A$2:$A$256,$A2,Our_Evaluations!$B$2:$B$256,D$1)</f>
        <v>4</v>
      </c>
      <c r="E2" s="16">
        <f>SUMIFS(Our_Evaluations!$C$2:$C$256,Our_Evaluations!$A$2:$A$256,$A2,Our_Evaluations!$B$2:$B$256,E$1)</f>
        <v>7</v>
      </c>
      <c r="F2" s="16">
        <f>SUMIFS(Our_Evaluations!$C$2:$C$256,Our_Evaluations!$A$2:$A$256,$A2,Our_Evaluations!$B$2:$B$256,F$1)</f>
        <v>0</v>
      </c>
      <c r="G2" s="16">
        <f>SUMIFS(Our_Evaluations!$C$2:$C$256,Our_Evaluations!$A$2:$A$256,$A2,Our_Evaluations!$B$2:$B$256,G$1)</f>
        <v>9</v>
      </c>
      <c r="H2" s="16">
        <f>SUMIFS(Our_Evaluations!$C$2:$C$256,Our_Evaluations!$A$2:$A$256,$A2,Our_Evaluations!$B$2:$B$256,H$1)</f>
        <v>8</v>
      </c>
      <c r="I2" s="16">
        <f>SUMIFS(Our_Evaluations!$C$2:$C$256,Our_Evaluations!$A$2:$A$256,$A2,Our_Evaluations!$B$2:$B$256,I$1)</f>
        <v>0</v>
      </c>
      <c r="J2" s="16">
        <f>SUMIFS(Our_Evaluations!$C$2:$C$256,Our_Evaluations!$A$2:$A$256,$A2,Our_Evaluations!$B$2:$B$256,J$1)</f>
        <v>3</v>
      </c>
      <c r="K2" s="16">
        <f>SUMIFS(Our_Evaluations!$C$2:$C$256,Our_Evaluations!$A$2:$A$256,$A2,Our_Evaluations!$B$2:$B$256,K$1)</f>
        <v>7</v>
      </c>
      <c r="L2" s="16">
        <f>SUMIFS(Our_Evaluations!$C$2:$C$256,Our_Evaluations!$A$2:$A$256,$A2,Our_Evaluations!$B$2:$B$256,L$1)</f>
        <v>0</v>
      </c>
      <c r="M2" s="16">
        <f>SUMIFS(Our_Evaluations!$C$2:$C$256,Our_Evaluations!$A$2:$A$256,$A2,Our_Evaluations!$B$2:$B$256,M$1)</f>
        <v>8</v>
      </c>
      <c r="N2" s="16">
        <f>SUMIFS(Our_Evaluations!$C$2:$C$256,Our_Evaluations!$A$2:$A$256,$A2,Our_Evaluations!$B$2:$B$256,N$1)</f>
        <v>5</v>
      </c>
      <c r="O2" s="16">
        <f>SUMIFS(Our_Evaluations!$C$2:$C$256,Our_Evaluations!$A$2:$A$256,$A2,Our_Evaluations!$B$2:$B$256,O$1)</f>
        <v>1</v>
      </c>
      <c r="P2" s="16">
        <f>SUMIFS(Our_Evaluations!$C$2:$C$256,Our_Evaluations!$A$2:$A$256,$A2,Our_Evaluations!$B$2:$B$256,P$1)</f>
        <v>3</v>
      </c>
      <c r="Q2" s="16">
        <f>SUMIFS(Our_Evaluations!$C$2:$C$256,Our_Evaluations!$A$2:$A$256,$A2,Our_Evaluations!$B$2:$B$256,Q$1)</f>
        <v>0</v>
      </c>
      <c r="R2" s="16">
        <f>SUMIFS(Our_Evaluations!$C$2:$C$256,Our_Evaluations!$A$2:$A$256,$A2,Our_Evaluations!$B$2:$B$256,R$1)</f>
        <v>2</v>
      </c>
      <c r="S2" s="20">
        <f t="shared" ref="S2:S16" si="0">AVERAGE(B2:R2)</f>
        <v>4.117647058823529</v>
      </c>
    </row>
    <row r="3" spans="1:19" ht="25.5" customHeight="1">
      <c r="A3" s="11" t="s">
        <v>53</v>
      </c>
      <c r="B3" s="18">
        <f>SUMIFS(Our_Evaluations!$C$2:$C$256,Our_Evaluations!$A$2:$A$256,$A3,Our_Evaluations!$B$2:$B$256,B$1)</f>
        <v>7</v>
      </c>
      <c r="C3" s="18">
        <f>SUMIFS(Our_Evaluations!$C$2:$C$256,Our_Evaluations!$A$2:$A$256,$A3,Our_Evaluations!$B$2:$B$256,C$1)</f>
        <v>7</v>
      </c>
      <c r="D3" s="18">
        <f>SUMIFS(Our_Evaluations!$C$2:$C$256,Our_Evaluations!$A$2:$A$256,$A3,Our_Evaluations!$B$2:$B$256,D$1)</f>
        <v>8</v>
      </c>
      <c r="E3" s="18">
        <f>SUMIFS(Our_Evaluations!$C$2:$C$256,Our_Evaluations!$A$2:$A$256,$A3,Our_Evaluations!$B$2:$B$256,E$1)</f>
        <v>6</v>
      </c>
      <c r="F3" s="18">
        <f>SUMIFS(Our_Evaluations!$C$2:$C$256,Our_Evaluations!$A$2:$A$256,$A3,Our_Evaluations!$B$2:$B$256,F$1)</f>
        <v>0</v>
      </c>
      <c r="G3" s="18">
        <f>SUMIFS(Our_Evaluations!$C$2:$C$256,Our_Evaluations!$A$2:$A$256,$A3,Our_Evaluations!$B$2:$B$256,G$1)</f>
        <v>8</v>
      </c>
      <c r="H3" s="18">
        <f>SUMIFS(Our_Evaluations!$C$2:$C$256,Our_Evaluations!$A$2:$A$256,$A3,Our_Evaluations!$B$2:$B$256,H$1)</f>
        <v>9</v>
      </c>
      <c r="I3" s="18">
        <f>SUMIFS(Our_Evaluations!$C$2:$C$256,Our_Evaluations!$A$2:$A$256,$A3,Our_Evaluations!$B$2:$B$256,I$1)</f>
        <v>0</v>
      </c>
      <c r="J3" s="18">
        <f>SUMIFS(Our_Evaluations!$C$2:$C$256,Our_Evaluations!$A$2:$A$256,$A3,Our_Evaluations!$B$2:$B$256,J$1)</f>
        <v>3</v>
      </c>
      <c r="K3" s="18">
        <f>SUMIFS(Our_Evaluations!$C$2:$C$256,Our_Evaluations!$A$2:$A$256,$A3,Our_Evaluations!$B$2:$B$256,K$1)</f>
        <v>5</v>
      </c>
      <c r="L3" s="18">
        <f>SUMIFS(Our_Evaluations!$C$2:$C$256,Our_Evaluations!$A$2:$A$256,$A3,Our_Evaluations!$B$2:$B$256,L$1)</f>
        <v>0</v>
      </c>
      <c r="M3" s="18">
        <f>SUMIFS(Our_Evaluations!$C$2:$C$256,Our_Evaluations!$A$2:$A$256,$A3,Our_Evaluations!$B$2:$B$256,M$1)</f>
        <v>8</v>
      </c>
      <c r="N3" s="18">
        <f>SUMIFS(Our_Evaluations!$C$2:$C$256,Our_Evaluations!$A$2:$A$256,$A3,Our_Evaluations!$B$2:$B$256,N$1)</f>
        <v>3</v>
      </c>
      <c r="O3" s="18">
        <f>SUMIFS(Our_Evaluations!$C$2:$C$256,Our_Evaluations!$A$2:$A$256,$A3,Our_Evaluations!$B$2:$B$256,O$1)</f>
        <v>2</v>
      </c>
      <c r="P3" s="18">
        <f>SUMIFS(Our_Evaluations!$C$2:$C$256,Our_Evaluations!$A$2:$A$256,$A3,Our_Evaluations!$B$2:$B$256,P$1)</f>
        <v>2</v>
      </c>
      <c r="Q3" s="18">
        <f>SUMIFS(Our_Evaluations!$C$2:$C$256,Our_Evaluations!$A$2:$A$256,$A3,Our_Evaluations!$B$2:$B$256,Q$1)</f>
        <v>0</v>
      </c>
      <c r="R3" s="18">
        <f>SUMIFS(Our_Evaluations!$C$2:$C$256,Our_Evaluations!$A$2:$A$256,$A3,Our_Evaluations!$B$2:$B$256,R$1)</f>
        <v>3</v>
      </c>
      <c r="S3" s="21">
        <f t="shared" si="0"/>
        <v>4.1764705882352944</v>
      </c>
    </row>
    <row r="4" spans="1:19" ht="25.5" customHeight="1">
      <c r="A4" s="10" t="s">
        <v>57</v>
      </c>
      <c r="B4" s="16">
        <f>SUMIFS(Our_Evaluations!$C$2:$C$256,Our_Evaluations!$A$2:$A$256,$A4,Our_Evaluations!$B$2:$B$256,B$1)</f>
        <v>9</v>
      </c>
      <c r="C4" s="16">
        <f>SUMIFS(Our_Evaluations!$C$2:$C$256,Our_Evaluations!$A$2:$A$256,$A4,Our_Evaluations!$B$2:$B$256,C$1)</f>
        <v>4</v>
      </c>
      <c r="D4" s="16">
        <f>SUMIFS(Our_Evaluations!$C$2:$C$256,Our_Evaluations!$A$2:$A$256,$A4,Our_Evaluations!$B$2:$B$256,D$1)</f>
        <v>6</v>
      </c>
      <c r="E4" s="16">
        <f>SUMIFS(Our_Evaluations!$C$2:$C$256,Our_Evaluations!$A$2:$A$256,$A4,Our_Evaluations!$B$2:$B$256,E$1)</f>
        <v>8</v>
      </c>
      <c r="F4" s="16">
        <f>SUMIFS(Our_Evaluations!$C$2:$C$256,Our_Evaluations!$A$2:$A$256,$A4,Our_Evaluations!$B$2:$B$256,F$1)</f>
        <v>3</v>
      </c>
      <c r="G4" s="16">
        <f>SUMIFS(Our_Evaluations!$C$2:$C$256,Our_Evaluations!$A$2:$A$256,$A4,Our_Evaluations!$B$2:$B$256,G$1)</f>
        <v>9</v>
      </c>
      <c r="H4" s="16">
        <f>SUMIFS(Our_Evaluations!$C$2:$C$256,Our_Evaluations!$A$2:$A$256,$A4,Our_Evaluations!$B$2:$B$256,H$1)</f>
        <v>9</v>
      </c>
      <c r="I4" s="16">
        <f>SUMIFS(Our_Evaluations!$C$2:$C$256,Our_Evaluations!$A$2:$A$256,$A4,Our_Evaluations!$B$2:$B$256,I$1)</f>
        <v>5</v>
      </c>
      <c r="J4" s="16">
        <f>SUMIFS(Our_Evaluations!$C$2:$C$256,Our_Evaluations!$A$2:$A$256,$A4,Our_Evaluations!$B$2:$B$256,J$1)</f>
        <v>5</v>
      </c>
      <c r="K4" s="16">
        <f>SUMIFS(Our_Evaluations!$C$2:$C$256,Our_Evaluations!$A$2:$A$256,$A4,Our_Evaluations!$B$2:$B$256,K$1)</f>
        <v>3</v>
      </c>
      <c r="L4" s="16">
        <f>SUMIFS(Our_Evaluations!$C$2:$C$256,Our_Evaluations!$A$2:$A$256,$A4,Our_Evaluations!$B$2:$B$256,L$1)</f>
        <v>2</v>
      </c>
      <c r="M4" s="16">
        <f>SUMIFS(Our_Evaluations!$C$2:$C$256,Our_Evaluations!$A$2:$A$256,$A4,Our_Evaluations!$B$2:$B$256,M$1)</f>
        <v>8</v>
      </c>
      <c r="N4" s="16">
        <f>SUMIFS(Our_Evaluations!$C$2:$C$256,Our_Evaluations!$A$2:$A$256,$A4,Our_Evaluations!$B$2:$B$256,N$1)</f>
        <v>5</v>
      </c>
      <c r="O4" s="16">
        <f>SUMIFS(Our_Evaluations!$C$2:$C$256,Our_Evaluations!$A$2:$A$256,$A4,Our_Evaluations!$B$2:$B$256,O$1)</f>
        <v>2</v>
      </c>
      <c r="P4" s="16">
        <f>SUMIFS(Our_Evaluations!$C$2:$C$256,Our_Evaluations!$A$2:$A$256,$A4,Our_Evaluations!$B$2:$B$256,P$1)</f>
        <v>4</v>
      </c>
      <c r="Q4" s="16">
        <f>SUMIFS(Our_Evaluations!$C$2:$C$256,Our_Evaluations!$A$2:$A$256,$A4,Our_Evaluations!$B$2:$B$256,Q$1)</f>
        <v>3</v>
      </c>
      <c r="R4" s="16">
        <f>SUMIFS(Our_Evaluations!$C$2:$C$256,Our_Evaluations!$A$2:$A$256,$A4,Our_Evaluations!$B$2:$B$256,R$1)</f>
        <v>5</v>
      </c>
      <c r="S4" s="20">
        <f t="shared" si="0"/>
        <v>5.2941176470588234</v>
      </c>
    </row>
    <row r="5" spans="1:19" ht="25.5" customHeight="1">
      <c r="A5" s="11" t="s">
        <v>61</v>
      </c>
      <c r="B5" s="18">
        <f>SUMIFS(Our_Evaluations!$C$2:$C$256,Our_Evaluations!$A$2:$A$256,$A5,Our_Evaluations!$B$2:$B$256,B$1)</f>
        <v>8</v>
      </c>
      <c r="C5" s="18">
        <f>SUMIFS(Our_Evaluations!$C$2:$C$256,Our_Evaluations!$A$2:$A$256,$A5,Our_Evaluations!$B$2:$B$256,C$1)</f>
        <v>8</v>
      </c>
      <c r="D5" s="18">
        <f>SUMIFS(Our_Evaluations!$C$2:$C$256,Our_Evaluations!$A$2:$A$256,$A5,Our_Evaluations!$B$2:$B$256,D$1)</f>
        <v>9</v>
      </c>
      <c r="E5" s="18">
        <f>SUMIFS(Our_Evaluations!$C$2:$C$256,Our_Evaluations!$A$2:$A$256,$A5,Our_Evaluations!$B$2:$B$256,E$1)</f>
        <v>8</v>
      </c>
      <c r="F5" s="18">
        <f>SUMIFS(Our_Evaluations!$C$2:$C$256,Our_Evaluations!$A$2:$A$256,$A5,Our_Evaluations!$B$2:$B$256,F$1)</f>
        <v>0</v>
      </c>
      <c r="G5" s="18">
        <f>SUMIFS(Our_Evaluations!$C$2:$C$256,Our_Evaluations!$A$2:$A$256,$A5,Our_Evaluations!$B$2:$B$256,G$1)</f>
        <v>9</v>
      </c>
      <c r="H5" s="18">
        <f>SUMIFS(Our_Evaluations!$C$2:$C$256,Our_Evaluations!$A$2:$A$256,$A5,Our_Evaluations!$B$2:$B$256,H$1)</f>
        <v>8</v>
      </c>
      <c r="I5" s="18">
        <f>SUMIFS(Our_Evaluations!$C$2:$C$256,Our_Evaluations!$A$2:$A$256,$A5,Our_Evaluations!$B$2:$B$256,I$1)</f>
        <v>0</v>
      </c>
      <c r="J5" s="18">
        <f>SUMIFS(Our_Evaluations!$C$2:$C$256,Our_Evaluations!$A$2:$A$256,$A5,Our_Evaluations!$B$2:$B$256,J$1)</f>
        <v>3</v>
      </c>
      <c r="K5" s="18">
        <f>SUMIFS(Our_Evaluations!$C$2:$C$256,Our_Evaluations!$A$2:$A$256,$A5,Our_Evaluations!$B$2:$B$256,K$1)</f>
        <v>7</v>
      </c>
      <c r="L5" s="18">
        <f>SUMIFS(Our_Evaluations!$C$2:$C$256,Our_Evaluations!$A$2:$A$256,$A5,Our_Evaluations!$B$2:$B$256,L$1)</f>
        <v>0</v>
      </c>
      <c r="M5" s="18">
        <f>SUMIFS(Our_Evaluations!$C$2:$C$256,Our_Evaluations!$A$2:$A$256,$A5,Our_Evaluations!$B$2:$B$256,M$1)</f>
        <v>9</v>
      </c>
      <c r="N5" s="18">
        <f>SUMIFS(Our_Evaluations!$C$2:$C$256,Our_Evaluations!$A$2:$A$256,$A5,Our_Evaluations!$B$2:$B$256,N$1)</f>
        <v>7</v>
      </c>
      <c r="O5" s="18">
        <f>SUMIFS(Our_Evaluations!$C$2:$C$256,Our_Evaluations!$A$2:$A$256,$A5,Our_Evaluations!$B$2:$B$256,O$1)</f>
        <v>2</v>
      </c>
      <c r="P5" s="18">
        <f>SUMIFS(Our_Evaluations!$C$2:$C$256,Our_Evaluations!$A$2:$A$256,$A5,Our_Evaluations!$B$2:$B$256,P$1)</f>
        <v>3</v>
      </c>
      <c r="Q5" s="18">
        <f>SUMIFS(Our_Evaluations!$C$2:$C$256,Our_Evaluations!$A$2:$A$256,$A5,Our_Evaluations!$B$2:$B$256,Q$1)</f>
        <v>0</v>
      </c>
      <c r="R5" s="18">
        <f>SUMIFS(Our_Evaluations!$C$2:$C$256,Our_Evaluations!$A$2:$A$256,$A5,Our_Evaluations!$B$2:$B$256,R$1)</f>
        <v>0</v>
      </c>
      <c r="S5" s="21">
        <f t="shared" si="0"/>
        <v>4.7647058823529411</v>
      </c>
    </row>
    <row r="6" spans="1:19" ht="25.5" customHeight="1">
      <c r="A6" s="10" t="s">
        <v>65</v>
      </c>
      <c r="B6" s="16">
        <f>SUMIFS(Our_Evaluations!$C$2:$C$256,Our_Evaluations!$A$2:$A$256,$A6,Our_Evaluations!$B$2:$B$256,B$1)</f>
        <v>8</v>
      </c>
      <c r="C6" s="16">
        <f>SUMIFS(Our_Evaluations!$C$2:$C$256,Our_Evaluations!$A$2:$A$256,$A6,Our_Evaluations!$B$2:$B$256,C$1)</f>
        <v>7</v>
      </c>
      <c r="D6" s="16">
        <f>SUMIFS(Our_Evaluations!$C$2:$C$256,Our_Evaluations!$A$2:$A$256,$A6,Our_Evaluations!$B$2:$B$256,D$1)</f>
        <v>7</v>
      </c>
      <c r="E6" s="16">
        <f>SUMIFS(Our_Evaluations!$C$2:$C$256,Our_Evaluations!$A$2:$A$256,$A6,Our_Evaluations!$B$2:$B$256,E$1)</f>
        <v>7</v>
      </c>
      <c r="F6" s="16">
        <f>SUMIFS(Our_Evaluations!$C$2:$C$256,Our_Evaluations!$A$2:$A$256,$A6,Our_Evaluations!$B$2:$B$256,F$1)</f>
        <v>3</v>
      </c>
      <c r="G6" s="16">
        <f>SUMIFS(Our_Evaluations!$C$2:$C$256,Our_Evaluations!$A$2:$A$256,$A6,Our_Evaluations!$B$2:$B$256,G$1)</f>
        <v>9</v>
      </c>
      <c r="H6" s="16">
        <f>SUMIFS(Our_Evaluations!$C$2:$C$256,Our_Evaluations!$A$2:$A$256,$A6,Our_Evaluations!$B$2:$B$256,H$1)</f>
        <v>9</v>
      </c>
      <c r="I6" s="16">
        <f>SUMIFS(Our_Evaluations!$C$2:$C$256,Our_Evaluations!$A$2:$A$256,$A6,Our_Evaluations!$B$2:$B$256,I$1)</f>
        <v>5</v>
      </c>
      <c r="J6" s="16">
        <f>SUMIFS(Our_Evaluations!$C$2:$C$256,Our_Evaluations!$A$2:$A$256,$A6,Our_Evaluations!$B$2:$B$256,J$1)</f>
        <v>2</v>
      </c>
      <c r="K6" s="16">
        <f>SUMIFS(Our_Evaluations!$C$2:$C$256,Our_Evaluations!$A$2:$A$256,$A6,Our_Evaluations!$B$2:$B$256,K$1)</f>
        <v>6</v>
      </c>
      <c r="L6" s="16">
        <f>SUMIFS(Our_Evaluations!$C$2:$C$256,Our_Evaluations!$A$2:$A$256,$A6,Our_Evaluations!$B$2:$B$256,L$1)</f>
        <v>0</v>
      </c>
      <c r="M6" s="16">
        <f>SUMIFS(Our_Evaluations!$C$2:$C$256,Our_Evaluations!$A$2:$A$256,$A6,Our_Evaluations!$B$2:$B$256,M$1)</f>
        <v>8</v>
      </c>
      <c r="N6" s="16">
        <f>SUMIFS(Our_Evaluations!$C$2:$C$256,Our_Evaluations!$A$2:$A$256,$A6,Our_Evaluations!$B$2:$B$256,N$1)</f>
        <v>5</v>
      </c>
      <c r="O6" s="16">
        <f>SUMIFS(Our_Evaluations!$C$2:$C$256,Our_Evaluations!$A$2:$A$256,$A6,Our_Evaluations!$B$2:$B$256,O$1)</f>
        <v>0</v>
      </c>
      <c r="P6" s="16">
        <f>SUMIFS(Our_Evaluations!$C$2:$C$256,Our_Evaluations!$A$2:$A$256,$A6,Our_Evaluations!$B$2:$B$256,P$1)</f>
        <v>2</v>
      </c>
      <c r="Q6" s="16">
        <f>SUMIFS(Our_Evaluations!$C$2:$C$256,Our_Evaluations!$A$2:$A$256,$A6,Our_Evaluations!$B$2:$B$256,Q$1)</f>
        <v>0</v>
      </c>
      <c r="R6" s="16">
        <f>SUMIFS(Our_Evaluations!$C$2:$C$256,Our_Evaluations!$A$2:$A$256,$A6,Our_Evaluations!$B$2:$B$256,R$1)</f>
        <v>0</v>
      </c>
      <c r="S6" s="20">
        <f t="shared" si="0"/>
        <v>4.5882352941176467</v>
      </c>
    </row>
    <row r="7" spans="1:19" ht="25.5" customHeight="1">
      <c r="A7" s="11" t="s">
        <v>69</v>
      </c>
      <c r="B7" s="18">
        <f>SUMIFS(Our_Evaluations!$C$2:$C$256,Our_Evaluations!$A$2:$A$256,$A7,Our_Evaluations!$B$2:$B$256,B$1)</f>
        <v>6</v>
      </c>
      <c r="C7" s="18">
        <f>SUMIFS(Our_Evaluations!$C$2:$C$256,Our_Evaluations!$A$2:$A$256,$A7,Our_Evaluations!$B$2:$B$256,C$1)</f>
        <v>5</v>
      </c>
      <c r="D7" s="18">
        <f>SUMIFS(Our_Evaluations!$C$2:$C$256,Our_Evaluations!$A$2:$A$256,$A7,Our_Evaluations!$B$2:$B$256,D$1)</f>
        <v>5</v>
      </c>
      <c r="E7" s="18">
        <f>SUMIFS(Our_Evaluations!$C$2:$C$256,Our_Evaluations!$A$2:$A$256,$A7,Our_Evaluations!$B$2:$B$256,E$1)</f>
        <v>6</v>
      </c>
      <c r="F7" s="18">
        <f>SUMIFS(Our_Evaluations!$C$2:$C$256,Our_Evaluations!$A$2:$A$256,$A7,Our_Evaluations!$B$2:$B$256,F$1)</f>
        <v>0</v>
      </c>
      <c r="G7" s="18">
        <f>SUMIFS(Our_Evaluations!$C$2:$C$256,Our_Evaluations!$A$2:$A$256,$A7,Our_Evaluations!$B$2:$B$256,G$1)</f>
        <v>8</v>
      </c>
      <c r="H7" s="18">
        <f>SUMIFS(Our_Evaluations!$C$2:$C$256,Our_Evaluations!$A$2:$A$256,$A7,Our_Evaluations!$B$2:$B$256,H$1)</f>
        <v>8</v>
      </c>
      <c r="I7" s="18">
        <f>SUMIFS(Our_Evaluations!$C$2:$C$256,Our_Evaluations!$A$2:$A$256,$A7,Our_Evaluations!$B$2:$B$256,I$1)</f>
        <v>0</v>
      </c>
      <c r="J7" s="18">
        <f>SUMIFS(Our_Evaluations!$C$2:$C$256,Our_Evaluations!$A$2:$A$256,$A7,Our_Evaluations!$B$2:$B$256,J$1)</f>
        <v>2</v>
      </c>
      <c r="K7" s="18">
        <f>SUMIFS(Our_Evaluations!$C$2:$C$256,Our_Evaluations!$A$2:$A$256,$A7,Our_Evaluations!$B$2:$B$256,K$1)</f>
        <v>7</v>
      </c>
      <c r="L7" s="18">
        <f>SUMIFS(Our_Evaluations!$C$2:$C$256,Our_Evaluations!$A$2:$A$256,$A7,Our_Evaluations!$B$2:$B$256,L$1)</f>
        <v>0</v>
      </c>
      <c r="M7" s="18">
        <f>SUMIFS(Our_Evaluations!$C$2:$C$256,Our_Evaluations!$A$2:$A$256,$A7,Our_Evaluations!$B$2:$B$256,M$1)</f>
        <v>8</v>
      </c>
      <c r="N7" s="18">
        <f>SUMIFS(Our_Evaluations!$C$2:$C$256,Our_Evaluations!$A$2:$A$256,$A7,Our_Evaluations!$B$2:$B$256,N$1)</f>
        <v>5</v>
      </c>
      <c r="O7" s="18">
        <f>SUMIFS(Our_Evaluations!$C$2:$C$256,Our_Evaluations!$A$2:$A$256,$A7,Our_Evaluations!$B$2:$B$256,O$1)</f>
        <v>3</v>
      </c>
      <c r="P7" s="18">
        <f>SUMIFS(Our_Evaluations!$C$2:$C$256,Our_Evaluations!$A$2:$A$256,$A7,Our_Evaluations!$B$2:$B$256,P$1)</f>
        <v>2</v>
      </c>
      <c r="Q7" s="18">
        <f>SUMIFS(Our_Evaluations!$C$2:$C$256,Our_Evaluations!$A$2:$A$256,$A7,Our_Evaluations!$B$2:$B$256,Q$1)</f>
        <v>0</v>
      </c>
      <c r="R7" s="18">
        <f>SUMIFS(Our_Evaluations!$C$2:$C$256,Our_Evaluations!$A$2:$A$256,$A7,Our_Evaluations!$B$2:$B$256,R$1)</f>
        <v>0</v>
      </c>
      <c r="S7" s="21">
        <f t="shared" si="0"/>
        <v>3.8235294117647061</v>
      </c>
    </row>
    <row r="8" spans="1:19" ht="25.5" customHeight="1">
      <c r="A8" s="10" t="s">
        <v>72</v>
      </c>
      <c r="B8" s="16">
        <f>SUMIFS(Our_Evaluations!$C$2:$C$256,Our_Evaluations!$A$2:$A$256,$A8,Our_Evaluations!$B$2:$B$256,B$1)</f>
        <v>8</v>
      </c>
      <c r="C8" s="16">
        <f>SUMIFS(Our_Evaluations!$C$2:$C$256,Our_Evaluations!$A$2:$A$256,$A8,Our_Evaluations!$B$2:$B$256,C$1)</f>
        <v>6</v>
      </c>
      <c r="D8" s="16">
        <f>SUMIFS(Our_Evaluations!$C$2:$C$256,Our_Evaluations!$A$2:$A$256,$A8,Our_Evaluations!$B$2:$B$256,D$1)</f>
        <v>7</v>
      </c>
      <c r="E8" s="16">
        <f>SUMIFS(Our_Evaluations!$C$2:$C$256,Our_Evaluations!$A$2:$A$256,$A8,Our_Evaluations!$B$2:$B$256,E$1)</f>
        <v>7</v>
      </c>
      <c r="F8" s="16">
        <f>SUMIFS(Our_Evaluations!$C$2:$C$256,Our_Evaluations!$A$2:$A$256,$A8,Our_Evaluations!$B$2:$B$256,F$1)</f>
        <v>0</v>
      </c>
      <c r="G8" s="16">
        <f>SUMIFS(Our_Evaluations!$C$2:$C$256,Our_Evaluations!$A$2:$A$256,$A8,Our_Evaluations!$B$2:$B$256,G$1)</f>
        <v>9</v>
      </c>
      <c r="H8" s="16">
        <f>SUMIFS(Our_Evaluations!$C$2:$C$256,Our_Evaluations!$A$2:$A$256,$A8,Our_Evaluations!$B$2:$B$256,H$1)</f>
        <v>9</v>
      </c>
      <c r="I8" s="16">
        <f>SUMIFS(Our_Evaluations!$C$2:$C$256,Our_Evaluations!$A$2:$A$256,$A8,Our_Evaluations!$B$2:$B$256,I$1)</f>
        <v>3</v>
      </c>
      <c r="J8" s="16">
        <f>SUMIFS(Our_Evaluations!$C$2:$C$256,Our_Evaluations!$A$2:$A$256,$A8,Our_Evaluations!$B$2:$B$256,J$1)</f>
        <v>7</v>
      </c>
      <c r="K8" s="16">
        <f>SUMIFS(Our_Evaluations!$C$2:$C$256,Our_Evaluations!$A$2:$A$256,$A8,Our_Evaluations!$B$2:$B$256,K$1)</f>
        <v>7</v>
      </c>
      <c r="L8" s="16">
        <f>SUMIFS(Our_Evaluations!$C$2:$C$256,Our_Evaluations!$A$2:$A$256,$A8,Our_Evaluations!$B$2:$B$256,L$1)</f>
        <v>0</v>
      </c>
      <c r="M8" s="16">
        <f>SUMIFS(Our_Evaluations!$C$2:$C$256,Our_Evaluations!$A$2:$A$256,$A8,Our_Evaluations!$B$2:$B$256,M$1)</f>
        <v>9</v>
      </c>
      <c r="N8" s="16">
        <f>SUMIFS(Our_Evaluations!$C$2:$C$256,Our_Evaluations!$A$2:$A$256,$A8,Our_Evaluations!$B$2:$B$256,N$1)</f>
        <v>5</v>
      </c>
      <c r="O8" s="16">
        <f>SUMIFS(Our_Evaluations!$C$2:$C$256,Our_Evaluations!$A$2:$A$256,$A8,Our_Evaluations!$B$2:$B$256,O$1)</f>
        <v>3</v>
      </c>
      <c r="P8" s="16">
        <f>SUMIFS(Our_Evaluations!$C$2:$C$256,Our_Evaluations!$A$2:$A$256,$A8,Our_Evaluations!$B$2:$B$256,P$1)</f>
        <v>2</v>
      </c>
      <c r="Q8" s="16">
        <f>SUMIFS(Our_Evaluations!$C$2:$C$256,Our_Evaluations!$A$2:$A$256,$A8,Our_Evaluations!$B$2:$B$256,Q$1)</f>
        <v>2</v>
      </c>
      <c r="R8" s="16">
        <f>SUMIFS(Our_Evaluations!$C$2:$C$256,Our_Evaluations!$A$2:$A$256,$A8,Our_Evaluations!$B$2:$B$256,R$1)</f>
        <v>3</v>
      </c>
      <c r="S8" s="20">
        <f t="shared" si="0"/>
        <v>5.117647058823529</v>
      </c>
    </row>
    <row r="9" spans="1:19" ht="25.5" customHeight="1">
      <c r="A9" s="11" t="s">
        <v>76</v>
      </c>
      <c r="B9" s="18">
        <f>SUMIFS(Our_Evaluations!$C$2:$C$256,Our_Evaluations!$A$2:$A$256,$A9,Our_Evaluations!$B$2:$B$256,B$1)</f>
        <v>7</v>
      </c>
      <c r="C9" s="18">
        <f>SUMIFS(Our_Evaluations!$C$2:$C$256,Our_Evaluations!$A$2:$A$256,$A9,Our_Evaluations!$B$2:$B$256,C$1)</f>
        <v>7</v>
      </c>
      <c r="D9" s="18">
        <f>SUMIFS(Our_Evaluations!$C$2:$C$256,Our_Evaluations!$A$2:$A$256,$A9,Our_Evaluations!$B$2:$B$256,D$1)</f>
        <v>9</v>
      </c>
      <c r="E9" s="18">
        <f>SUMIFS(Our_Evaluations!$C$2:$C$256,Our_Evaluations!$A$2:$A$256,$A9,Our_Evaluations!$B$2:$B$256,E$1)</f>
        <v>8</v>
      </c>
      <c r="F9" s="18">
        <f>SUMIFS(Our_Evaluations!$C$2:$C$256,Our_Evaluations!$A$2:$A$256,$A9,Our_Evaluations!$B$2:$B$256,F$1)</f>
        <v>0</v>
      </c>
      <c r="G9" s="18">
        <f>SUMIFS(Our_Evaluations!$C$2:$C$256,Our_Evaluations!$A$2:$A$256,$A9,Our_Evaluations!$B$2:$B$256,G$1)</f>
        <v>8</v>
      </c>
      <c r="H9" s="18">
        <f>SUMIFS(Our_Evaluations!$C$2:$C$256,Our_Evaluations!$A$2:$A$256,$A9,Our_Evaluations!$B$2:$B$256,H$1)</f>
        <v>8</v>
      </c>
      <c r="I9" s="18">
        <f>SUMIFS(Our_Evaluations!$C$2:$C$256,Our_Evaluations!$A$2:$A$256,$A9,Our_Evaluations!$B$2:$B$256,I$1)</f>
        <v>4</v>
      </c>
      <c r="J9" s="18">
        <f>SUMIFS(Our_Evaluations!$C$2:$C$256,Our_Evaluations!$A$2:$A$256,$A9,Our_Evaluations!$B$2:$B$256,J$1)</f>
        <v>4</v>
      </c>
      <c r="K9" s="18">
        <f>SUMIFS(Our_Evaluations!$C$2:$C$256,Our_Evaluations!$A$2:$A$256,$A9,Our_Evaluations!$B$2:$B$256,K$1)</f>
        <v>3</v>
      </c>
      <c r="L9" s="18">
        <f>SUMIFS(Our_Evaluations!$C$2:$C$256,Our_Evaluations!$A$2:$A$256,$A9,Our_Evaluations!$B$2:$B$256,L$1)</f>
        <v>5</v>
      </c>
      <c r="M9" s="18">
        <f>SUMIFS(Our_Evaluations!$C$2:$C$256,Our_Evaluations!$A$2:$A$256,$A9,Our_Evaluations!$B$2:$B$256,M$1)</f>
        <v>8</v>
      </c>
      <c r="N9" s="18">
        <f>SUMIFS(Our_Evaluations!$C$2:$C$256,Our_Evaluations!$A$2:$A$256,$A9,Our_Evaluations!$B$2:$B$256,N$1)</f>
        <v>8</v>
      </c>
      <c r="O9" s="18">
        <f>SUMIFS(Our_Evaluations!$C$2:$C$256,Our_Evaluations!$A$2:$A$256,$A9,Our_Evaluations!$B$2:$B$256,O$1)</f>
        <v>6</v>
      </c>
      <c r="P9" s="18">
        <f>SUMIFS(Our_Evaluations!$C$2:$C$256,Our_Evaluations!$A$2:$A$256,$A9,Our_Evaluations!$B$2:$B$256,P$1)</f>
        <v>3</v>
      </c>
      <c r="Q9" s="18">
        <f>SUMIFS(Our_Evaluations!$C$2:$C$256,Our_Evaluations!$A$2:$A$256,$A9,Our_Evaluations!$B$2:$B$256,Q$1)</f>
        <v>3</v>
      </c>
      <c r="R9" s="18">
        <f>SUMIFS(Our_Evaluations!$C$2:$C$256,Our_Evaluations!$A$2:$A$256,$A9,Our_Evaluations!$B$2:$B$256,R$1)</f>
        <v>3</v>
      </c>
      <c r="S9" s="21">
        <f t="shared" si="0"/>
        <v>5.5294117647058822</v>
      </c>
    </row>
    <row r="10" spans="1:19" ht="25.5" customHeight="1">
      <c r="A10" s="10" t="s">
        <v>79</v>
      </c>
      <c r="B10" s="16">
        <f>SUMIFS(Our_Evaluations!$C$2:$C$256,Our_Evaluations!$A$2:$A$256,$A10,Our_Evaluations!$B$2:$B$256,B$1)</f>
        <v>7</v>
      </c>
      <c r="C10" s="16">
        <f>SUMIFS(Our_Evaluations!$C$2:$C$256,Our_Evaluations!$A$2:$A$256,$A10,Our_Evaluations!$B$2:$B$256,C$1)</f>
        <v>8</v>
      </c>
      <c r="D10" s="16">
        <f>SUMIFS(Our_Evaluations!$C$2:$C$256,Our_Evaluations!$A$2:$A$256,$A10,Our_Evaluations!$B$2:$B$256,D$1)</f>
        <v>9</v>
      </c>
      <c r="E10" s="16">
        <f>SUMIFS(Our_Evaluations!$C$2:$C$256,Our_Evaluations!$A$2:$A$256,$A10,Our_Evaluations!$B$2:$B$256,E$1)</f>
        <v>8</v>
      </c>
      <c r="F10" s="16">
        <f>SUMIFS(Our_Evaluations!$C$2:$C$256,Our_Evaluations!$A$2:$A$256,$A10,Our_Evaluations!$B$2:$B$256,F$1)</f>
        <v>0</v>
      </c>
      <c r="G10" s="16">
        <f>SUMIFS(Our_Evaluations!$C$2:$C$256,Our_Evaluations!$A$2:$A$256,$A10,Our_Evaluations!$B$2:$B$256,G$1)</f>
        <v>9</v>
      </c>
      <c r="H10" s="16">
        <f>SUMIFS(Our_Evaluations!$C$2:$C$256,Our_Evaluations!$A$2:$A$256,$A10,Our_Evaluations!$B$2:$B$256,H$1)</f>
        <v>9</v>
      </c>
      <c r="I10" s="16">
        <f>SUMIFS(Our_Evaluations!$C$2:$C$256,Our_Evaluations!$A$2:$A$256,$A10,Our_Evaluations!$B$2:$B$256,I$1)</f>
        <v>3</v>
      </c>
      <c r="J10" s="16">
        <f>SUMIFS(Our_Evaluations!$C$2:$C$256,Our_Evaluations!$A$2:$A$256,$A10,Our_Evaluations!$B$2:$B$256,J$1)</f>
        <v>6</v>
      </c>
      <c r="K10" s="16">
        <f>SUMIFS(Our_Evaluations!$C$2:$C$256,Our_Evaluations!$A$2:$A$256,$A10,Our_Evaluations!$B$2:$B$256,K$1)</f>
        <v>5</v>
      </c>
      <c r="L10" s="16">
        <f>SUMIFS(Our_Evaluations!$C$2:$C$256,Our_Evaluations!$A$2:$A$256,$A10,Our_Evaluations!$B$2:$B$256,L$1)</f>
        <v>5</v>
      </c>
      <c r="M10" s="16">
        <f>SUMIFS(Our_Evaluations!$C$2:$C$256,Our_Evaluations!$A$2:$A$256,$A10,Our_Evaluations!$B$2:$B$256,M$1)</f>
        <v>10</v>
      </c>
      <c r="N10" s="16">
        <f>SUMIFS(Our_Evaluations!$C$2:$C$256,Our_Evaluations!$A$2:$A$256,$A10,Our_Evaluations!$B$2:$B$256,N$1)</f>
        <v>6</v>
      </c>
      <c r="O10" s="16">
        <f>SUMIFS(Our_Evaluations!$C$2:$C$256,Our_Evaluations!$A$2:$A$256,$A10,Our_Evaluations!$B$2:$B$256,O$1)</f>
        <v>0</v>
      </c>
      <c r="P10" s="16">
        <f>SUMIFS(Our_Evaluations!$C$2:$C$256,Our_Evaluations!$A$2:$A$256,$A10,Our_Evaluations!$B$2:$B$256,P$1)</f>
        <v>3</v>
      </c>
      <c r="Q10" s="16">
        <f>SUMIFS(Our_Evaluations!$C$2:$C$256,Our_Evaluations!$A$2:$A$256,$A10,Our_Evaluations!$B$2:$B$256,Q$1)</f>
        <v>0</v>
      </c>
      <c r="R10" s="16">
        <f>SUMIFS(Our_Evaluations!$C$2:$C$256,Our_Evaluations!$A$2:$A$256,$A10,Our_Evaluations!$B$2:$B$256,R$1)</f>
        <v>0</v>
      </c>
      <c r="S10" s="20">
        <f t="shared" si="0"/>
        <v>5.1764705882352944</v>
      </c>
    </row>
    <row r="11" spans="1:19" ht="25.5" customHeight="1">
      <c r="A11" s="11" t="s">
        <v>83</v>
      </c>
      <c r="B11" s="18">
        <f>SUMIFS(Our_Evaluations!$C$2:$C$256,Our_Evaluations!$A$2:$A$256,$A11,Our_Evaluations!$B$2:$B$256,B$1)</f>
        <v>8</v>
      </c>
      <c r="C11" s="18">
        <f>SUMIFS(Our_Evaluations!$C$2:$C$256,Our_Evaluations!$A$2:$A$256,$A11,Our_Evaluations!$B$2:$B$256,C$1)</f>
        <v>9</v>
      </c>
      <c r="D11" s="18">
        <f>SUMIFS(Our_Evaluations!$C$2:$C$256,Our_Evaluations!$A$2:$A$256,$A11,Our_Evaluations!$B$2:$B$256,D$1)</f>
        <v>8</v>
      </c>
      <c r="E11" s="18">
        <f>SUMIFS(Our_Evaluations!$C$2:$C$256,Our_Evaluations!$A$2:$A$256,$A11,Our_Evaluations!$B$2:$B$256,E$1)</f>
        <v>9</v>
      </c>
      <c r="F11" s="18">
        <f>SUMIFS(Our_Evaluations!$C$2:$C$256,Our_Evaluations!$A$2:$A$256,$A11,Our_Evaluations!$B$2:$B$256,F$1)</f>
        <v>0</v>
      </c>
      <c r="G11" s="18">
        <f>SUMIFS(Our_Evaluations!$C$2:$C$256,Our_Evaluations!$A$2:$A$256,$A11,Our_Evaluations!$B$2:$B$256,G$1)</f>
        <v>9</v>
      </c>
      <c r="H11" s="18">
        <f>SUMIFS(Our_Evaluations!$C$2:$C$256,Our_Evaluations!$A$2:$A$256,$A11,Our_Evaluations!$B$2:$B$256,H$1)</f>
        <v>9</v>
      </c>
      <c r="I11" s="18">
        <f>SUMIFS(Our_Evaluations!$C$2:$C$256,Our_Evaluations!$A$2:$A$256,$A11,Our_Evaluations!$B$2:$B$256,I$1)</f>
        <v>5</v>
      </c>
      <c r="J11" s="18">
        <f>SUMIFS(Our_Evaluations!$C$2:$C$256,Our_Evaluations!$A$2:$A$256,$A11,Our_Evaluations!$B$2:$B$256,J$1)</f>
        <v>5</v>
      </c>
      <c r="K11" s="18">
        <f>SUMIFS(Our_Evaluations!$C$2:$C$256,Our_Evaluations!$A$2:$A$256,$A11,Our_Evaluations!$B$2:$B$256,K$1)</f>
        <v>6</v>
      </c>
      <c r="L11" s="18">
        <f>SUMIFS(Our_Evaluations!$C$2:$C$256,Our_Evaluations!$A$2:$A$256,$A11,Our_Evaluations!$B$2:$B$256,L$1)</f>
        <v>0</v>
      </c>
      <c r="M11" s="18">
        <f>SUMIFS(Our_Evaluations!$C$2:$C$256,Our_Evaluations!$A$2:$A$256,$A11,Our_Evaluations!$B$2:$B$256,M$1)</f>
        <v>8</v>
      </c>
      <c r="N11" s="18">
        <f>SUMIFS(Our_Evaluations!$C$2:$C$256,Our_Evaluations!$A$2:$A$256,$A11,Our_Evaluations!$B$2:$B$256,N$1)</f>
        <v>3</v>
      </c>
      <c r="O11" s="18">
        <f>SUMIFS(Our_Evaluations!$C$2:$C$256,Our_Evaluations!$A$2:$A$256,$A11,Our_Evaluations!$B$2:$B$256,O$1)</f>
        <v>2</v>
      </c>
      <c r="P11" s="18">
        <f>SUMIFS(Our_Evaluations!$C$2:$C$256,Our_Evaluations!$A$2:$A$256,$A11,Our_Evaluations!$B$2:$B$256,P$1)</f>
        <v>3</v>
      </c>
      <c r="Q11" s="18">
        <f>SUMIFS(Our_Evaluations!$C$2:$C$256,Our_Evaluations!$A$2:$A$256,$A11,Our_Evaluations!$B$2:$B$256,Q$1)</f>
        <v>1</v>
      </c>
      <c r="R11" s="18">
        <f>SUMIFS(Our_Evaluations!$C$2:$C$256,Our_Evaluations!$A$2:$A$256,$A11,Our_Evaluations!$B$2:$B$256,R$1)</f>
        <v>3</v>
      </c>
      <c r="S11" s="21">
        <f t="shared" si="0"/>
        <v>5.1764705882352944</v>
      </c>
    </row>
    <row r="12" spans="1:19" ht="25.5" customHeight="1">
      <c r="A12" s="10" t="s">
        <v>86</v>
      </c>
      <c r="B12" s="16">
        <f>SUMIFS(Our_Evaluations!$C$2:$C$256,Our_Evaluations!$A$2:$A$256,$A12,Our_Evaluations!$B$2:$B$256,B$1)</f>
        <v>8</v>
      </c>
      <c r="C12" s="16">
        <f>SUMIFS(Our_Evaluations!$C$2:$C$256,Our_Evaluations!$A$2:$A$256,$A12,Our_Evaluations!$B$2:$B$256,C$1)</f>
        <v>7</v>
      </c>
      <c r="D12" s="16">
        <f>SUMIFS(Our_Evaluations!$C$2:$C$256,Our_Evaluations!$A$2:$A$256,$A12,Our_Evaluations!$B$2:$B$256,D$1)</f>
        <v>9</v>
      </c>
      <c r="E12" s="16">
        <f>SUMIFS(Our_Evaluations!$C$2:$C$256,Our_Evaluations!$A$2:$A$256,$A12,Our_Evaluations!$B$2:$B$256,E$1)</f>
        <v>8</v>
      </c>
      <c r="F12" s="16">
        <f>SUMIFS(Our_Evaluations!$C$2:$C$256,Our_Evaluations!$A$2:$A$256,$A12,Our_Evaluations!$B$2:$B$256,F$1)</f>
        <v>1</v>
      </c>
      <c r="G12" s="16">
        <f>SUMIFS(Our_Evaluations!$C$2:$C$256,Our_Evaluations!$A$2:$A$256,$A12,Our_Evaluations!$B$2:$B$256,G$1)</f>
        <v>9</v>
      </c>
      <c r="H12" s="16">
        <f>SUMIFS(Our_Evaluations!$C$2:$C$256,Our_Evaluations!$A$2:$A$256,$A12,Our_Evaluations!$B$2:$B$256,H$1)</f>
        <v>9</v>
      </c>
      <c r="I12" s="16">
        <f>SUMIFS(Our_Evaluations!$C$2:$C$256,Our_Evaluations!$A$2:$A$256,$A12,Our_Evaluations!$B$2:$B$256,I$1)</f>
        <v>7</v>
      </c>
      <c r="J12" s="16">
        <f>SUMIFS(Our_Evaluations!$C$2:$C$256,Our_Evaluations!$A$2:$A$256,$A12,Our_Evaluations!$B$2:$B$256,J$1)</f>
        <v>7</v>
      </c>
      <c r="K12" s="16">
        <f>SUMIFS(Our_Evaluations!$C$2:$C$256,Our_Evaluations!$A$2:$A$256,$A12,Our_Evaluations!$B$2:$B$256,K$1)</f>
        <v>8</v>
      </c>
      <c r="L12" s="16">
        <f>SUMIFS(Our_Evaluations!$C$2:$C$256,Our_Evaluations!$A$2:$A$256,$A12,Our_Evaluations!$B$2:$B$256,L$1)</f>
        <v>8</v>
      </c>
      <c r="M12" s="16">
        <f>SUMIFS(Our_Evaluations!$C$2:$C$256,Our_Evaluations!$A$2:$A$256,$A12,Our_Evaluations!$B$2:$B$256,M$1)</f>
        <v>9</v>
      </c>
      <c r="N12" s="16">
        <f>SUMIFS(Our_Evaluations!$C$2:$C$256,Our_Evaluations!$A$2:$A$256,$A12,Our_Evaluations!$B$2:$B$256,N$1)</f>
        <v>5</v>
      </c>
      <c r="O12" s="16">
        <f>SUMIFS(Our_Evaluations!$C$2:$C$256,Our_Evaluations!$A$2:$A$256,$A12,Our_Evaluations!$B$2:$B$256,O$1)</f>
        <v>2</v>
      </c>
      <c r="P12" s="16">
        <f>SUMIFS(Our_Evaluations!$C$2:$C$256,Our_Evaluations!$A$2:$A$256,$A12,Our_Evaluations!$B$2:$B$256,P$1)</f>
        <v>3</v>
      </c>
      <c r="Q12" s="16">
        <f>SUMIFS(Our_Evaluations!$C$2:$C$256,Our_Evaluations!$A$2:$A$256,$A12,Our_Evaluations!$B$2:$B$256,Q$1)</f>
        <v>0</v>
      </c>
      <c r="R12" s="16">
        <f>SUMIFS(Our_Evaluations!$C$2:$C$256,Our_Evaluations!$A$2:$A$256,$A12,Our_Evaluations!$B$2:$B$256,R$1)</f>
        <v>1</v>
      </c>
      <c r="S12" s="20">
        <f t="shared" si="0"/>
        <v>5.9411764705882355</v>
      </c>
    </row>
    <row r="13" spans="1:19" ht="25.5" customHeight="1">
      <c r="A13" s="11" t="s">
        <v>89</v>
      </c>
      <c r="B13" s="18">
        <f>SUMIFS(Our_Evaluations!$C$2:$C$256,Our_Evaluations!$A$2:$A$256,$A13,Our_Evaluations!$B$2:$B$256,B$1)</f>
        <v>7</v>
      </c>
      <c r="C13" s="18">
        <f>SUMIFS(Our_Evaluations!$C$2:$C$256,Our_Evaluations!$A$2:$A$256,$A13,Our_Evaluations!$B$2:$B$256,C$1)</f>
        <v>8</v>
      </c>
      <c r="D13" s="18">
        <f>SUMIFS(Our_Evaluations!$C$2:$C$256,Our_Evaluations!$A$2:$A$256,$A13,Our_Evaluations!$B$2:$B$256,D$1)</f>
        <v>7</v>
      </c>
      <c r="E13" s="18">
        <f>SUMIFS(Our_Evaluations!$C$2:$C$256,Our_Evaluations!$A$2:$A$256,$A13,Our_Evaluations!$B$2:$B$256,E$1)</f>
        <v>8</v>
      </c>
      <c r="F13" s="18">
        <f>SUMIFS(Our_Evaluations!$C$2:$C$256,Our_Evaluations!$A$2:$A$256,$A13,Our_Evaluations!$B$2:$B$256,F$1)</f>
        <v>0</v>
      </c>
      <c r="G13" s="18">
        <f>SUMIFS(Our_Evaluations!$C$2:$C$256,Our_Evaluations!$A$2:$A$256,$A13,Our_Evaluations!$B$2:$B$256,G$1)</f>
        <v>9</v>
      </c>
      <c r="H13" s="18">
        <f>SUMIFS(Our_Evaluations!$C$2:$C$256,Our_Evaluations!$A$2:$A$256,$A13,Our_Evaluations!$B$2:$B$256,H$1)</f>
        <v>8</v>
      </c>
      <c r="I13" s="18">
        <f>SUMIFS(Our_Evaluations!$C$2:$C$256,Our_Evaluations!$A$2:$A$256,$A13,Our_Evaluations!$B$2:$B$256,I$1)</f>
        <v>0</v>
      </c>
      <c r="J13" s="18">
        <f>SUMIFS(Our_Evaluations!$C$2:$C$256,Our_Evaluations!$A$2:$A$256,$A13,Our_Evaluations!$B$2:$B$256,J$1)</f>
        <v>4</v>
      </c>
      <c r="K13" s="18">
        <f>SUMIFS(Our_Evaluations!$C$2:$C$256,Our_Evaluations!$A$2:$A$256,$A13,Our_Evaluations!$B$2:$B$256,K$1)</f>
        <v>8</v>
      </c>
      <c r="L13" s="18">
        <f>SUMIFS(Our_Evaluations!$C$2:$C$256,Our_Evaluations!$A$2:$A$256,$A13,Our_Evaluations!$B$2:$B$256,L$1)</f>
        <v>0</v>
      </c>
      <c r="M13" s="18">
        <f>SUMIFS(Our_Evaluations!$C$2:$C$256,Our_Evaluations!$A$2:$A$256,$A13,Our_Evaluations!$B$2:$B$256,M$1)</f>
        <v>8</v>
      </c>
      <c r="N13" s="18">
        <f>SUMIFS(Our_Evaluations!$C$2:$C$256,Our_Evaluations!$A$2:$A$256,$A13,Our_Evaluations!$B$2:$B$256,N$1)</f>
        <v>5</v>
      </c>
      <c r="O13" s="18">
        <f>SUMIFS(Our_Evaluations!$C$2:$C$256,Our_Evaluations!$A$2:$A$256,$A13,Our_Evaluations!$B$2:$B$256,O$1)</f>
        <v>1</v>
      </c>
      <c r="P13" s="18">
        <f>SUMIFS(Our_Evaluations!$C$2:$C$256,Our_Evaluations!$A$2:$A$256,$A13,Our_Evaluations!$B$2:$B$256,P$1)</f>
        <v>1</v>
      </c>
      <c r="Q13" s="18">
        <f>SUMIFS(Our_Evaluations!$C$2:$C$256,Our_Evaluations!$A$2:$A$256,$A13,Our_Evaluations!$B$2:$B$256,Q$1)</f>
        <v>3</v>
      </c>
      <c r="R13" s="18">
        <f>SUMIFS(Our_Evaluations!$C$2:$C$256,Our_Evaluations!$A$2:$A$256,$A13,Our_Evaluations!$B$2:$B$256,R$1)</f>
        <v>1</v>
      </c>
      <c r="S13" s="21">
        <f t="shared" si="0"/>
        <v>4.5882352941176467</v>
      </c>
    </row>
    <row r="14" spans="1:19" ht="25.5" customHeight="1">
      <c r="A14" s="10" t="s">
        <v>93</v>
      </c>
      <c r="B14" s="16">
        <f>SUMIFS(Our_Evaluations!$C$2:$C$256,Our_Evaluations!$A$2:$A$256,$A14,Our_Evaluations!$B$2:$B$256,B$1)</f>
        <v>8</v>
      </c>
      <c r="C14" s="16">
        <f>SUMIFS(Our_Evaluations!$C$2:$C$256,Our_Evaluations!$A$2:$A$256,$A14,Our_Evaluations!$B$2:$B$256,C$1)</f>
        <v>8</v>
      </c>
      <c r="D14" s="16">
        <f>SUMIFS(Our_Evaluations!$C$2:$C$256,Our_Evaluations!$A$2:$A$256,$A14,Our_Evaluations!$B$2:$B$256,D$1)</f>
        <v>8</v>
      </c>
      <c r="E14" s="16">
        <f>SUMIFS(Our_Evaluations!$C$2:$C$256,Our_Evaluations!$A$2:$A$256,$A14,Our_Evaluations!$B$2:$B$256,E$1)</f>
        <v>8</v>
      </c>
      <c r="F14" s="16">
        <f>SUMIFS(Our_Evaluations!$C$2:$C$256,Our_Evaluations!$A$2:$A$256,$A14,Our_Evaluations!$B$2:$B$256,F$1)</f>
        <v>5</v>
      </c>
      <c r="G14" s="16">
        <f>SUMIFS(Our_Evaluations!$C$2:$C$256,Our_Evaluations!$A$2:$A$256,$A14,Our_Evaluations!$B$2:$B$256,G$1)</f>
        <v>9</v>
      </c>
      <c r="H14" s="16">
        <f>SUMIFS(Our_Evaluations!$C$2:$C$256,Our_Evaluations!$A$2:$A$256,$A14,Our_Evaluations!$B$2:$B$256,H$1)</f>
        <v>9</v>
      </c>
      <c r="I14" s="16">
        <f>SUMIFS(Our_Evaluations!$C$2:$C$256,Our_Evaluations!$A$2:$A$256,$A14,Our_Evaluations!$B$2:$B$256,I$1)</f>
        <v>0</v>
      </c>
      <c r="J14" s="16">
        <f>SUMIFS(Our_Evaluations!$C$2:$C$256,Our_Evaluations!$A$2:$A$256,$A14,Our_Evaluations!$B$2:$B$256,J$1)</f>
        <v>3</v>
      </c>
      <c r="K14" s="16">
        <f>SUMIFS(Our_Evaluations!$C$2:$C$256,Our_Evaluations!$A$2:$A$256,$A14,Our_Evaluations!$B$2:$B$256,K$1)</f>
        <v>7</v>
      </c>
      <c r="L14" s="16">
        <f>SUMIFS(Our_Evaluations!$C$2:$C$256,Our_Evaluations!$A$2:$A$256,$A14,Our_Evaluations!$B$2:$B$256,L$1)</f>
        <v>0</v>
      </c>
      <c r="M14" s="16">
        <f>SUMIFS(Our_Evaluations!$C$2:$C$256,Our_Evaluations!$A$2:$A$256,$A14,Our_Evaluations!$B$2:$B$256,M$1)</f>
        <v>9</v>
      </c>
      <c r="N14" s="16">
        <f>SUMIFS(Our_Evaluations!$C$2:$C$256,Our_Evaluations!$A$2:$A$256,$A14,Our_Evaluations!$B$2:$B$256,N$1)</f>
        <v>4</v>
      </c>
      <c r="O14" s="16">
        <f>SUMIFS(Our_Evaluations!$C$2:$C$256,Our_Evaluations!$A$2:$A$256,$A14,Our_Evaluations!$B$2:$B$256,O$1)</f>
        <v>3</v>
      </c>
      <c r="P14" s="16">
        <f>SUMIFS(Our_Evaluations!$C$2:$C$256,Our_Evaluations!$A$2:$A$256,$A14,Our_Evaluations!$B$2:$B$256,P$1)</f>
        <v>3</v>
      </c>
      <c r="Q14" s="16">
        <f>SUMIFS(Our_Evaluations!$C$2:$C$256,Our_Evaluations!$A$2:$A$256,$A14,Our_Evaluations!$B$2:$B$256,Q$1)</f>
        <v>0</v>
      </c>
      <c r="R14" s="16">
        <f>SUMIFS(Our_Evaluations!$C$2:$C$256,Our_Evaluations!$A$2:$A$256,$A14,Our_Evaluations!$B$2:$B$256,R$1)</f>
        <v>3</v>
      </c>
      <c r="S14" s="20">
        <f t="shared" si="0"/>
        <v>5.117647058823529</v>
      </c>
    </row>
    <row r="15" spans="1:19" ht="25.5" customHeight="1">
      <c r="A15" s="11" t="s">
        <v>96</v>
      </c>
      <c r="B15" s="18">
        <f>SUMIFS(Our_Evaluations!$C$2:$C$256,Our_Evaluations!$A$2:$A$256,$A15,Our_Evaluations!$B$2:$B$256,B$1)</f>
        <v>5</v>
      </c>
      <c r="C15" s="18">
        <f>SUMIFS(Our_Evaluations!$C$2:$C$256,Our_Evaluations!$A$2:$A$256,$A15,Our_Evaluations!$B$2:$B$256,C$1)</f>
        <v>8</v>
      </c>
      <c r="D15" s="18">
        <f>SUMIFS(Our_Evaluations!$C$2:$C$256,Our_Evaluations!$A$2:$A$256,$A15,Our_Evaluations!$B$2:$B$256,D$1)</f>
        <v>8</v>
      </c>
      <c r="E15" s="18">
        <f>SUMIFS(Our_Evaluations!$C$2:$C$256,Our_Evaluations!$A$2:$A$256,$A15,Our_Evaluations!$B$2:$B$256,E$1)</f>
        <v>7</v>
      </c>
      <c r="F15" s="18">
        <f>SUMIFS(Our_Evaluations!$C$2:$C$256,Our_Evaluations!$A$2:$A$256,$A15,Our_Evaluations!$B$2:$B$256,F$1)</f>
        <v>0</v>
      </c>
      <c r="G15" s="18">
        <f>SUMIFS(Our_Evaluations!$C$2:$C$256,Our_Evaluations!$A$2:$A$256,$A15,Our_Evaluations!$B$2:$B$256,G$1)</f>
        <v>9</v>
      </c>
      <c r="H15" s="18">
        <f>SUMIFS(Our_Evaluations!$C$2:$C$256,Our_Evaluations!$A$2:$A$256,$A15,Our_Evaluations!$B$2:$B$256,H$1)</f>
        <v>9</v>
      </c>
      <c r="I15" s="18">
        <f>SUMIFS(Our_Evaluations!$C$2:$C$256,Our_Evaluations!$A$2:$A$256,$A15,Our_Evaluations!$B$2:$B$256,I$1)</f>
        <v>0</v>
      </c>
      <c r="J15" s="18">
        <f>SUMIFS(Our_Evaluations!$C$2:$C$256,Our_Evaluations!$A$2:$A$256,$A15,Our_Evaluations!$B$2:$B$256,J$1)</f>
        <v>3</v>
      </c>
      <c r="K15" s="18">
        <f>SUMIFS(Our_Evaluations!$C$2:$C$256,Our_Evaluations!$A$2:$A$256,$A15,Our_Evaluations!$B$2:$B$256,K$1)</f>
        <v>7</v>
      </c>
      <c r="L15" s="18">
        <f>SUMIFS(Our_Evaluations!$C$2:$C$256,Our_Evaluations!$A$2:$A$256,$A15,Our_Evaluations!$B$2:$B$256,L$1)</f>
        <v>0</v>
      </c>
      <c r="M15" s="18">
        <f>SUMIFS(Our_Evaluations!$C$2:$C$256,Our_Evaluations!$A$2:$A$256,$A15,Our_Evaluations!$B$2:$B$256,M$1)</f>
        <v>9</v>
      </c>
      <c r="N15" s="18">
        <f>SUMIFS(Our_Evaluations!$C$2:$C$256,Our_Evaluations!$A$2:$A$256,$A15,Our_Evaluations!$B$2:$B$256,N$1)</f>
        <v>5</v>
      </c>
      <c r="O15" s="18">
        <f>SUMIFS(Our_Evaluations!$C$2:$C$256,Our_Evaluations!$A$2:$A$256,$A15,Our_Evaluations!$B$2:$B$256,O$1)</f>
        <v>3</v>
      </c>
      <c r="P15" s="18">
        <f>SUMIFS(Our_Evaluations!$C$2:$C$256,Our_Evaluations!$A$2:$A$256,$A15,Our_Evaluations!$B$2:$B$256,P$1)</f>
        <v>3</v>
      </c>
      <c r="Q15" s="18">
        <f>SUMIFS(Our_Evaluations!$C$2:$C$256,Our_Evaluations!$A$2:$A$256,$A15,Our_Evaluations!$B$2:$B$256,Q$1)</f>
        <v>0</v>
      </c>
      <c r="R15" s="18">
        <f>SUMIFS(Our_Evaluations!$C$2:$C$256,Our_Evaluations!$A$2:$A$256,$A15,Our_Evaluations!$B$2:$B$256,R$1)</f>
        <v>0</v>
      </c>
      <c r="S15" s="21">
        <f t="shared" si="0"/>
        <v>4.4705882352941178</v>
      </c>
    </row>
    <row r="16" spans="1:19" ht="25.5" customHeight="1">
      <c r="A16" s="10" t="s">
        <v>100</v>
      </c>
      <c r="B16" s="16">
        <f>SUMIFS(Our_Evaluations!$C$2:$C$256,Our_Evaluations!$A$2:$A$256,$A16,Our_Evaluations!$B$2:$B$256,B$1)</f>
        <v>7</v>
      </c>
      <c r="C16" s="16">
        <f>SUMIFS(Our_Evaluations!$C$2:$C$256,Our_Evaluations!$A$2:$A$256,$A16,Our_Evaluations!$B$2:$B$256,C$1)</f>
        <v>7</v>
      </c>
      <c r="D16" s="16">
        <f>SUMIFS(Our_Evaluations!$C$2:$C$256,Our_Evaluations!$A$2:$A$256,$A16,Our_Evaluations!$B$2:$B$256,D$1)</f>
        <v>8</v>
      </c>
      <c r="E16" s="16">
        <f>SUMIFS(Our_Evaluations!$C$2:$C$256,Our_Evaluations!$A$2:$A$256,$A16,Our_Evaluations!$B$2:$B$256,E$1)</f>
        <v>7</v>
      </c>
      <c r="F16" s="16">
        <f>SUMIFS(Our_Evaluations!$C$2:$C$256,Our_Evaluations!$A$2:$A$256,$A16,Our_Evaluations!$B$2:$B$256,F$1)</f>
        <v>1</v>
      </c>
      <c r="G16" s="16">
        <f>SUMIFS(Our_Evaluations!$C$2:$C$256,Our_Evaluations!$A$2:$A$256,$A16,Our_Evaluations!$B$2:$B$256,G$1)</f>
        <v>9</v>
      </c>
      <c r="H16" s="16">
        <f>SUMIFS(Our_Evaluations!$C$2:$C$256,Our_Evaluations!$A$2:$A$256,$A16,Our_Evaluations!$B$2:$B$256,H$1)</f>
        <v>8</v>
      </c>
      <c r="I16" s="16">
        <f>SUMIFS(Our_Evaluations!$C$2:$C$256,Our_Evaluations!$A$2:$A$256,$A16,Our_Evaluations!$B$2:$B$256,I$1)</f>
        <v>5</v>
      </c>
      <c r="J16" s="16">
        <f>SUMIFS(Our_Evaluations!$C$2:$C$256,Our_Evaluations!$A$2:$A$256,$A16,Our_Evaluations!$B$2:$B$256,J$1)</f>
        <v>5</v>
      </c>
      <c r="K16" s="16">
        <f>SUMIFS(Our_Evaluations!$C$2:$C$256,Our_Evaluations!$A$2:$A$256,$A16,Our_Evaluations!$B$2:$B$256,K$1)</f>
        <v>3</v>
      </c>
      <c r="L16" s="16">
        <f>SUMIFS(Our_Evaluations!$C$2:$C$256,Our_Evaluations!$A$2:$A$256,$A16,Our_Evaluations!$B$2:$B$256,L$1)</f>
        <v>5</v>
      </c>
      <c r="M16" s="16">
        <f>SUMIFS(Our_Evaluations!$C$2:$C$256,Our_Evaluations!$A$2:$A$256,$A16,Our_Evaluations!$B$2:$B$256,M$1)</f>
        <v>9</v>
      </c>
      <c r="N16" s="16">
        <f>SUMIFS(Our_Evaluations!$C$2:$C$256,Our_Evaluations!$A$2:$A$256,$A16,Our_Evaluations!$B$2:$B$256,N$1)</f>
        <v>8</v>
      </c>
      <c r="O16" s="16">
        <f>SUMIFS(Our_Evaluations!$C$2:$C$256,Our_Evaluations!$A$2:$A$256,$A16,Our_Evaluations!$B$2:$B$256,O$1)</f>
        <v>2</v>
      </c>
      <c r="P16" s="16">
        <f>SUMIFS(Our_Evaluations!$C$2:$C$256,Our_Evaluations!$A$2:$A$256,$A16,Our_Evaluations!$B$2:$B$256,P$1)</f>
        <v>3</v>
      </c>
      <c r="Q16" s="16">
        <f>SUMIFS(Our_Evaluations!$C$2:$C$256,Our_Evaluations!$A$2:$A$256,$A16,Our_Evaluations!$B$2:$B$256,Q$1)</f>
        <v>0</v>
      </c>
      <c r="R16" s="16">
        <f>SUMIFS(Our_Evaluations!$C$2:$C$256,Our_Evaluations!$A$2:$A$256,$A16,Our_Evaluations!$B$2:$B$256,R$1)</f>
        <v>0</v>
      </c>
      <c r="S16" s="20">
        <f t="shared" si="0"/>
        <v>5.117647058823529</v>
      </c>
    </row>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conditionalFormatting sqref="B2:R16">
    <cfRule type="colorScale" priority="1">
      <colorScale>
        <cfvo type="formula" val="0"/>
        <cfvo type="formula" val="5"/>
        <cfvo type="formula" val="10"/>
        <color rgb="FFF8696B"/>
        <color rgb="FFFFEB84"/>
        <color rgb="FF63BE7B"/>
      </colorScale>
    </cfRule>
  </conditionalFormatting>
  <conditionalFormatting sqref="S2:S16">
    <cfRule type="colorScale" priority="2">
      <colorScale>
        <cfvo type="formula" val="0"/>
        <cfvo type="formula" val="5"/>
        <cfvo type="formula" val="10"/>
        <color rgb="FFF8696B"/>
        <color rgb="FFFFEB84"/>
        <color rgb="FF63BE7B"/>
      </colorScale>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showGridLines="0" topLeftCell="A23" workbookViewId="0">
      <selection activeCell="F35" sqref="F35"/>
    </sheetView>
  </sheetViews>
  <sheetFormatPr defaultColWidth="14.453125" defaultRowHeight="15" customHeight="1"/>
  <cols>
    <col min="1" max="1" width="28" customWidth="1"/>
    <col min="2" max="2" width="13" customWidth="1"/>
    <col min="3" max="4" width="11" customWidth="1"/>
    <col min="5" max="5" width="13" customWidth="1"/>
    <col min="6" max="6" width="10" customWidth="1"/>
    <col min="7" max="7" width="8.7265625" customWidth="1"/>
    <col min="8" max="8" width="39.54296875" customWidth="1"/>
    <col min="9" max="9" width="30" customWidth="1"/>
    <col min="10" max="11" width="11" customWidth="1"/>
    <col min="12" max="12" width="13" customWidth="1"/>
    <col min="13" max="26" width="8.7265625" customWidth="1"/>
  </cols>
  <sheetData>
    <row r="1" spans="1:12" ht="25.5" customHeight="1">
      <c r="A1" s="34" t="s">
        <v>43</v>
      </c>
      <c r="B1" s="35"/>
      <c r="C1" s="35"/>
      <c r="D1" s="35"/>
      <c r="E1" s="35"/>
      <c r="F1" s="36"/>
    </row>
    <row r="2" spans="1:12" ht="14.25" customHeight="1"/>
    <row r="3" spans="1:12" ht="14.25" customHeight="1">
      <c r="A3" s="7" t="s">
        <v>45</v>
      </c>
      <c r="B3" s="7" t="s">
        <v>118</v>
      </c>
      <c r="C3" s="7" t="s">
        <v>119</v>
      </c>
      <c r="D3" s="7" t="s">
        <v>120</v>
      </c>
      <c r="E3" s="7" t="s">
        <v>121</v>
      </c>
      <c r="F3" s="7" t="s">
        <v>122</v>
      </c>
      <c r="H3" s="7" t="s">
        <v>12</v>
      </c>
      <c r="I3" s="7" t="s">
        <v>118</v>
      </c>
      <c r="J3" s="7" t="s">
        <v>119</v>
      </c>
      <c r="K3" s="7" t="s">
        <v>120</v>
      </c>
      <c r="L3" s="7" t="s">
        <v>123</v>
      </c>
    </row>
    <row r="4" spans="1:12" ht="24" customHeight="1">
      <c r="A4" s="10" t="s">
        <v>49</v>
      </c>
      <c r="B4" s="22">
        <f>Score_Matrix!S2</f>
        <v>4.117647058823529</v>
      </c>
      <c r="C4" s="16">
        <f>MIN(Score_Matrix!B2:R2)</f>
        <v>0</v>
      </c>
      <c r="D4" s="16">
        <f>MAX(Score_Matrix!B2:R2)</f>
        <v>9</v>
      </c>
      <c r="E4" s="16">
        <f>COUNT(Score_Matrix!B2:R2)</f>
        <v>17</v>
      </c>
      <c r="F4" s="22">
        <f ca="1">IFERROR(__xludf.DUMMYFUNCTION("SINGLE(STDEV.P(Score_Matrix!B2:R2))"),3.17864849084854)</f>
        <v>3.17864849084854</v>
      </c>
      <c r="H4" s="10" t="s">
        <v>14</v>
      </c>
      <c r="I4" s="22">
        <f>AVERAGE(Score_Matrix!B$2:B$16)</f>
        <v>7.2</v>
      </c>
      <c r="J4" s="16">
        <f>MIN(Score_Matrix!B$2:B$16)</f>
        <v>5</v>
      </c>
      <c r="K4" s="16">
        <f>MAX(Score_Matrix!B$2:B$16)</f>
        <v>9</v>
      </c>
      <c r="L4" s="16">
        <f>COUNT(Score_Matrix!B$2:B$16)</f>
        <v>15</v>
      </c>
    </row>
    <row r="5" spans="1:12" ht="24" customHeight="1">
      <c r="A5" s="11" t="s">
        <v>53</v>
      </c>
      <c r="B5" s="23">
        <f>Score_Matrix!S3</f>
        <v>4.1764705882352944</v>
      </c>
      <c r="C5" s="18">
        <f>MIN(Score_Matrix!B3:R3)</f>
        <v>0</v>
      </c>
      <c r="D5" s="18">
        <f>MAX(Score_Matrix!B3:R3)</f>
        <v>9</v>
      </c>
      <c r="E5" s="18">
        <f>COUNT(Score_Matrix!B3:R3)</f>
        <v>17</v>
      </c>
      <c r="F5" s="23">
        <f>_xlfn.STDEV.P(Score_Matrix!B3:R3)</f>
        <v>3.1666514902811227</v>
      </c>
      <c r="H5" s="11" t="s">
        <v>16</v>
      </c>
      <c r="I5" s="23">
        <f>AVERAGE(Score_Matrix!C$2:C$16)</f>
        <v>7.1333333333333337</v>
      </c>
      <c r="J5" s="18">
        <f>MIN(Score_Matrix!C$2:C$16)</f>
        <v>4</v>
      </c>
      <c r="K5" s="18">
        <f>MAX(Score_Matrix!C$2:C$16)</f>
        <v>9</v>
      </c>
      <c r="L5" s="18">
        <f>COUNT(Score_Matrix!C$2:C$16)</f>
        <v>15</v>
      </c>
    </row>
    <row r="6" spans="1:12" ht="24" customHeight="1">
      <c r="A6" s="10" t="s">
        <v>57</v>
      </c>
      <c r="B6" s="22">
        <f>Score_Matrix!S4</f>
        <v>5.2941176470588234</v>
      </c>
      <c r="C6" s="16">
        <f>MIN(Score_Matrix!B4:R4)</f>
        <v>2</v>
      </c>
      <c r="D6" s="16">
        <f>MAX(Score_Matrix!B4:R4)</f>
        <v>9</v>
      </c>
      <c r="E6" s="16">
        <f>COUNT(Score_Matrix!B4:R4)</f>
        <v>17</v>
      </c>
      <c r="F6" s="22">
        <f>_xlfn.STDEV.P(Score_Matrix!B4:R4)</f>
        <v>2.3952085966473331</v>
      </c>
      <c r="H6" s="10" t="s">
        <v>17</v>
      </c>
      <c r="I6" s="22">
        <f>AVERAGE(Score_Matrix!D$2:D$16)</f>
        <v>7.4666666666666668</v>
      </c>
      <c r="J6" s="16">
        <f>MIN(Score_Matrix!D$2:D$16)</f>
        <v>4</v>
      </c>
      <c r="K6" s="16">
        <f>MAX(Score_Matrix!D$2:D$16)</f>
        <v>9</v>
      </c>
      <c r="L6" s="16">
        <f>COUNT(Score_Matrix!D$2:D$16)</f>
        <v>15</v>
      </c>
    </row>
    <row r="7" spans="1:12" ht="24" customHeight="1">
      <c r="A7" s="11" t="s">
        <v>61</v>
      </c>
      <c r="B7" s="23">
        <f>Score_Matrix!S5</f>
        <v>4.7647058823529411</v>
      </c>
      <c r="C7" s="18">
        <f>MIN(Score_Matrix!B5:R5)</f>
        <v>0</v>
      </c>
      <c r="D7" s="18">
        <f>MAX(Score_Matrix!B5:R5)</f>
        <v>9</v>
      </c>
      <c r="E7" s="18">
        <f>COUNT(Score_Matrix!B5:R5)</f>
        <v>17</v>
      </c>
      <c r="F7" s="23">
        <f>_xlfn.STDEV.P(Score_Matrix!B5:R5)</f>
        <v>3.7026129369073448</v>
      </c>
      <c r="H7" s="11" t="s">
        <v>18</v>
      </c>
      <c r="I7" s="23">
        <f>AVERAGE(Score_Matrix!E$2:E$16)</f>
        <v>7.4666666666666668</v>
      </c>
      <c r="J7" s="18">
        <f>MIN(Score_Matrix!E$2:E$16)</f>
        <v>6</v>
      </c>
      <c r="K7" s="18">
        <f>MAX(Score_Matrix!E$2:E$16)</f>
        <v>9</v>
      </c>
      <c r="L7" s="18">
        <f>COUNT(Score_Matrix!E$2:E$16)</f>
        <v>15</v>
      </c>
    </row>
    <row r="8" spans="1:12" ht="24" customHeight="1">
      <c r="A8" s="10" t="s">
        <v>65</v>
      </c>
      <c r="B8" s="22">
        <f>Score_Matrix!S6</f>
        <v>4.5882352941176467</v>
      </c>
      <c r="C8" s="16">
        <f>MIN(Score_Matrix!B6:R6)</f>
        <v>0</v>
      </c>
      <c r="D8" s="16">
        <f>MAX(Score_Matrix!B6:R6)</f>
        <v>9</v>
      </c>
      <c r="E8" s="16">
        <f>COUNT(Score_Matrix!B6:R6)</f>
        <v>17</v>
      </c>
      <c r="F8" s="22">
        <f>_xlfn.STDEV.P(Score_Matrix!B6:R6)</f>
        <v>3.2730418219396604</v>
      </c>
      <c r="H8" s="10" t="s">
        <v>20</v>
      </c>
      <c r="I8" s="22">
        <f>AVERAGE(Score_Matrix!F$2:F$16)</f>
        <v>0.8666666666666667</v>
      </c>
      <c r="J8" s="16">
        <f>MIN(Score_Matrix!F$2:F$16)</f>
        <v>0</v>
      </c>
      <c r="K8" s="16">
        <f>MAX(Score_Matrix!F$2:F$16)</f>
        <v>5</v>
      </c>
      <c r="L8" s="16">
        <f>COUNT(Score_Matrix!F$2:F$16)</f>
        <v>15</v>
      </c>
    </row>
    <row r="9" spans="1:12" ht="24" customHeight="1">
      <c r="A9" s="11" t="s">
        <v>69</v>
      </c>
      <c r="B9" s="23">
        <f>Score_Matrix!S7</f>
        <v>3.8235294117647061</v>
      </c>
      <c r="C9" s="18">
        <f>MIN(Score_Matrix!B7:R7)</f>
        <v>0</v>
      </c>
      <c r="D9" s="18">
        <f>MAX(Score_Matrix!B7:R7)</f>
        <v>8</v>
      </c>
      <c r="E9" s="18">
        <f>COUNT(Score_Matrix!B7:R7)</f>
        <v>17</v>
      </c>
      <c r="F9" s="23">
        <f>_xlfn.STDEV.P(Score_Matrix!B7:R7)</f>
        <v>3.0338345784065002</v>
      </c>
      <c r="H9" s="11" t="s">
        <v>21</v>
      </c>
      <c r="I9" s="23">
        <f>AVERAGE(Score_Matrix!G$2:G$16)</f>
        <v>8.8000000000000007</v>
      </c>
      <c r="J9" s="18">
        <f>MIN(Score_Matrix!G$2:G$16)</f>
        <v>8</v>
      </c>
      <c r="K9" s="18">
        <f>MAX(Score_Matrix!G$2:G$16)</f>
        <v>9</v>
      </c>
      <c r="L9" s="18">
        <f>COUNT(Score_Matrix!G$2:G$16)</f>
        <v>15</v>
      </c>
    </row>
    <row r="10" spans="1:12" ht="24" customHeight="1">
      <c r="A10" s="10" t="s">
        <v>72</v>
      </c>
      <c r="B10" s="22">
        <f>Score_Matrix!S8</f>
        <v>5.117647058823529</v>
      </c>
      <c r="C10" s="16">
        <f>MIN(Score_Matrix!B8:R8)</f>
        <v>0</v>
      </c>
      <c r="D10" s="16">
        <f>MAX(Score_Matrix!B8:R8)</f>
        <v>9</v>
      </c>
      <c r="E10" s="16">
        <f>COUNT(Score_Matrix!B8:R8)</f>
        <v>17</v>
      </c>
      <c r="F10" s="22">
        <f>_xlfn.STDEV.P(Score_Matrix!B8:R8)</f>
        <v>3.007487772038639</v>
      </c>
      <c r="H10" s="10" t="s">
        <v>22</v>
      </c>
      <c r="I10" s="22">
        <f>AVERAGE(Score_Matrix!H$2:H$16)</f>
        <v>8.6</v>
      </c>
      <c r="J10" s="16">
        <f>MIN(Score_Matrix!H$2:H$16)</f>
        <v>8</v>
      </c>
      <c r="K10" s="16">
        <f>MAX(Score_Matrix!H$2:H$16)</f>
        <v>9</v>
      </c>
      <c r="L10" s="16">
        <f>COUNT(Score_Matrix!H$2:H$16)</f>
        <v>15</v>
      </c>
    </row>
    <row r="11" spans="1:12" ht="24" customHeight="1">
      <c r="A11" s="11" t="s">
        <v>76</v>
      </c>
      <c r="B11" s="23">
        <f>Score_Matrix!S9</f>
        <v>5.5294117647058822</v>
      </c>
      <c r="C11" s="18">
        <f>MIN(Score_Matrix!B9:R9)</f>
        <v>0</v>
      </c>
      <c r="D11" s="18">
        <f>MAX(Score_Matrix!B9:R9)</f>
        <v>9</v>
      </c>
      <c r="E11" s="18">
        <f>COUNT(Score_Matrix!B9:R9)</f>
        <v>17</v>
      </c>
      <c r="F11" s="23">
        <f>_xlfn.STDEV.P(Score_Matrix!B9:R9)</f>
        <v>2.5232483046502607</v>
      </c>
      <c r="H11" s="11" t="s">
        <v>24</v>
      </c>
      <c r="I11" s="23">
        <f>AVERAGE(Score_Matrix!I$2:I$16)</f>
        <v>2.4666666666666668</v>
      </c>
      <c r="J11" s="18">
        <f>MIN(Score_Matrix!I$2:I$16)</f>
        <v>0</v>
      </c>
      <c r="K11" s="18">
        <f>MAX(Score_Matrix!I$2:I$16)</f>
        <v>7</v>
      </c>
      <c r="L11" s="18">
        <f>COUNT(Score_Matrix!I$2:I$16)</f>
        <v>15</v>
      </c>
    </row>
    <row r="12" spans="1:12" ht="24" customHeight="1">
      <c r="A12" s="10" t="s">
        <v>79</v>
      </c>
      <c r="B12" s="22">
        <f>Score_Matrix!S10</f>
        <v>5.1764705882352944</v>
      </c>
      <c r="C12" s="16">
        <f>MIN(Score_Matrix!B10:R10)</f>
        <v>0</v>
      </c>
      <c r="D12" s="16">
        <f>MAX(Score_Matrix!B10:R10)</f>
        <v>10</v>
      </c>
      <c r="E12" s="16">
        <f>COUNT(Score_Matrix!B10:R10)</f>
        <v>17</v>
      </c>
      <c r="F12" s="22">
        <f>_xlfn.STDEV.P(Score_Matrix!B10:R10)</f>
        <v>3.4680948171726294</v>
      </c>
      <c r="H12" s="10" t="s">
        <v>25</v>
      </c>
      <c r="I12" s="22">
        <f>AVERAGE(Score_Matrix!J$2:J$16)</f>
        <v>4.1333333333333337</v>
      </c>
      <c r="J12" s="16">
        <f>MIN(Score_Matrix!J$2:J$16)</f>
        <v>2</v>
      </c>
      <c r="K12" s="16">
        <f>MAX(Score_Matrix!J$2:J$16)</f>
        <v>7</v>
      </c>
      <c r="L12" s="16">
        <f>COUNT(Score_Matrix!J$2:J$16)</f>
        <v>15</v>
      </c>
    </row>
    <row r="13" spans="1:12" ht="24" customHeight="1">
      <c r="A13" s="11" t="s">
        <v>83</v>
      </c>
      <c r="B13" s="23">
        <f>Score_Matrix!S11</f>
        <v>5.1764705882352944</v>
      </c>
      <c r="C13" s="18">
        <f>MIN(Score_Matrix!B11:R11)</f>
        <v>0</v>
      </c>
      <c r="D13" s="18">
        <f>MAX(Score_Matrix!B11:R11)</f>
        <v>9</v>
      </c>
      <c r="E13" s="18">
        <f>COUNT(Score_Matrix!B11:R11)</f>
        <v>17</v>
      </c>
      <c r="F13" s="23">
        <f>_xlfn.STDEV.P(Score_Matrix!B11:R11)</f>
        <v>3.2401033773930381</v>
      </c>
      <c r="H13" s="11" t="s">
        <v>26</v>
      </c>
      <c r="I13" s="23">
        <f>AVERAGE(Score_Matrix!K$2:K$16)</f>
        <v>5.9333333333333336</v>
      </c>
      <c r="J13" s="18">
        <f>MIN(Score_Matrix!K$2:K$16)</f>
        <v>3</v>
      </c>
      <c r="K13" s="18">
        <f>MAX(Score_Matrix!K$2:K$16)</f>
        <v>8</v>
      </c>
      <c r="L13" s="18">
        <f>COUNT(Score_Matrix!K$2:K$16)</f>
        <v>15</v>
      </c>
    </row>
    <row r="14" spans="1:12" ht="24" customHeight="1">
      <c r="A14" s="10" t="s">
        <v>86</v>
      </c>
      <c r="B14" s="22">
        <f>Score_Matrix!S12</f>
        <v>5.9411764705882355</v>
      </c>
      <c r="C14" s="16">
        <f>MIN(Score_Matrix!B12:R12)</f>
        <v>0</v>
      </c>
      <c r="D14" s="16">
        <f>MAX(Score_Matrix!B12:R12)</f>
        <v>9</v>
      </c>
      <c r="E14" s="16">
        <f>COUNT(Score_Matrix!B12:R12)</f>
        <v>17</v>
      </c>
      <c r="F14" s="22">
        <f>_xlfn.STDEV.P(Score_Matrix!B12:R12)</f>
        <v>3.1336989651452241</v>
      </c>
      <c r="H14" s="10" t="s">
        <v>28</v>
      </c>
      <c r="I14" s="22">
        <f>AVERAGE(Score_Matrix!L$2:L$16)</f>
        <v>1.6666666666666667</v>
      </c>
      <c r="J14" s="16">
        <f>MIN(Score_Matrix!L$2:L$16)</f>
        <v>0</v>
      </c>
      <c r="K14" s="16">
        <f>MAX(Score_Matrix!L$2:L$16)</f>
        <v>8</v>
      </c>
      <c r="L14" s="16">
        <f>COUNT(Score_Matrix!L$2:L$16)</f>
        <v>15</v>
      </c>
    </row>
    <row r="15" spans="1:12" ht="24" customHeight="1">
      <c r="A15" s="11" t="s">
        <v>89</v>
      </c>
      <c r="B15" s="23">
        <f>Score_Matrix!S13</f>
        <v>4.5882352941176467</v>
      </c>
      <c r="C15" s="18">
        <f>MIN(Score_Matrix!B13:R13)</f>
        <v>0</v>
      </c>
      <c r="D15" s="18">
        <f>MAX(Score_Matrix!B13:R13)</f>
        <v>9</v>
      </c>
      <c r="E15" s="18">
        <f>COUNT(Score_Matrix!B13:R13)</f>
        <v>17</v>
      </c>
      <c r="F15" s="23">
        <f>_xlfn.STDEV.P(Score_Matrix!B13:R13)</f>
        <v>3.3791544979635462</v>
      </c>
      <c r="H15" s="11" t="s">
        <v>29</v>
      </c>
      <c r="I15" s="23">
        <f>AVERAGE(Score_Matrix!M$2:M$16)</f>
        <v>8.5333333333333332</v>
      </c>
      <c r="J15" s="18">
        <f>MIN(Score_Matrix!M$2:M$16)</f>
        <v>8</v>
      </c>
      <c r="K15" s="18">
        <f>MAX(Score_Matrix!M$2:M$16)</f>
        <v>10</v>
      </c>
      <c r="L15" s="18">
        <f>COUNT(Score_Matrix!M$2:M$16)</f>
        <v>15</v>
      </c>
    </row>
    <row r="16" spans="1:12" ht="24" customHeight="1">
      <c r="A16" s="10" t="s">
        <v>93</v>
      </c>
      <c r="B16" s="22">
        <f>Score_Matrix!S14</f>
        <v>5.117647058823529</v>
      </c>
      <c r="C16" s="16">
        <f>MIN(Score_Matrix!B14:R14)</f>
        <v>0</v>
      </c>
      <c r="D16" s="16">
        <f>MAX(Score_Matrix!B14:R14)</f>
        <v>9</v>
      </c>
      <c r="E16" s="16">
        <f>COUNT(Score_Matrix!B14:R14)</f>
        <v>17</v>
      </c>
      <c r="F16" s="22">
        <f>_xlfn.STDEV.P(Score_Matrix!B14:R14)</f>
        <v>3.251829402608295</v>
      </c>
      <c r="H16" s="10" t="s">
        <v>30</v>
      </c>
      <c r="I16" s="22">
        <f>AVERAGE(Score_Matrix!N$2:N$16)</f>
        <v>5.2666666666666666</v>
      </c>
      <c r="J16" s="16">
        <f>MIN(Score_Matrix!N$2:N$16)</f>
        <v>3</v>
      </c>
      <c r="K16" s="16">
        <f>MAX(Score_Matrix!N$2:N$16)</f>
        <v>8</v>
      </c>
      <c r="L16" s="16">
        <f>COUNT(Score_Matrix!N$2:N$16)</f>
        <v>15</v>
      </c>
    </row>
    <row r="17" spans="1:12" ht="24" customHeight="1">
      <c r="A17" s="11" t="s">
        <v>96</v>
      </c>
      <c r="B17" s="23">
        <f>Score_Matrix!S15</f>
        <v>4.4705882352941178</v>
      </c>
      <c r="C17" s="18">
        <f>MIN(Score_Matrix!B15:R15)</f>
        <v>0</v>
      </c>
      <c r="D17" s="18">
        <f>MAX(Score_Matrix!B15:R15)</f>
        <v>9</v>
      </c>
      <c r="E17" s="18">
        <f>COUNT(Score_Matrix!B15:R15)</f>
        <v>17</v>
      </c>
      <c r="F17" s="23">
        <f>_xlfn.STDEV.P(Score_Matrix!B15:R15)</f>
        <v>3.483028551314697</v>
      </c>
      <c r="H17" s="11" t="s">
        <v>32</v>
      </c>
      <c r="I17" s="23">
        <f>AVERAGE(Score_Matrix!O$2:O$16)</f>
        <v>2.1333333333333333</v>
      </c>
      <c r="J17" s="18">
        <f>MIN(Score_Matrix!O$2:O$16)</f>
        <v>0</v>
      </c>
      <c r="K17" s="18">
        <f>MAX(Score_Matrix!O$2:O$16)</f>
        <v>6</v>
      </c>
      <c r="L17" s="18">
        <f>COUNT(Score_Matrix!O$2:O$16)</f>
        <v>15</v>
      </c>
    </row>
    <row r="18" spans="1:12" ht="24" customHeight="1">
      <c r="A18" s="10" t="s">
        <v>100</v>
      </c>
      <c r="B18" s="22">
        <f>Score_Matrix!S16</f>
        <v>5.117647058823529</v>
      </c>
      <c r="C18" s="16">
        <f>MIN(Score_Matrix!B16:R16)</f>
        <v>0</v>
      </c>
      <c r="D18" s="16">
        <f>MAX(Score_Matrix!B16:R16)</f>
        <v>9</v>
      </c>
      <c r="E18" s="16">
        <f>COUNT(Score_Matrix!B16:R16)</f>
        <v>17</v>
      </c>
      <c r="F18" s="22">
        <f>_xlfn.STDEV.P(Score_Matrix!B16:R16)</f>
        <v>3.007487772038639</v>
      </c>
      <c r="H18" s="10" t="s">
        <v>33</v>
      </c>
      <c r="I18" s="22">
        <f>AVERAGE(Score_Matrix!P$2:P$16)</f>
        <v>2.6666666666666665</v>
      </c>
      <c r="J18" s="16">
        <f>MIN(Score_Matrix!P$2:P$16)</f>
        <v>1</v>
      </c>
      <c r="K18" s="16">
        <f>MAX(Score_Matrix!P$2:P$16)</f>
        <v>4</v>
      </c>
      <c r="L18" s="16">
        <f>COUNT(Score_Matrix!P$2:P$16)</f>
        <v>15</v>
      </c>
    </row>
    <row r="19" spans="1:12" ht="24" customHeight="1">
      <c r="H19" s="11" t="s">
        <v>34</v>
      </c>
      <c r="I19" s="23">
        <f>AVERAGE(Score_Matrix!Q$2:Q$16)</f>
        <v>0.8</v>
      </c>
      <c r="J19" s="18">
        <f>MIN(Score_Matrix!Q$2:Q$16)</f>
        <v>0</v>
      </c>
      <c r="K19" s="18">
        <f>MAX(Score_Matrix!Q$2:Q$16)</f>
        <v>3</v>
      </c>
      <c r="L19" s="18">
        <f>COUNT(Score_Matrix!Q$2:Q$16)</f>
        <v>15</v>
      </c>
    </row>
    <row r="20" spans="1:12" ht="24" customHeight="1">
      <c r="H20" s="10" t="s">
        <v>35</v>
      </c>
      <c r="I20" s="22">
        <f>AVERAGE(Score_Matrix!R$2:R$16)</f>
        <v>1.6</v>
      </c>
      <c r="J20" s="16">
        <f>MIN(Score_Matrix!R$2:R$16)</f>
        <v>0</v>
      </c>
      <c r="K20" s="16">
        <f>MAX(Score_Matrix!R$2:R$16)</f>
        <v>5</v>
      </c>
      <c r="L20" s="16">
        <f>COUNT(Score_Matrix!R$2:R$16)</f>
        <v>15</v>
      </c>
    </row>
    <row r="21" spans="1:12" ht="14.25" customHeight="1"/>
    <row r="22" spans="1:12" ht="14.25" customHeight="1">
      <c r="A22" s="5" t="s">
        <v>124</v>
      </c>
      <c r="B22" s="21">
        <f>AVERAGE(Score_Matrix!$S$2:$S$16)</f>
        <v>4.8666666666666663</v>
      </c>
      <c r="H22" s="5" t="s">
        <v>125</v>
      </c>
      <c r="I22" s="11" t="str">
        <f t="array" ref="I22">INDEX(H4:H20,MATCH(MAX(I4:I20),I4:I20,0))</f>
        <v>Benchmark Integrity / Validation</v>
      </c>
      <c r="J22" s="21">
        <f>MAX(I4:I20)</f>
        <v>8.8000000000000007</v>
      </c>
    </row>
    <row r="23" spans="1:12" ht="14.25" customHeight="1">
      <c r="A23" s="5" t="s">
        <v>126</v>
      </c>
      <c r="B23" s="11" t="str">
        <f t="array" ref="B23">INDEX(A4:A18,MATCH(MAX(B4:B18),B4:B18,0))</f>
        <v>MedVersa</v>
      </c>
      <c r="C23" s="21">
        <f>MAX(B4:B18)</f>
        <v>5.9411764705882355</v>
      </c>
      <c r="H23" s="5" t="s">
        <v>127</v>
      </c>
      <c r="I23" s="11" t="str">
        <f t="array" ref="I23">INDEX(H4:H20,MATCH(MIN(I4:I20),I4:I20,0))</f>
        <v>Bias &amp; Equity</v>
      </c>
      <c r="J23" s="21">
        <f>MIN(I4:I20)</f>
        <v>0.8</v>
      </c>
    </row>
    <row r="24" spans="1:12" ht="14.25" customHeight="1">
      <c r="A24" s="5" t="s">
        <v>128</v>
      </c>
      <c r="B24" s="11" t="str">
        <f t="array" ref="B24">INDEX(A4:A18,MATCH(MIN(B4:B18),B4:B18,0))</f>
        <v>KoBo</v>
      </c>
      <c r="C24" s="21">
        <f>MIN(B4:B18)</f>
        <v>3.8235294117647061</v>
      </c>
    </row>
    <row r="25" spans="1:12" ht="14.25" customHeight="1"/>
    <row r="26" spans="1:12" ht="14.25" customHeight="1"/>
    <row r="27" spans="1:12" ht="14.25" customHeight="1"/>
    <row r="28" spans="1:12" ht="14.25" customHeight="1"/>
    <row r="29" spans="1:12" ht="14.25" customHeight="1"/>
    <row r="30" spans="1:12" ht="14.25" customHeight="1"/>
    <row r="31" spans="1:12" ht="14.25" customHeight="1"/>
    <row r="32" spans="1: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F1"/>
  </mergeCells>
  <conditionalFormatting sqref="B4:B18">
    <cfRule type="colorScale" priority="1">
      <colorScale>
        <cfvo type="formula" val="0"/>
        <cfvo type="formula" val="5"/>
        <cfvo type="formula" val="10"/>
        <color rgb="FFF8696B"/>
        <color rgb="FFFFEB84"/>
        <color rgb="FF63BE7B"/>
      </colorScale>
    </cfRule>
  </conditionalFormatting>
  <conditionalFormatting sqref="I4:I20">
    <cfRule type="colorScale" priority="2">
      <colorScale>
        <cfvo type="formula" val="0"/>
        <cfvo type="formula" val="5"/>
        <cfvo type="formula" val="10"/>
        <color rgb="FFF8696B"/>
        <color rgb="FFFFEB84"/>
        <color rgb="FF63BE7B"/>
      </colorScale>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Scoring_Rubric</vt:lpstr>
      <vt:lpstr>Source_Papers</vt:lpstr>
      <vt:lpstr>Our_Evaluations</vt:lpstr>
      <vt:lpstr>Score_Matrix</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Amgad Muneer</cp:lastModifiedBy>
  <dcterms:modified xsi:type="dcterms:W3CDTF">2026-06-20T01:50:27Z</dcterms:modified>
</cp:coreProperties>
</file>