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ynch\Desktop\cdk8i paper\CDK8 Cian draft Oct2016\Sub to NCB\FINALIZING JULY\TO RE-SUBMIT\Source Data\SOUREC DATA_18Figs\"/>
    </mc:Choice>
  </mc:AlternateContent>
  <bookViews>
    <workbookView xWindow="0" yWindow="0" windowWidth="19200" windowHeight="7310" tabRatio="872"/>
  </bookViews>
  <sheets>
    <sheet name="Fig 8B" sheetId="12" r:id="rId1"/>
    <sheet name="Fig 8D" sheetId="9" r:id="rId2"/>
    <sheet name="Fig 8F" sheetId="10" r:id="rId3"/>
    <sheet name="Fig 8H" sheetId="11" r:id="rId4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4" i="12" l="1"/>
  <c r="O131" i="12"/>
  <c r="O132" i="12"/>
  <c r="O133" i="12"/>
  <c r="O134" i="12"/>
  <c r="O135" i="12"/>
  <c r="O136" i="12"/>
  <c r="O137" i="12"/>
  <c r="O138" i="12"/>
  <c r="O139" i="12"/>
  <c r="O140" i="12"/>
  <c r="O141" i="12"/>
  <c r="O142" i="12"/>
  <c r="O143" i="12"/>
  <c r="O144" i="12"/>
  <c r="O145" i="12"/>
  <c r="O146" i="12"/>
  <c r="O147" i="12"/>
  <c r="O148" i="12"/>
  <c r="O149" i="12"/>
  <c r="O150" i="12"/>
  <c r="O151" i="12"/>
  <c r="O152" i="12"/>
  <c r="O153" i="12"/>
  <c r="O154" i="12"/>
  <c r="B154" i="12"/>
  <c r="C131" i="12"/>
  <c r="C132" i="12"/>
  <c r="C133" i="12"/>
  <c r="C134" i="12"/>
  <c r="C135" i="12"/>
  <c r="C136" i="12"/>
  <c r="C137" i="12"/>
  <c r="C138" i="12"/>
  <c r="C139" i="12"/>
  <c r="C140" i="12"/>
  <c r="C141" i="12"/>
  <c r="C142" i="12"/>
  <c r="C143" i="12"/>
  <c r="C144" i="12"/>
  <c r="C145" i="12"/>
  <c r="C146" i="12"/>
  <c r="C147" i="12"/>
  <c r="C148" i="12"/>
  <c r="C149" i="12"/>
  <c r="C150" i="12"/>
  <c r="C151" i="12"/>
  <c r="C152" i="12"/>
  <c r="C153" i="12"/>
  <c r="C154" i="12"/>
  <c r="H152" i="12"/>
  <c r="I131" i="12"/>
  <c r="I132" i="12"/>
  <c r="I133" i="12"/>
  <c r="I134" i="12"/>
  <c r="I135" i="12"/>
  <c r="I136" i="12"/>
  <c r="I137" i="12"/>
  <c r="I138" i="12"/>
  <c r="I139" i="12"/>
  <c r="I140" i="12"/>
  <c r="I141" i="12"/>
  <c r="I142" i="12"/>
  <c r="I143" i="12"/>
  <c r="I144" i="12"/>
  <c r="I145" i="12"/>
  <c r="I146" i="12"/>
  <c r="I147" i="12"/>
  <c r="I148" i="12"/>
  <c r="I149" i="12"/>
  <c r="I150" i="12"/>
  <c r="I151" i="12"/>
  <c r="I152" i="12"/>
  <c r="Q151" i="12"/>
  <c r="R131" i="12"/>
  <c r="R132" i="12"/>
  <c r="R133" i="12"/>
  <c r="R134" i="12"/>
  <c r="R135" i="12"/>
  <c r="R136" i="12"/>
  <c r="R137" i="12"/>
  <c r="R138" i="12"/>
  <c r="R139" i="12"/>
  <c r="R140" i="12"/>
  <c r="R141" i="12"/>
  <c r="R142" i="12"/>
  <c r="R143" i="12"/>
  <c r="R144" i="12"/>
  <c r="R145" i="12"/>
  <c r="R146" i="12"/>
  <c r="R147" i="12"/>
  <c r="R148" i="12"/>
  <c r="R149" i="12"/>
  <c r="R150" i="12"/>
  <c r="R151" i="12"/>
  <c r="K147" i="12"/>
  <c r="L131" i="12"/>
  <c r="L132" i="12"/>
  <c r="L133" i="12"/>
  <c r="L134" i="12"/>
  <c r="L135" i="12"/>
  <c r="L136" i="12"/>
  <c r="L137" i="12"/>
  <c r="L138" i="12"/>
  <c r="L139" i="12"/>
  <c r="L140" i="12"/>
  <c r="L141" i="12"/>
  <c r="L142" i="12"/>
  <c r="L143" i="12"/>
  <c r="L144" i="12"/>
  <c r="L145" i="12"/>
  <c r="L146" i="12"/>
  <c r="L147" i="12"/>
  <c r="T143" i="12"/>
  <c r="U131" i="12"/>
  <c r="U132" i="12"/>
  <c r="U133" i="12"/>
  <c r="U134" i="12"/>
  <c r="U135" i="12"/>
  <c r="U136" i="12"/>
  <c r="U137" i="12"/>
  <c r="U138" i="12"/>
  <c r="U139" i="12"/>
  <c r="U140" i="12"/>
  <c r="U141" i="12"/>
  <c r="U142" i="12"/>
  <c r="U143" i="12"/>
  <c r="E141" i="12"/>
  <c r="F131" i="12"/>
  <c r="F132" i="12"/>
  <c r="F133" i="12"/>
  <c r="F134" i="12"/>
  <c r="F135" i="12"/>
  <c r="F136" i="12"/>
  <c r="F137" i="12"/>
  <c r="F138" i="12"/>
  <c r="F139" i="12"/>
  <c r="F140" i="12"/>
  <c r="F141" i="12"/>
  <c r="K127" i="12"/>
  <c r="L113" i="12"/>
  <c r="L114" i="12"/>
  <c r="L115" i="12"/>
  <c r="L116" i="12"/>
  <c r="L117" i="12"/>
  <c r="L118" i="12"/>
  <c r="L119" i="12"/>
  <c r="L120" i="12"/>
  <c r="L121" i="12"/>
  <c r="L122" i="12"/>
  <c r="L123" i="12"/>
  <c r="L124" i="12"/>
  <c r="L125" i="12"/>
  <c r="L126" i="12"/>
  <c r="L127" i="12"/>
  <c r="B124" i="12"/>
  <c r="C113" i="12"/>
  <c r="C114" i="12"/>
  <c r="C115" i="12"/>
  <c r="C116" i="12"/>
  <c r="C117" i="12"/>
  <c r="C118" i="12"/>
  <c r="C119" i="12"/>
  <c r="C120" i="12"/>
  <c r="C121" i="12"/>
  <c r="C122" i="12"/>
  <c r="C123" i="12"/>
  <c r="C124" i="12"/>
  <c r="E123" i="12"/>
  <c r="F113" i="12"/>
  <c r="F114" i="12"/>
  <c r="F115" i="12"/>
  <c r="F116" i="12"/>
  <c r="F117" i="12"/>
  <c r="F118" i="12"/>
  <c r="F119" i="12"/>
  <c r="F120" i="12"/>
  <c r="F121" i="12"/>
  <c r="F122" i="12"/>
  <c r="F123" i="12"/>
  <c r="H122" i="12"/>
  <c r="I113" i="12"/>
  <c r="I114" i="12"/>
  <c r="I115" i="12"/>
  <c r="I116" i="12"/>
  <c r="I117" i="12"/>
  <c r="I118" i="12"/>
  <c r="I119" i="12"/>
  <c r="I120" i="12"/>
  <c r="I121" i="12"/>
  <c r="I122" i="12"/>
  <c r="E106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B102" i="12"/>
  <c r="C84" i="12"/>
  <c r="C85" i="12"/>
  <c r="C86" i="12"/>
  <c r="C87" i="12"/>
  <c r="C88" i="12"/>
  <c r="C89" i="12"/>
  <c r="C90" i="12"/>
  <c r="C91" i="12"/>
  <c r="C92" i="12"/>
  <c r="C93" i="12"/>
  <c r="C94" i="12"/>
  <c r="C95" i="12"/>
  <c r="C96" i="12"/>
  <c r="C97" i="12"/>
  <c r="C98" i="12"/>
  <c r="C99" i="12"/>
  <c r="C100" i="12"/>
  <c r="C101" i="12"/>
  <c r="C102" i="12"/>
  <c r="H100" i="12"/>
  <c r="I84" i="12"/>
  <c r="I85" i="12"/>
  <c r="I86" i="12"/>
  <c r="I87" i="12"/>
  <c r="I88" i="12"/>
  <c r="I89" i="12"/>
  <c r="I90" i="12"/>
  <c r="I91" i="12"/>
  <c r="I92" i="12"/>
  <c r="I93" i="12"/>
  <c r="I94" i="12"/>
  <c r="I95" i="12"/>
  <c r="I96" i="12"/>
  <c r="I97" i="12"/>
  <c r="I98" i="12"/>
  <c r="I99" i="12"/>
  <c r="I100" i="12"/>
  <c r="K93" i="12"/>
  <c r="L84" i="12"/>
  <c r="L85" i="12"/>
  <c r="L86" i="12"/>
  <c r="L87" i="12"/>
  <c r="L88" i="12"/>
  <c r="L89" i="12"/>
  <c r="L90" i="12"/>
  <c r="L91" i="12"/>
  <c r="L92" i="12"/>
  <c r="L93" i="12"/>
  <c r="E80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B79" i="12"/>
  <c r="C64" i="12"/>
  <c r="C65" i="12"/>
  <c r="C66" i="12"/>
  <c r="C67" i="12"/>
  <c r="C68" i="12"/>
  <c r="C69" i="12"/>
  <c r="C70" i="12"/>
  <c r="C71" i="12"/>
  <c r="C72" i="12"/>
  <c r="C73" i="12"/>
  <c r="C74" i="12"/>
  <c r="C75" i="12"/>
  <c r="C76" i="12"/>
  <c r="C77" i="12"/>
  <c r="C78" i="12"/>
  <c r="C79" i="12"/>
  <c r="N75" i="12"/>
  <c r="O64" i="12"/>
  <c r="O65" i="12"/>
  <c r="O66" i="12"/>
  <c r="O67" i="12"/>
  <c r="O68" i="12"/>
  <c r="O69" i="12"/>
  <c r="O70" i="12"/>
  <c r="O71" i="12"/>
  <c r="O72" i="12"/>
  <c r="O73" i="12"/>
  <c r="O74" i="12"/>
  <c r="O75" i="12"/>
  <c r="K74" i="12"/>
  <c r="L64" i="12"/>
  <c r="L65" i="12"/>
  <c r="L66" i="12"/>
  <c r="L67" i="12"/>
  <c r="L68" i="12"/>
  <c r="L69" i="12"/>
  <c r="L70" i="12"/>
  <c r="L71" i="12"/>
  <c r="L72" i="12"/>
  <c r="L73" i="12"/>
  <c r="L74" i="12"/>
  <c r="H68" i="12"/>
  <c r="I64" i="12"/>
  <c r="I65" i="12"/>
  <c r="I66" i="12"/>
  <c r="I67" i="12"/>
  <c r="I68" i="12"/>
  <c r="B61" i="12"/>
  <c r="C50" i="12"/>
  <c r="C51" i="12"/>
  <c r="C52" i="12"/>
  <c r="C53" i="12"/>
  <c r="C54" i="12"/>
  <c r="C55" i="12"/>
  <c r="C56" i="12"/>
  <c r="C57" i="12"/>
  <c r="C58" i="12"/>
  <c r="C59" i="12"/>
  <c r="C60" i="12"/>
  <c r="C61" i="12"/>
  <c r="E60" i="12"/>
  <c r="F50" i="12"/>
  <c r="F51" i="12"/>
  <c r="F52" i="12"/>
  <c r="F53" i="12"/>
  <c r="F54" i="12"/>
  <c r="F55" i="12"/>
  <c r="F56" i="12"/>
  <c r="F57" i="12"/>
  <c r="F58" i="12"/>
  <c r="F59" i="12"/>
  <c r="F60" i="12"/>
  <c r="H59" i="12"/>
  <c r="I50" i="12"/>
  <c r="I51" i="12"/>
  <c r="I52" i="12"/>
  <c r="I53" i="12"/>
  <c r="I54" i="12"/>
  <c r="I55" i="12"/>
  <c r="I56" i="12"/>
  <c r="I57" i="12"/>
  <c r="I58" i="12"/>
  <c r="I59" i="12"/>
  <c r="K52" i="12"/>
  <c r="L50" i="12"/>
  <c r="L51" i="12"/>
  <c r="L52" i="12"/>
  <c r="H43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N42" i="12"/>
  <c r="O28" i="12"/>
  <c r="O29" i="12"/>
  <c r="O30" i="12"/>
  <c r="O31" i="12"/>
  <c r="O32" i="12"/>
  <c r="O33" i="12"/>
  <c r="O34" i="12"/>
  <c r="O35" i="12"/>
  <c r="O36" i="12"/>
  <c r="O37" i="12"/>
  <c r="O38" i="12"/>
  <c r="O39" i="12"/>
  <c r="O40" i="12"/>
  <c r="O41" i="12"/>
  <c r="O42" i="12"/>
  <c r="K40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B40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E38" i="12"/>
  <c r="F28" i="12"/>
  <c r="F29" i="12"/>
  <c r="F30" i="12"/>
  <c r="F31" i="12"/>
  <c r="F32" i="12"/>
  <c r="F33" i="12"/>
  <c r="F34" i="12"/>
  <c r="F35" i="12"/>
  <c r="F36" i="12"/>
  <c r="F37" i="12"/>
  <c r="F38" i="12"/>
  <c r="Q32" i="12"/>
  <c r="R28" i="12"/>
  <c r="R29" i="12"/>
  <c r="R30" i="12"/>
  <c r="R31" i="12"/>
  <c r="R32" i="12"/>
  <c r="AF26" i="12"/>
  <c r="AG17" i="12"/>
  <c r="AG18" i="12"/>
  <c r="AG19" i="12"/>
  <c r="AG20" i="12"/>
  <c r="AG21" i="12"/>
  <c r="AG22" i="12"/>
  <c r="AG23" i="12"/>
  <c r="AG24" i="12"/>
  <c r="AG25" i="12"/>
  <c r="AG26" i="12"/>
  <c r="W26" i="12"/>
  <c r="X17" i="12"/>
  <c r="X18" i="12"/>
  <c r="X19" i="12"/>
  <c r="X20" i="12"/>
  <c r="X21" i="12"/>
  <c r="X22" i="12"/>
  <c r="X23" i="12"/>
  <c r="X24" i="12"/>
  <c r="X25" i="12"/>
  <c r="X26" i="12"/>
  <c r="B24" i="12"/>
  <c r="C17" i="12"/>
  <c r="C18" i="12"/>
  <c r="C19" i="12"/>
  <c r="C20" i="12"/>
  <c r="C21" i="12"/>
  <c r="C22" i="12"/>
  <c r="C23" i="12"/>
  <c r="C24" i="12"/>
  <c r="K23" i="12"/>
  <c r="L17" i="12"/>
  <c r="L18" i="12"/>
  <c r="L19" i="12"/>
  <c r="L20" i="12"/>
  <c r="L21" i="12"/>
  <c r="L22" i="12"/>
  <c r="L23" i="12"/>
  <c r="AC22" i="12"/>
  <c r="AD17" i="12"/>
  <c r="AD18" i="12"/>
  <c r="AD19" i="12"/>
  <c r="AD20" i="12"/>
  <c r="AD21" i="12"/>
  <c r="AD22" i="12"/>
  <c r="Q22" i="12"/>
  <c r="R17" i="12"/>
  <c r="R18" i="12"/>
  <c r="R19" i="12"/>
  <c r="R20" i="12"/>
  <c r="R21" i="12"/>
  <c r="R22" i="12"/>
  <c r="H22" i="12"/>
  <c r="I17" i="12"/>
  <c r="I18" i="12"/>
  <c r="I19" i="12"/>
  <c r="I20" i="12"/>
  <c r="I21" i="12"/>
  <c r="I22" i="12"/>
  <c r="E22" i="12"/>
  <c r="F17" i="12"/>
  <c r="F18" i="12"/>
  <c r="F19" i="12"/>
  <c r="F20" i="12"/>
  <c r="F21" i="12"/>
  <c r="F22" i="12"/>
  <c r="AI21" i="12"/>
  <c r="AJ17" i="12"/>
  <c r="AJ18" i="12"/>
  <c r="AJ19" i="12"/>
  <c r="AJ20" i="12"/>
  <c r="AJ21" i="12"/>
  <c r="Z20" i="12"/>
  <c r="AA17" i="12"/>
  <c r="AA18" i="12"/>
  <c r="AA19" i="12"/>
  <c r="AA20" i="12"/>
  <c r="T20" i="12"/>
  <c r="U17" i="12"/>
  <c r="U18" i="12"/>
  <c r="U19" i="12"/>
  <c r="U20" i="12"/>
  <c r="N20" i="12"/>
  <c r="O17" i="12"/>
  <c r="O18" i="12"/>
  <c r="O19" i="12"/>
  <c r="O20" i="12"/>
  <c r="G23" i="10"/>
  <c r="H23" i="10"/>
  <c r="I23" i="10"/>
  <c r="G24" i="10"/>
  <c r="H24" i="10"/>
  <c r="I24" i="10"/>
  <c r="G25" i="10"/>
  <c r="H25" i="10"/>
  <c r="I25" i="10"/>
  <c r="G26" i="10"/>
  <c r="H26" i="10"/>
  <c r="I26" i="10"/>
  <c r="G27" i="10"/>
  <c r="H27" i="10"/>
  <c r="I27" i="10"/>
  <c r="G28" i="10"/>
  <c r="H28" i="10"/>
  <c r="I28" i="10"/>
  <c r="G29" i="10"/>
  <c r="H29" i="10"/>
  <c r="I29" i="10"/>
  <c r="G30" i="10"/>
  <c r="H30" i="10"/>
  <c r="I30" i="10"/>
  <c r="G31" i="10"/>
  <c r="H31" i="10"/>
  <c r="I31" i="10"/>
  <c r="I32" i="10"/>
  <c r="H32" i="10"/>
  <c r="G32" i="10"/>
  <c r="F23" i="10"/>
  <c r="F24" i="10"/>
  <c r="F25" i="10"/>
  <c r="F26" i="10"/>
  <c r="F27" i="10"/>
  <c r="F28" i="10"/>
  <c r="F29" i="10"/>
  <c r="F30" i="10"/>
  <c r="F31" i="10"/>
  <c r="F32" i="10"/>
  <c r="E32" i="10"/>
  <c r="D32" i="10"/>
  <c r="G11" i="10"/>
  <c r="H11" i="10"/>
  <c r="I11" i="10"/>
  <c r="G12" i="10"/>
  <c r="H12" i="10"/>
  <c r="I12" i="10"/>
  <c r="G13" i="10"/>
  <c r="H13" i="10"/>
  <c r="I13" i="10"/>
  <c r="G14" i="10"/>
  <c r="H14" i="10"/>
  <c r="I14" i="10"/>
  <c r="G15" i="10"/>
  <c r="H15" i="10"/>
  <c r="I15" i="10"/>
  <c r="G16" i="10"/>
  <c r="H16" i="10"/>
  <c r="I16" i="10"/>
  <c r="G17" i="10"/>
  <c r="H17" i="10"/>
  <c r="I17" i="10"/>
  <c r="I18" i="10"/>
  <c r="H18" i="10"/>
  <c r="G18" i="10"/>
  <c r="F11" i="10"/>
  <c r="F12" i="10"/>
  <c r="F13" i="10"/>
  <c r="F14" i="10"/>
  <c r="F15" i="10"/>
  <c r="F16" i="10"/>
  <c r="F17" i="10"/>
  <c r="F18" i="10"/>
  <c r="E18" i="10"/>
  <c r="D18" i="10"/>
  <c r="K92" i="9"/>
  <c r="K93" i="9"/>
  <c r="K94" i="9"/>
  <c r="K95" i="9"/>
  <c r="K96" i="9"/>
  <c r="K97" i="9"/>
  <c r="K98" i="9"/>
  <c r="K99" i="9"/>
  <c r="K100" i="9"/>
  <c r="K101" i="9"/>
  <c r="K102" i="9"/>
  <c r="K103" i="9"/>
  <c r="K104" i="9"/>
  <c r="K105" i="9"/>
  <c r="K106" i="9"/>
  <c r="K107" i="9"/>
  <c r="K108" i="9"/>
  <c r="K109" i="9"/>
  <c r="K110" i="9"/>
  <c r="K111" i="9"/>
  <c r="K112" i="9"/>
  <c r="K113" i="9"/>
  <c r="K114" i="9"/>
  <c r="K115" i="9"/>
  <c r="K116" i="9"/>
  <c r="K117" i="9"/>
  <c r="K118" i="9"/>
  <c r="K119" i="9"/>
  <c r="K120" i="9"/>
  <c r="K121" i="9"/>
  <c r="K122" i="9"/>
  <c r="K123" i="9"/>
  <c r="K124" i="9"/>
  <c r="K125" i="9"/>
  <c r="K126" i="9"/>
  <c r="K127" i="9"/>
  <c r="K128" i="9"/>
  <c r="K129" i="9"/>
  <c r="K130" i="9"/>
  <c r="K131" i="9"/>
  <c r="K132" i="9"/>
  <c r="K133" i="9"/>
  <c r="K134" i="9"/>
  <c r="K135" i="9"/>
  <c r="K136" i="9"/>
  <c r="K137" i="9"/>
  <c r="K138" i="9"/>
  <c r="K139" i="9"/>
  <c r="K140" i="9"/>
  <c r="K141" i="9"/>
  <c r="K142" i="9"/>
  <c r="K143" i="9"/>
  <c r="K144" i="9"/>
  <c r="K145" i="9"/>
  <c r="K146" i="9"/>
  <c r="K147" i="9"/>
  <c r="K148" i="9"/>
  <c r="K149" i="9"/>
  <c r="K150" i="9"/>
  <c r="K151" i="9"/>
  <c r="K152" i="9"/>
  <c r="K153" i="9"/>
  <c r="K154" i="9"/>
  <c r="K155" i="9"/>
  <c r="K156" i="9"/>
  <c r="K157" i="9"/>
  <c r="K158" i="9"/>
  <c r="K159" i="9"/>
  <c r="K160" i="9"/>
  <c r="K161" i="9"/>
  <c r="K162" i="9"/>
  <c r="K163" i="9"/>
  <c r="K164" i="9"/>
  <c r="K165" i="9"/>
  <c r="K166" i="9"/>
  <c r="K167" i="9"/>
  <c r="K168" i="9"/>
  <c r="K169" i="9"/>
  <c r="K170" i="9"/>
  <c r="K171" i="9"/>
  <c r="K172" i="9"/>
  <c r="K173" i="9"/>
  <c r="K174" i="9"/>
  <c r="K175" i="9"/>
  <c r="K176" i="9"/>
  <c r="K177" i="9"/>
  <c r="K178" i="9"/>
  <c r="K179" i="9"/>
  <c r="K180" i="9"/>
  <c r="K181" i="9"/>
  <c r="K182" i="9"/>
  <c r="J182" i="9"/>
  <c r="I182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F128" i="9"/>
  <c r="F129" i="9"/>
  <c r="F130" i="9"/>
  <c r="F131" i="9"/>
  <c r="F132" i="9"/>
  <c r="F133" i="9"/>
  <c r="F134" i="9"/>
  <c r="F135" i="9"/>
  <c r="F136" i="9"/>
  <c r="F137" i="9"/>
  <c r="F138" i="9"/>
  <c r="F139" i="9"/>
  <c r="F140" i="9"/>
  <c r="F141" i="9"/>
  <c r="F142" i="9"/>
  <c r="F143" i="9"/>
  <c r="F144" i="9"/>
  <c r="F145" i="9"/>
  <c r="F146" i="9"/>
  <c r="F147" i="9"/>
  <c r="F148" i="9"/>
  <c r="F149" i="9"/>
  <c r="F150" i="9"/>
  <c r="F151" i="9"/>
  <c r="F152" i="9"/>
  <c r="F153" i="9"/>
  <c r="F154" i="9"/>
  <c r="F155" i="9"/>
  <c r="F156" i="9"/>
  <c r="F157" i="9"/>
  <c r="F158" i="9"/>
  <c r="F159" i="9"/>
  <c r="F162" i="9"/>
  <c r="F163" i="9"/>
  <c r="F164" i="9"/>
  <c r="F165" i="9"/>
  <c r="F166" i="9"/>
  <c r="F167" i="9"/>
  <c r="F168" i="9"/>
  <c r="F169" i="9"/>
  <c r="F170" i="9"/>
  <c r="F171" i="9"/>
  <c r="F172" i="9"/>
  <c r="F173" i="9"/>
  <c r="F174" i="9"/>
  <c r="F175" i="9"/>
  <c r="F176" i="9"/>
  <c r="E176" i="9"/>
  <c r="D176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E71" i="9"/>
  <c r="D71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K58" i="9"/>
  <c r="K59" i="9"/>
  <c r="J59" i="9"/>
  <c r="I59" i="9"/>
  <c r="V31" i="9"/>
  <c r="P31" i="9"/>
  <c r="P32" i="9"/>
  <c r="P33" i="9"/>
  <c r="P34" i="9"/>
  <c r="P35" i="9"/>
  <c r="P36" i="9"/>
  <c r="P37" i="9"/>
  <c r="P38" i="9"/>
  <c r="P39" i="9"/>
  <c r="P40" i="9"/>
  <c r="P41" i="9"/>
  <c r="P42" i="9"/>
  <c r="P43" i="9"/>
  <c r="P44" i="9"/>
  <c r="P45" i="9"/>
  <c r="W31" i="9"/>
  <c r="V32" i="9"/>
  <c r="W32" i="9"/>
  <c r="V33" i="9"/>
  <c r="W33" i="9"/>
  <c r="V34" i="9"/>
  <c r="W34" i="9"/>
  <c r="V35" i="9"/>
  <c r="W35" i="9"/>
  <c r="V36" i="9"/>
  <c r="W36" i="9"/>
  <c r="V37" i="9"/>
  <c r="W37" i="9"/>
  <c r="V38" i="9"/>
  <c r="W38" i="9"/>
  <c r="V39" i="9"/>
  <c r="W39" i="9"/>
  <c r="V40" i="9"/>
  <c r="W40" i="9"/>
  <c r="V41" i="9"/>
  <c r="W41" i="9"/>
  <c r="V42" i="9"/>
  <c r="W42" i="9"/>
  <c r="V43" i="9"/>
  <c r="W43" i="9"/>
  <c r="V44" i="9"/>
  <c r="W44" i="9"/>
  <c r="V45" i="9"/>
  <c r="W45" i="9"/>
  <c r="W46" i="9"/>
  <c r="V46" i="9"/>
  <c r="U46" i="9"/>
  <c r="T46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O45" i="9"/>
  <c r="N45" i="9"/>
  <c r="V14" i="9"/>
  <c r="P14" i="9"/>
  <c r="P15" i="9"/>
  <c r="P16" i="9"/>
  <c r="P17" i="9"/>
  <c r="P18" i="9"/>
  <c r="P19" i="9"/>
  <c r="P20" i="9"/>
  <c r="P21" i="9"/>
  <c r="P22" i="9"/>
  <c r="W14" i="9"/>
  <c r="V15" i="9"/>
  <c r="W15" i="9"/>
  <c r="V16" i="9"/>
  <c r="W16" i="9"/>
  <c r="V17" i="9"/>
  <c r="W17" i="9"/>
  <c r="V18" i="9"/>
  <c r="W18" i="9"/>
  <c r="V19" i="9"/>
  <c r="W19" i="9"/>
  <c r="V20" i="9"/>
  <c r="W20" i="9"/>
  <c r="V21" i="9"/>
  <c r="W21" i="9"/>
  <c r="V22" i="9"/>
  <c r="W22" i="9"/>
  <c r="V23" i="9"/>
  <c r="W23" i="9"/>
  <c r="V24" i="9"/>
  <c r="W24" i="9"/>
  <c r="V25" i="9"/>
  <c r="W25" i="9"/>
  <c r="W26" i="9"/>
  <c r="V26" i="9"/>
  <c r="U26" i="9"/>
  <c r="T26" i="9"/>
  <c r="Q14" i="9"/>
  <c r="Q15" i="9"/>
  <c r="Q16" i="9"/>
  <c r="Q17" i="9"/>
  <c r="Q18" i="9"/>
  <c r="Q19" i="9"/>
  <c r="Q20" i="9"/>
  <c r="Q21" i="9"/>
  <c r="Q22" i="9"/>
  <c r="O22" i="9"/>
  <c r="N22" i="9"/>
</calcChain>
</file>

<file path=xl/sharedStrings.xml><?xml version="1.0" encoding="utf-8"?>
<sst xmlns="http://schemas.openxmlformats.org/spreadsheetml/2006/main" count="1252" uniqueCount="342">
  <si>
    <t>Summary</t>
  </si>
  <si>
    <t>T-test</t>
  </si>
  <si>
    <t>Unpaired</t>
  </si>
  <si>
    <t>Two-tailed</t>
  </si>
  <si>
    <t>P-value</t>
  </si>
  <si>
    <t>yes</t>
  </si>
  <si>
    <t>Series003</t>
  </si>
  <si>
    <t>Series006</t>
  </si>
  <si>
    <t>Series009</t>
  </si>
  <si>
    <t>Series018</t>
  </si>
  <si>
    <t>Series024</t>
  </si>
  <si>
    <t>Series002</t>
  </si>
  <si>
    <t>Series004</t>
  </si>
  <si>
    <t>Series008</t>
  </si>
  <si>
    <t>Series011</t>
  </si>
  <si>
    <t>Series010</t>
  </si>
  <si>
    <t>Series020</t>
  </si>
  <si>
    <t>Series007</t>
  </si>
  <si>
    <t>Yes</t>
  </si>
  <si>
    <t>ns</t>
  </si>
  <si>
    <t>No</t>
  </si>
  <si>
    <t>CDK8 quantification in mouse embryo timecourse from IF</t>
  </si>
  <si>
    <t>Lineage Specification E3.5 to E4.5 +/- CDK8/19i</t>
  </si>
  <si>
    <t>Lumenogenesis and progression E4.5 to E5.5 +/- CDK8/19i</t>
  </si>
  <si>
    <t>QUANTIFICATION OF CDK8 LEVELS IN EMBRYO Inner Cell Mass (ICM) CULTURED IN KSOM WITH OR WITHOUT MEK-inhibitor (PD032 1uM)</t>
  </si>
  <si>
    <t>LEVELS OF CDK8 IN THE TROPHECTODERM (TE) OF EMBRYOS CULTURED IN KSOM WITH OR WITHOUT MEK-inhibitor (PD032 1uM)</t>
  </si>
  <si>
    <t>Dunn's multiple comparisons test</t>
  </si>
  <si>
    <t>Mean rank diff.</t>
  </si>
  <si>
    <t>QUANTIFICATION OF LUMEN FORMATION IN EMBRYOS WITH OR WITHOUT CDK8/19i/LIF</t>
  </si>
  <si>
    <t>Image</t>
  </si>
  <si>
    <t>CDK8 TE</t>
  </si>
  <si>
    <t>Significant?</t>
  </si>
  <si>
    <t>In positions marked in red lineage segregation did not take place yet</t>
  </si>
  <si>
    <t xml:space="preserve">ANALYSIS OF LINEAGE SPECIFICATION IN PRE-IMPLANTATION EMBRYOS CULTURED E3.5 TO E4.5 +/- CDK8/19i-LIF </t>
  </si>
  <si>
    <t>Series001</t>
  </si>
  <si>
    <t>E5.5</t>
  </si>
  <si>
    <t>Experiment 251017</t>
  </si>
  <si>
    <t>ICM: Total cells/embryo</t>
  </si>
  <si>
    <t>E3.5 vs. E4.5 EPI</t>
  </si>
  <si>
    <t>103.2</t>
  </si>
  <si>
    <t>***</t>
  </si>
  <si>
    <t>Exp 091217</t>
  </si>
  <si>
    <t>E3.5 vs. E4.5 PE</t>
  </si>
  <si>
    <t>-96.57</t>
  </si>
  <si>
    <t>**</t>
  </si>
  <si>
    <t>Image KSOM</t>
  </si>
  <si>
    <t>DAPI</t>
  </si>
  <si>
    <t>CDK8/DAPI</t>
  </si>
  <si>
    <t>CDK8 relative</t>
  </si>
  <si>
    <t>Image KSOM +MEKi</t>
  </si>
  <si>
    <t>KSOM raw data</t>
  </si>
  <si>
    <t>KSOM percentage</t>
  </si>
  <si>
    <t>Lineage allocation</t>
  </si>
  <si>
    <t>Ctrl vs CDK8/19i</t>
  </si>
  <si>
    <t>E3.5 vs. E5.0 EPI</t>
  </si>
  <si>
    <t>102.7</t>
  </si>
  <si>
    <t>CDK8</t>
  </si>
  <si>
    <t>Position002</t>
  </si>
  <si>
    <t>Position001</t>
  </si>
  <si>
    <t>EPI</t>
  </si>
  <si>
    <t>PE</t>
  </si>
  <si>
    <t>Total ICM</t>
  </si>
  <si>
    <t>EPI/PE</t>
  </si>
  <si>
    <t>IVC</t>
    <phoneticPr fontId="0" type="noConversion"/>
  </si>
  <si>
    <t>IVC + 8i/LIF</t>
  </si>
  <si>
    <t>Morphogenesis</t>
  </si>
  <si>
    <t>E3.5 vs. E5.0 PE</t>
  </si>
  <si>
    <t>-67.27</t>
  </si>
  <si>
    <t>Position002 z7 EPI</t>
  </si>
  <si>
    <t>Position001 z11</t>
  </si>
  <si>
    <t>Position003</t>
  </si>
  <si>
    <t>Position004</t>
  </si>
  <si>
    <t>Embryo1</t>
  </si>
  <si>
    <t>P=0,4090</t>
  </si>
  <si>
    <t>Lumen</t>
  </si>
  <si>
    <t>Series001 z9</t>
  </si>
  <si>
    <t>Disorganized</t>
  </si>
  <si>
    <t>Chi-square test</t>
  </si>
  <si>
    <t>E3.5 vs. E5.5 EPI</t>
  </si>
  <si>
    <t>-82.76</t>
  </si>
  <si>
    <t>CDK8 protein levels</t>
  </si>
  <si>
    <t>Position008</t>
  </si>
  <si>
    <t>Position005</t>
  </si>
  <si>
    <t>Embryo2</t>
  </si>
  <si>
    <t>Rosette</t>
  </si>
  <si>
    <t>Series002 z8</t>
  </si>
  <si>
    <t>E3.5 vs. E5.5 PE</t>
  </si>
  <si>
    <t>97.11</t>
  </si>
  <si>
    <t>ICM vs TE</t>
  </si>
  <si>
    <t>Position009</t>
  </si>
  <si>
    <t>Position006</t>
  </si>
  <si>
    <t>Embryo3</t>
  </si>
  <si>
    <t>Series004 z9</t>
  </si>
  <si>
    <t>Series003 z6</t>
  </si>
  <si>
    <t>E4.5 EPI vs. E4.5 PE</t>
  </si>
  <si>
    <t>-199.8</t>
  </si>
  <si>
    <t>****</t>
  </si>
  <si>
    <t>Position015</t>
  </si>
  <si>
    <t>Position007</t>
  </si>
  <si>
    <t>Embryo4</t>
  </si>
  <si>
    <t>Series004 z7</t>
  </si>
  <si>
    <t>Significant</t>
  </si>
  <si>
    <t>E4.5 EPI vs. E5.0 EPI</t>
  </si>
  <si>
    <t>-0.4473</t>
  </si>
  <si>
    <t>P&lt;0,0001</t>
  </si>
  <si>
    <t>Position002 z7 PE</t>
  </si>
  <si>
    <t>Position004 z14</t>
  </si>
  <si>
    <t>Position016</t>
  </si>
  <si>
    <t>Position010</t>
  </si>
  <si>
    <t>Embryo5</t>
  </si>
  <si>
    <t>P&lt;0,05</t>
  </si>
  <si>
    <t>E4.5 EPI vs. E5.0 PE</t>
  </si>
  <si>
    <t>-170.5</t>
  </si>
  <si>
    <t>Position018</t>
  </si>
  <si>
    <t>Position011</t>
  </si>
  <si>
    <t>Embryo6</t>
  </si>
  <si>
    <t>E4.5 EPI vs. E5.5 EPI</t>
  </si>
  <si>
    <t>-185.9</t>
  </si>
  <si>
    <t>Position019</t>
  </si>
  <si>
    <t>Position012</t>
  </si>
  <si>
    <t>Embryo7</t>
  </si>
  <si>
    <t>Exp 090118</t>
  </si>
  <si>
    <t>E4.5 EPI vs. E5.5 PE</t>
  </si>
  <si>
    <t>Position003 z23 EPI</t>
  </si>
  <si>
    <t>Position 005 z6</t>
  </si>
  <si>
    <t>Position013</t>
  </si>
  <si>
    <t>Epiblast ratio: cells/embryo</t>
  </si>
  <si>
    <t>E4.5 PE vs. E5.0 EPI</t>
  </si>
  <si>
    <t>199.3</t>
  </si>
  <si>
    <t>Position014</t>
  </si>
  <si>
    <t>E4.5 PE vs. E5.0 PE</t>
  </si>
  <si>
    <t>29.30</t>
  </si>
  <si>
    <t>Position006 z10</t>
  </si>
  <si>
    <t>Position017</t>
  </si>
  <si>
    <t>Series026</t>
  </si>
  <si>
    <t>Series002 (A)</t>
  </si>
  <si>
    <t>Series005</t>
  </si>
  <si>
    <t>E4.5 PE vs. E5.5 EPI</t>
  </si>
  <si>
    <t>13.82</t>
  </si>
  <si>
    <t>Position003 z23 PE</t>
  </si>
  <si>
    <t>Position020</t>
  </si>
  <si>
    <t>KSOM CDK8i-LIF raw data</t>
  </si>
  <si>
    <t>KSOM CDK8i-LIF percentage</t>
  </si>
  <si>
    <t>Series002 (B)</t>
  </si>
  <si>
    <t>E4.5 PE vs. E5.5 PE</t>
  </si>
  <si>
    <t>193.7</t>
  </si>
  <si>
    <t>P=0,5401</t>
  </si>
  <si>
    <t>Series022</t>
  </si>
  <si>
    <t>E5.0 EPI vs. E5.0 PE</t>
  </si>
  <si>
    <t>-170.0</t>
  </si>
  <si>
    <t>Position007 z11</t>
  </si>
  <si>
    <t>E5.0 EPI vs. E5.5 EPI</t>
  </si>
  <si>
    <t>-185.5</t>
  </si>
  <si>
    <t>Experiment 071117</t>
  </si>
  <si>
    <t>E5.0 EPI vs. E5.5 PE</t>
  </si>
  <si>
    <t>E5.0 PE vs. E5.5 EPI</t>
  </si>
  <si>
    <t>-15.48</t>
  </si>
  <si>
    <t>Position008 z18 EPI</t>
  </si>
  <si>
    <t>Image KSOM +PD</t>
  </si>
  <si>
    <t>E5.0 PE vs. E5.5 PE</t>
  </si>
  <si>
    <t>164.4</t>
  </si>
  <si>
    <t>Exp 290118</t>
  </si>
  <si>
    <t>E5.5 EPI vs. E5.5 PE</t>
  </si>
  <si>
    <t>179.9</t>
  </si>
  <si>
    <t>Position008 z18 PE</t>
  </si>
  <si>
    <t>Position010 z9</t>
  </si>
  <si>
    <t>Embryo8</t>
  </si>
  <si>
    <t>Embryo9</t>
  </si>
  <si>
    <t>Position009 z15 EPI</t>
  </si>
  <si>
    <t>Position011 z12</t>
  </si>
  <si>
    <t>E4.5</t>
  </si>
  <si>
    <t>Prim Endoderm ratio: cells/embryo</t>
  </si>
  <si>
    <t>Position012 z12</t>
  </si>
  <si>
    <t>Position013 z12</t>
  </si>
  <si>
    <t>Position009 z15 PE</t>
  </si>
  <si>
    <t>Position016 z16 EPI</t>
  </si>
  <si>
    <t>Position014 z13</t>
  </si>
  <si>
    <t>Position016 z16 PE</t>
  </si>
  <si>
    <t>Position017 z9</t>
  </si>
  <si>
    <t>Position020 z16</t>
  </si>
  <si>
    <t>Position018 z8 EPI</t>
  </si>
  <si>
    <t>Position018 z8 PE</t>
  </si>
  <si>
    <t>Position019 z14 EPI</t>
  </si>
  <si>
    <t>Position019 z14 PE</t>
  </si>
  <si>
    <t>E5.0</t>
  </si>
  <si>
    <t>Image KSOM PD</t>
  </si>
  <si>
    <t>Position001 z5 EPI</t>
  </si>
  <si>
    <t>Position001 z5 PE</t>
  </si>
  <si>
    <t>Position002 z5 EPI</t>
  </si>
  <si>
    <t>Position002 z12</t>
  </si>
  <si>
    <t>Position002 z5 PE</t>
  </si>
  <si>
    <t>Position003 z4</t>
  </si>
  <si>
    <t>Position003 z7 EPI</t>
  </si>
  <si>
    <t>Position004 z6</t>
  </si>
  <si>
    <t>Position003 z7 PE</t>
  </si>
  <si>
    <t>Position005 z7</t>
  </si>
  <si>
    <t>Position004 z11 EPI</t>
  </si>
  <si>
    <t>Position006 z14</t>
  </si>
  <si>
    <t>Position004 z11 PE</t>
  </si>
  <si>
    <t>Position005 z4 EPI</t>
  </si>
  <si>
    <t>Position005 z4 PE</t>
  </si>
  <si>
    <t>Position008 z13</t>
  </si>
  <si>
    <t>Position006 z7 EPI</t>
  </si>
  <si>
    <t>Position006 z7 PE</t>
  </si>
  <si>
    <t>Position009 z10</t>
  </si>
  <si>
    <t>Position007 z5 EPI</t>
  </si>
  <si>
    <t>Position007 z5 PE</t>
  </si>
  <si>
    <t>Position008 z8 EPI</t>
  </si>
  <si>
    <t>Position008 z8 PE</t>
  </si>
  <si>
    <t>Position010 z11</t>
  </si>
  <si>
    <t>Position009 z7 EPI</t>
  </si>
  <si>
    <t>Position011 z10</t>
  </si>
  <si>
    <t>Position009 z7 PE</t>
  </si>
  <si>
    <t>Position010 z6 EPI</t>
  </si>
  <si>
    <t>Position010 z6 PE</t>
  </si>
  <si>
    <t>Position012 z7</t>
  </si>
  <si>
    <t xml:space="preserve">Position011 </t>
  </si>
  <si>
    <t>Position013 z9 EPI</t>
  </si>
  <si>
    <t>Position013 z8</t>
  </si>
  <si>
    <t>Position013 z9 PE</t>
  </si>
  <si>
    <t>Position014 z10</t>
  </si>
  <si>
    <t>Position014 z11 EPI</t>
  </si>
  <si>
    <t>Position014 z11 PE</t>
  </si>
  <si>
    <t>Position015 z10</t>
  </si>
  <si>
    <t>QUANTIFICATION OF CDK8 LEVELS IN EMBRYOS</t>
  </si>
  <si>
    <t>Quantification of CDK8 levels +/- MEKi in embryo development</t>
  </si>
  <si>
    <t>Image Quantifications</t>
  </si>
  <si>
    <t>Embryos n</t>
  </si>
  <si>
    <t>n=7</t>
  </si>
  <si>
    <t>n=55</t>
  </si>
  <si>
    <t>n=12</t>
  </si>
  <si>
    <t>n=44</t>
  </si>
  <si>
    <t>n=22</t>
  </si>
  <si>
    <t>n=27</t>
  </si>
  <si>
    <t>Embryo Stage</t>
  </si>
  <si>
    <t>Two independent experiments</t>
  </si>
  <si>
    <t>Number of embryos (total)</t>
  </si>
  <si>
    <t>n=15</t>
  </si>
  <si>
    <t>n=16</t>
  </si>
  <si>
    <t>Fig 8B</t>
  </si>
  <si>
    <t>Fig 8D</t>
  </si>
  <si>
    <t>Fig 8F</t>
  </si>
  <si>
    <t>Fig 8H</t>
  </si>
  <si>
    <t>Experiment 161017</t>
  </si>
  <si>
    <t>E3.5</t>
  </si>
  <si>
    <t>E4.5 EPI</t>
  </si>
  <si>
    <t>E4.5 PE</t>
  </si>
  <si>
    <t>E5.0 EPI</t>
  </si>
  <si>
    <t>E5.0 PE</t>
  </si>
  <si>
    <t>E5.5 EPI</t>
  </si>
  <si>
    <t>5.5 PE</t>
  </si>
  <si>
    <t>Image E3.5</t>
  </si>
  <si>
    <t>Series001 z18</t>
  </si>
  <si>
    <t>Series002 z16</t>
  </si>
  <si>
    <t>Series003 z11</t>
  </si>
  <si>
    <t>Series004 z12</t>
  </si>
  <si>
    <t>Series005 z10</t>
  </si>
  <si>
    <t>Series006 z11</t>
  </si>
  <si>
    <t>Series007 z16</t>
  </si>
  <si>
    <t>Series008 z10</t>
  </si>
  <si>
    <t>Series009 z9</t>
  </si>
  <si>
    <t>Series010 z9</t>
  </si>
  <si>
    <t>Series011 z9</t>
  </si>
  <si>
    <t>Series012 z9</t>
  </si>
  <si>
    <t>Image E4.5</t>
  </si>
  <si>
    <t>Series001 z15 PE</t>
  </si>
  <si>
    <t>Series002 z11 PE</t>
  </si>
  <si>
    <t>Series003 z9 PE</t>
  </si>
  <si>
    <t>Series004 z12 PE</t>
  </si>
  <si>
    <t>Series005 z15 PE</t>
  </si>
  <si>
    <t>Series006 z3 PE</t>
  </si>
  <si>
    <t>Series006 z3 EPI</t>
  </si>
  <si>
    <t>Series004 z12 EPI</t>
  </si>
  <si>
    <t>Series002 z11 EPI</t>
  </si>
  <si>
    <t>Series001 z15 EPI</t>
  </si>
  <si>
    <t>Series003 z9 EPI</t>
  </si>
  <si>
    <t>Series005 z15 EPI</t>
  </si>
  <si>
    <t>Experiment 031017</t>
  </si>
  <si>
    <t>Series001 z16 EPI</t>
  </si>
  <si>
    <t>Series002 z20 EPI</t>
  </si>
  <si>
    <t>Series003 z12 EPI</t>
  </si>
  <si>
    <t>Series006z10 EPI</t>
  </si>
  <si>
    <t>Series006z10 PE</t>
  </si>
  <si>
    <t>Series001 z16 PE</t>
  </si>
  <si>
    <t>Series003 z12 PE</t>
  </si>
  <si>
    <t>Series002 z20 PE</t>
  </si>
  <si>
    <t>Image E5.0</t>
  </si>
  <si>
    <t>Series001 (E4.5) z16 EPI</t>
  </si>
  <si>
    <t>Series001 z13 EPI</t>
  </si>
  <si>
    <t>Series004 (A) z5 EPI</t>
  </si>
  <si>
    <t>Series004 (B) z5 EPI</t>
  </si>
  <si>
    <t>Series007 z11 EPI</t>
  </si>
  <si>
    <t>Series004 (A) z5 PE</t>
  </si>
  <si>
    <t>Series004 (B) z5 PE</t>
  </si>
  <si>
    <t>Series001 (E4.5) z16 PE</t>
  </si>
  <si>
    <t>Series007 z11 PE</t>
  </si>
  <si>
    <t>Series001 z13 PE</t>
  </si>
  <si>
    <t>Image E5.5</t>
  </si>
  <si>
    <t>Series001 z12 EPI</t>
  </si>
  <si>
    <t>Series002 z15 EPI</t>
  </si>
  <si>
    <t>Series003 z11 EPI</t>
  </si>
  <si>
    <t>Series004 z8 EPI</t>
  </si>
  <si>
    <t>Series004 z8 PE</t>
  </si>
  <si>
    <t>Series003 z11 PE</t>
  </si>
  <si>
    <t>Series001 z12 PE</t>
  </si>
  <si>
    <t>Series002 z15 PE</t>
  </si>
  <si>
    <t>Experiment 301017</t>
  </si>
  <si>
    <t>Series001 (A) z11 EPI</t>
  </si>
  <si>
    <t>Series001 (A) z17 EPI</t>
  </si>
  <si>
    <t>Series003 z10 EPI</t>
  </si>
  <si>
    <t>Series001 (A) z17 PE</t>
  </si>
  <si>
    <t>Series003 z10 PE</t>
  </si>
  <si>
    <t>Series001 (A) z11 PE</t>
  </si>
  <si>
    <t>Series002 z10 EPI</t>
  </si>
  <si>
    <t>Series003 z8 EPI</t>
  </si>
  <si>
    <t>Series004 z9 EPI</t>
  </si>
  <si>
    <t>Series005 z8 EPI</t>
  </si>
  <si>
    <t>Series006 z12 EPI</t>
  </si>
  <si>
    <t>Series007 z4 EPI</t>
  </si>
  <si>
    <t>Series002 z10 PE</t>
  </si>
  <si>
    <t>Series007 z4 PE</t>
  </si>
  <si>
    <t>Series004 z9 PE</t>
  </si>
  <si>
    <t>Series005 z8 PE</t>
  </si>
  <si>
    <t>Series006 z12 PE</t>
  </si>
  <si>
    <t>Series003 z8 PE</t>
  </si>
  <si>
    <t>SECTION #1</t>
  </si>
  <si>
    <t>n=64</t>
  </si>
  <si>
    <t>n=51</t>
  </si>
  <si>
    <t>n=48</t>
  </si>
  <si>
    <t>n=52</t>
  </si>
  <si>
    <t>n=100</t>
  </si>
  <si>
    <t>n=84</t>
  </si>
  <si>
    <t>GLOBAL DATA for plot in 8B</t>
  </si>
  <si>
    <t>Statiscal significance testing</t>
  </si>
  <si>
    <t>On Left, (Section #1) CDK8 quantification per embryo. Summary data for the plot in Figure 8B and statisical significance tests are shown on right (in yellow)</t>
  </si>
  <si>
    <t>nuclei quantified (total)</t>
  </si>
  <si>
    <t>51 (EPI)</t>
  </si>
  <si>
    <t>48(PE)</t>
  </si>
  <si>
    <t>52(PE)</t>
  </si>
  <si>
    <t>100(EPI)</t>
  </si>
  <si>
    <t>48(EPI)</t>
  </si>
  <si>
    <t>84(PE)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</si>
</sst>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mbria"/>
      <family val="1"/>
    </font>
    <font>
      <sz val="11"/>
      <name val="Verdana"/>
      <family val="2"/>
    </font>
    <font>
      <b/>
      <sz val="11"/>
      <name val="Verdana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AEEF3"/>
        <bgColor rgb="FF000000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6" fillId="0" borderId="0"/>
  </cellStyleXfs>
  <cellXfs count="74">
    <xf numFmtId="0" fontId="0" fillId="0" borderId="0" xfId="0"/>
    <xf numFmtId="0" fontId="3" fillId="2" borderId="0" xfId="0" applyFont="1" applyFill="1"/>
    <xf numFmtId="0" fontId="3" fillId="0" borderId="0" xfId="0" applyFont="1"/>
    <xf numFmtId="0" fontId="1" fillId="0" borderId="0" xfId="0" applyFont="1"/>
    <xf numFmtId="0" fontId="4" fillId="0" borderId="0" xfId="0" applyFont="1"/>
    <xf numFmtId="0" fontId="0" fillId="0" borderId="0" xfId="0" applyFill="1"/>
    <xf numFmtId="0" fontId="5" fillId="0" borderId="0" xfId="0" applyFont="1"/>
    <xf numFmtId="0" fontId="0" fillId="6" borderId="0" xfId="0" applyFill="1"/>
    <xf numFmtId="0" fontId="0" fillId="3" borderId="0" xfId="0" applyFill="1"/>
    <xf numFmtId="0" fontId="7" fillId="0" borderId="0" xfId="0" applyFont="1"/>
    <xf numFmtId="0" fontId="0" fillId="0" borderId="0" xfId="0" applyFont="1" applyFill="1"/>
    <xf numFmtId="0" fontId="0" fillId="0" borderId="0" xfId="0" applyFont="1"/>
    <xf numFmtId="0" fontId="0" fillId="3" borderId="0" xfId="0" applyFont="1" applyFill="1"/>
    <xf numFmtId="0" fontId="3" fillId="10" borderId="0" xfId="0" applyFont="1" applyFill="1"/>
    <xf numFmtId="0" fontId="0" fillId="10" borderId="0" xfId="0" applyFill="1"/>
    <xf numFmtId="0" fontId="9" fillId="0" borderId="0" xfId="0" applyFont="1"/>
    <xf numFmtId="0" fontId="10" fillId="3" borderId="0" xfId="0" applyFont="1" applyFill="1" applyAlignment="1">
      <alignment horizontal="right" vertical="center"/>
    </xf>
    <xf numFmtId="0" fontId="11" fillId="0" borderId="0" xfId="0" applyFont="1"/>
    <xf numFmtId="0" fontId="13" fillId="3" borderId="0" xfId="0" applyFont="1" applyFill="1"/>
    <xf numFmtId="0" fontId="2" fillId="3" borderId="0" xfId="0" applyFont="1" applyFill="1"/>
    <xf numFmtId="0" fontId="2" fillId="0" borderId="0" xfId="0" applyFont="1"/>
    <xf numFmtId="0" fontId="10" fillId="3" borderId="0" xfId="0" applyFont="1" applyFill="1" applyAlignment="1">
      <alignment vertical="center"/>
    </xf>
    <xf numFmtId="0" fontId="14" fillId="3" borderId="0" xfId="0" applyFont="1" applyFill="1"/>
    <xf numFmtId="0" fontId="2" fillId="5" borderId="0" xfId="0" applyFont="1" applyFill="1"/>
    <xf numFmtId="0" fontId="15" fillId="0" borderId="0" xfId="0" applyFont="1"/>
    <xf numFmtId="0" fontId="0" fillId="5" borderId="0" xfId="0" applyFont="1" applyFill="1"/>
    <xf numFmtId="0" fontId="0" fillId="2" borderId="0" xfId="0" applyFont="1" applyFill="1"/>
    <xf numFmtId="3" fontId="10" fillId="3" borderId="0" xfId="0" applyNumberFormat="1" applyFont="1" applyFill="1" applyAlignment="1">
      <alignment horizontal="right" vertical="center"/>
    </xf>
    <xf numFmtId="0" fontId="2" fillId="2" borderId="0" xfId="0" applyFont="1" applyFill="1"/>
    <xf numFmtId="0" fontId="5" fillId="5" borderId="0" xfId="0" applyFont="1" applyFill="1"/>
    <xf numFmtId="0" fontId="6" fillId="2" borderId="0" xfId="0" applyFont="1" applyFill="1"/>
    <xf numFmtId="0" fontId="0" fillId="11" borderId="0" xfId="0" applyFill="1"/>
    <xf numFmtId="0" fontId="0" fillId="9" borderId="0" xfId="0" applyFill="1"/>
    <xf numFmtId="0" fontId="10" fillId="3" borderId="0" xfId="0" applyFont="1" applyFill="1" applyAlignment="1">
      <alignment horizontal="center" vertical="center" wrapText="1"/>
    </xf>
    <xf numFmtId="0" fontId="9" fillId="0" borderId="0" xfId="1" applyFont="1"/>
    <xf numFmtId="0" fontId="16" fillId="0" borderId="0" xfId="1"/>
    <xf numFmtId="0" fontId="8" fillId="3" borderId="0" xfId="1" applyFont="1" applyFill="1"/>
    <xf numFmtId="0" fontId="8" fillId="0" borderId="0" xfId="1" applyFont="1"/>
    <xf numFmtId="0" fontId="17" fillId="0" borderId="0" xfId="1" applyFont="1"/>
    <xf numFmtId="0" fontId="16" fillId="5" borderId="0" xfId="1" applyFill="1"/>
    <xf numFmtId="0" fontId="16" fillId="2" borderId="0" xfId="1" applyFill="1"/>
    <xf numFmtId="0" fontId="12" fillId="0" borderId="0" xfId="1" applyFont="1"/>
    <xf numFmtId="0" fontId="12" fillId="12" borderId="0" xfId="1" applyFont="1" applyFill="1"/>
    <xf numFmtId="0" fontId="0" fillId="0" borderId="0" xfId="0" applyFill="1" applyAlignment="1">
      <alignment horizontal="left" vertical="top"/>
    </xf>
    <xf numFmtId="0" fontId="16" fillId="0" borderId="0" xfId="1" applyFill="1"/>
    <xf numFmtId="0" fontId="8" fillId="7" borderId="0" xfId="1" applyFont="1" applyFill="1"/>
    <xf numFmtId="0" fontId="18" fillId="7" borderId="0" xfId="1" applyFont="1" applyFill="1"/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right" vertical="center"/>
    </xf>
    <xf numFmtId="0" fontId="13" fillId="0" borderId="0" xfId="0" applyFont="1" applyFill="1"/>
    <xf numFmtId="0" fontId="10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horizontal="right" vertical="center"/>
    </xf>
    <xf numFmtId="0" fontId="8" fillId="0" borderId="0" xfId="1" applyFont="1" applyFill="1" applyAlignment="1"/>
    <xf numFmtId="0" fontId="18" fillId="3" borderId="1" xfId="1" applyFont="1" applyFill="1" applyBorder="1" applyAlignment="1">
      <alignment horizontal="center" vertical="center"/>
    </xf>
    <xf numFmtId="0" fontId="18" fillId="3" borderId="2" xfId="1" applyFont="1" applyFill="1" applyBorder="1" applyAlignment="1">
      <alignment horizontal="center" vertical="center"/>
    </xf>
    <xf numFmtId="0" fontId="18" fillId="3" borderId="3" xfId="1" applyFont="1" applyFill="1" applyBorder="1" applyAlignment="1">
      <alignment horizontal="center" vertical="center"/>
    </xf>
    <xf numFmtId="0" fontId="19" fillId="3" borderId="4" xfId="1" applyFont="1" applyFill="1" applyBorder="1" applyAlignment="1">
      <alignment horizontal="center" vertical="center"/>
    </xf>
    <xf numFmtId="0" fontId="19" fillId="3" borderId="5" xfId="1" applyFont="1" applyFill="1" applyBorder="1" applyAlignment="1">
      <alignment horizontal="center" vertical="center"/>
    </xf>
    <xf numFmtId="0" fontId="19" fillId="3" borderId="6" xfId="1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right"/>
    </xf>
    <xf numFmtId="0" fontId="16" fillId="0" borderId="0" xfId="1" applyAlignment="1">
      <alignment horizontal="right"/>
    </xf>
    <xf numFmtId="0" fontId="0" fillId="5" borderId="0" xfId="0" applyFill="1" applyAlignment="1"/>
    <xf numFmtId="0" fontId="8" fillId="3" borderId="0" xfId="1" applyFont="1" applyFill="1" applyAlignment="1">
      <alignment horizontal="left" wrapText="1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7" borderId="0" xfId="0" applyFill="1" applyAlignment="1">
      <alignment horizontal="left" vertical="top" wrapText="1"/>
    </xf>
    <xf numFmtId="0" fontId="8" fillId="3" borderId="0" xfId="1" applyFont="1" applyFill="1" applyAlignment="1">
      <alignment horizontal="left"/>
    </xf>
    <xf numFmtId="0" fontId="0" fillId="8" borderId="0" xfId="0" applyFont="1" applyFill="1" applyAlignment="1">
      <alignment horizontal="center" vertical="top" wrapText="1"/>
    </xf>
    <xf numFmtId="0" fontId="0" fillId="8" borderId="0" xfId="0" applyFont="1" applyFill="1" applyAlignment="1">
      <alignment horizontal="center" vertical="center" wrapText="1"/>
    </xf>
    <xf numFmtId="0" fontId="0" fillId="8" borderId="0" xfId="0" applyFill="1" applyAlignment="1">
      <alignment horizontal="center"/>
    </xf>
    <xf numFmtId="0" fontId="0" fillId="8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4"/>
  <sheetViews>
    <sheetView tabSelected="1" zoomScale="25" zoomScaleNormal="25" workbookViewId="0"/>
  </sheetViews>
  <sheetFormatPr defaultColWidth="11.6328125" defaultRowHeight="15.5" x14ac:dyDescent="0.35"/>
  <cols>
    <col min="1" max="1" width="23.6328125" style="35" customWidth="1"/>
    <col min="2" max="2" width="11.6328125" style="35"/>
    <col min="3" max="3" width="15.6328125" style="35" customWidth="1"/>
    <col min="4" max="4" width="16.90625" style="35" customWidth="1"/>
    <col min="5" max="5" width="13.08984375" style="35" customWidth="1"/>
    <col min="6" max="6" width="18.7265625" style="35" customWidth="1"/>
    <col min="7" max="7" width="18.1796875" style="35" customWidth="1"/>
    <col min="8" max="8" width="11.6328125" style="35"/>
    <col min="9" max="9" width="18" style="35" customWidth="1"/>
    <col min="10" max="10" width="22.90625" style="35" customWidth="1"/>
    <col min="11" max="11" width="11.6328125" style="35"/>
    <col min="12" max="12" width="24.1796875" style="35" customWidth="1"/>
    <col min="13" max="13" width="27.453125" style="35" customWidth="1"/>
    <col min="14" max="14" width="11.6328125" style="35"/>
    <col min="15" max="15" width="19.81640625" style="35" customWidth="1"/>
    <col min="16" max="16" width="20.54296875" style="35" customWidth="1"/>
    <col min="17" max="17" width="11.6328125" style="35"/>
    <col min="18" max="18" width="20.7265625" style="35" customWidth="1"/>
    <col min="19" max="19" width="20" style="35" customWidth="1"/>
    <col min="20" max="20" width="11.6328125" style="35"/>
    <col min="21" max="21" width="18.1796875" style="35" customWidth="1"/>
    <col min="22" max="22" width="19.6328125" style="35" customWidth="1"/>
    <col min="23" max="23" width="11.6328125" style="35"/>
    <col min="24" max="24" width="18" style="35" customWidth="1"/>
    <col min="25" max="25" width="19.453125" style="35" customWidth="1"/>
    <col min="26" max="26" width="11.6328125" style="35"/>
    <col min="27" max="27" width="19.08984375" style="35" customWidth="1"/>
    <col min="28" max="28" width="16.1796875" style="35" customWidth="1"/>
    <col min="29" max="29" width="11.6328125" style="35"/>
    <col min="30" max="30" width="19.6328125" style="35" customWidth="1"/>
    <col min="31" max="31" width="14.90625" style="35" customWidth="1"/>
    <col min="32" max="32" width="11.6328125" style="35"/>
    <col min="33" max="33" width="16.90625" style="35" customWidth="1"/>
    <col min="34" max="34" width="17.81640625" style="35" customWidth="1"/>
    <col min="35" max="35" width="11.6328125" style="35"/>
    <col min="36" max="36" width="16.1796875" style="35" customWidth="1"/>
    <col min="37" max="16384" width="11.6328125" style="35"/>
  </cols>
  <sheetData>
    <row r="1" spans="1:36" x14ac:dyDescent="0.35">
      <c r="A1" s="13" t="s">
        <v>239</v>
      </c>
      <c r="B1" t="s">
        <v>21</v>
      </c>
      <c r="C1"/>
      <c r="D1"/>
      <c r="E1"/>
      <c r="F1"/>
      <c r="G1"/>
    </row>
    <row r="2" spans="1:36" x14ac:dyDescent="0.35">
      <c r="A2" s="14"/>
      <c r="B2" s="3"/>
      <c r="C2"/>
      <c r="D2"/>
      <c r="E2" s="3"/>
      <c r="F2"/>
      <c r="G2"/>
    </row>
    <row r="3" spans="1:36" x14ac:dyDescent="0.35">
      <c r="A3" s="5"/>
      <c r="B3" s="3"/>
      <c r="C3"/>
      <c r="D3"/>
      <c r="E3" s="3"/>
      <c r="F3"/>
      <c r="G3"/>
    </row>
    <row r="4" spans="1:36" x14ac:dyDescent="0.35">
      <c r="A4" s="67" t="s">
        <v>334</v>
      </c>
      <c r="B4" s="67"/>
      <c r="C4" s="67"/>
      <c r="D4" s="67"/>
      <c r="E4" s="67"/>
      <c r="F4" s="67"/>
      <c r="G4" s="67"/>
    </row>
    <row r="5" spans="1:36" x14ac:dyDescent="0.35">
      <c r="A5" s="67"/>
      <c r="B5" s="67"/>
      <c r="C5" s="67"/>
      <c r="D5" s="67"/>
      <c r="E5" s="67"/>
      <c r="F5" s="67"/>
      <c r="G5" s="67"/>
    </row>
    <row r="6" spans="1:36" x14ac:dyDescent="0.35">
      <c r="A6" s="43"/>
      <c r="B6" s="43"/>
      <c r="C6" s="43"/>
      <c r="D6" s="43"/>
      <c r="E6" s="43"/>
      <c r="F6" s="43"/>
      <c r="G6" s="43"/>
    </row>
    <row r="7" spans="1:36" ht="23.5" x14ac:dyDescent="0.55000000000000004">
      <c r="A7" s="46" t="s">
        <v>325</v>
      </c>
      <c r="B7" s="43"/>
      <c r="C7" s="43"/>
      <c r="D7" s="43"/>
      <c r="E7" s="43"/>
      <c r="F7" s="43"/>
      <c r="G7" s="43"/>
    </row>
    <row r="8" spans="1:36" x14ac:dyDescent="0.35">
      <c r="A8" s="5"/>
      <c r="B8" s="3"/>
      <c r="C8"/>
      <c r="D8"/>
      <c r="E8" s="3"/>
      <c r="F8"/>
      <c r="G8"/>
    </row>
    <row r="10" spans="1:36" ht="21" x14ac:dyDescent="0.5">
      <c r="A10" s="34" t="s">
        <v>224</v>
      </c>
    </row>
    <row r="11" spans="1:36" ht="15.5" customHeight="1" x14ac:dyDescent="0.35"/>
    <row r="12" spans="1:36" ht="39.5" customHeight="1" x14ac:dyDescent="0.35">
      <c r="A12" s="45" t="s">
        <v>243</v>
      </c>
    </row>
    <row r="13" spans="1:36" ht="15.5" customHeight="1" x14ac:dyDescent="0.35"/>
    <row r="14" spans="1:36" ht="23.5" customHeight="1" x14ac:dyDescent="0.35"/>
    <row r="16" spans="1:36" x14ac:dyDescent="0.35">
      <c r="A16" s="37" t="s">
        <v>251</v>
      </c>
      <c r="B16" s="37" t="s">
        <v>56</v>
      </c>
      <c r="C16" s="37" t="s">
        <v>48</v>
      </c>
      <c r="D16" s="37" t="s">
        <v>251</v>
      </c>
      <c r="E16" s="37" t="s">
        <v>56</v>
      </c>
      <c r="F16" s="37" t="s">
        <v>48</v>
      </c>
      <c r="G16" s="37" t="s">
        <v>251</v>
      </c>
      <c r="H16" s="37" t="s">
        <v>56</v>
      </c>
      <c r="I16" s="37" t="s">
        <v>48</v>
      </c>
      <c r="J16" s="37" t="s">
        <v>251</v>
      </c>
      <c r="K16" s="37" t="s">
        <v>56</v>
      </c>
      <c r="L16" s="37" t="s">
        <v>48</v>
      </c>
      <c r="M16" s="37" t="s">
        <v>251</v>
      </c>
      <c r="N16" s="37" t="s">
        <v>56</v>
      </c>
      <c r="O16" s="37" t="s">
        <v>48</v>
      </c>
      <c r="P16" s="37" t="s">
        <v>251</v>
      </c>
      <c r="Q16" s="37" t="s">
        <v>56</v>
      </c>
      <c r="R16" s="37" t="s">
        <v>48</v>
      </c>
      <c r="S16" s="37" t="s">
        <v>251</v>
      </c>
      <c r="T16" s="37" t="s">
        <v>56</v>
      </c>
      <c r="U16" s="37" t="s">
        <v>48</v>
      </c>
      <c r="V16" s="37" t="s">
        <v>251</v>
      </c>
      <c r="W16" s="37" t="s">
        <v>56</v>
      </c>
      <c r="X16" s="37" t="s">
        <v>48</v>
      </c>
      <c r="Y16" s="37" t="s">
        <v>251</v>
      </c>
      <c r="Z16" s="37" t="s">
        <v>56</v>
      </c>
      <c r="AA16" s="37" t="s">
        <v>48</v>
      </c>
      <c r="AB16" s="37" t="s">
        <v>251</v>
      </c>
      <c r="AC16" s="37" t="s">
        <v>56</v>
      </c>
      <c r="AD16" s="37" t="s">
        <v>48</v>
      </c>
      <c r="AE16" s="37" t="s">
        <v>251</v>
      </c>
      <c r="AF16" s="37" t="s">
        <v>56</v>
      </c>
      <c r="AG16" s="37" t="s">
        <v>48</v>
      </c>
      <c r="AH16" s="37" t="s">
        <v>251</v>
      </c>
      <c r="AI16" s="37" t="s">
        <v>56</v>
      </c>
      <c r="AJ16" s="37" t="s">
        <v>48</v>
      </c>
    </row>
    <row r="17" spans="1:36" ht="15.5" customHeight="1" x14ac:dyDescent="0.35">
      <c r="A17" s="39" t="s">
        <v>252</v>
      </c>
      <c r="B17" s="35">
        <v>35.991999999999997</v>
      </c>
      <c r="C17" s="35">
        <f>B17/B$24</f>
        <v>1.0060094474103474</v>
      </c>
      <c r="D17" s="40" t="s">
        <v>253</v>
      </c>
      <c r="E17" s="35">
        <v>38.048999999999999</v>
      </c>
      <c r="F17" s="35">
        <f>E17/E$22</f>
        <v>0.97618106902974533</v>
      </c>
      <c r="G17" s="39" t="s">
        <v>254</v>
      </c>
      <c r="H17" s="35">
        <v>34.304000000000002</v>
      </c>
      <c r="I17" s="35">
        <f>H17/H$22</f>
        <v>0.907830247599691</v>
      </c>
      <c r="J17" s="40" t="s">
        <v>255</v>
      </c>
      <c r="K17" s="35">
        <v>31.773</v>
      </c>
      <c r="L17" s="35">
        <f>K17/K$23</f>
        <v>1.0055011999261585</v>
      </c>
      <c r="M17" s="39" t="s">
        <v>256</v>
      </c>
      <c r="N17" s="35">
        <v>41.695</v>
      </c>
      <c r="O17" s="35">
        <f>N17/N$20</f>
        <v>1.1686255091744835</v>
      </c>
      <c r="P17" s="40" t="s">
        <v>257</v>
      </c>
      <c r="Q17" s="35">
        <v>41.759</v>
      </c>
      <c r="R17" s="35">
        <f>Q17/Q$22</f>
        <v>1.1581256552053116</v>
      </c>
      <c r="S17" s="39" t="s">
        <v>258</v>
      </c>
      <c r="T17" s="35">
        <v>41.423999999999999</v>
      </c>
      <c r="U17" s="35">
        <f>T17/T$20</f>
        <v>0.98031048845134416</v>
      </c>
      <c r="V17" s="40" t="s">
        <v>259</v>
      </c>
      <c r="W17" s="35">
        <v>36.683999999999997</v>
      </c>
      <c r="X17" s="35">
        <f>W17/W$26</f>
        <v>1.0368504688746381</v>
      </c>
      <c r="Y17" s="39" t="s">
        <v>260</v>
      </c>
      <c r="Z17" s="35">
        <v>44.18</v>
      </c>
      <c r="AA17" s="35">
        <f>Z17/Z$20</f>
        <v>0.94394313835810584</v>
      </c>
      <c r="AB17" s="40" t="s">
        <v>261</v>
      </c>
      <c r="AC17" s="35">
        <v>35.923999999999999</v>
      </c>
      <c r="AD17" s="35">
        <f>AC17/AC$22</f>
        <v>1.081181944586566</v>
      </c>
      <c r="AE17" s="39" t="s">
        <v>262</v>
      </c>
      <c r="AF17" s="35">
        <v>38.213999999999999</v>
      </c>
      <c r="AG17" s="35">
        <f>AF17/AF$26</f>
        <v>1.0323984714813603</v>
      </c>
      <c r="AH17" s="40" t="s">
        <v>263</v>
      </c>
      <c r="AI17" s="35">
        <v>36.264000000000003</v>
      </c>
      <c r="AJ17" s="35">
        <f>AI17/AI$21</f>
        <v>0.97796715298940162</v>
      </c>
    </row>
    <row r="18" spans="1:36" x14ac:dyDescent="0.35">
      <c r="A18" s="39" t="s">
        <v>252</v>
      </c>
      <c r="B18" s="35">
        <v>32.253</v>
      </c>
      <c r="C18" s="35">
        <f t="shared" ref="C18:C23" si="0">B18/B$24</f>
        <v>0.90150096430667748</v>
      </c>
      <c r="D18" s="40" t="s">
        <v>253</v>
      </c>
      <c r="E18" s="35">
        <v>39.045000000000002</v>
      </c>
      <c r="F18" s="35">
        <f t="shared" ref="F18:F21" si="1">E18/E$22</f>
        <v>1.001734338360178</v>
      </c>
      <c r="G18" s="39" t="s">
        <v>254</v>
      </c>
      <c r="H18" s="35">
        <v>36.277999999999999</v>
      </c>
      <c r="I18" s="35">
        <f t="shared" ref="I18:I21" si="2">H18/H$22</f>
        <v>0.96007071252395015</v>
      </c>
      <c r="J18" s="40" t="s">
        <v>255</v>
      </c>
      <c r="K18" s="35">
        <v>31.844999999999999</v>
      </c>
      <c r="L18" s="35">
        <f t="shared" ref="L18:L22" si="3">K18/K$23</f>
        <v>1.0077797410269258</v>
      </c>
      <c r="M18" s="39" t="s">
        <v>256</v>
      </c>
      <c r="N18" s="35">
        <v>32.389000000000003</v>
      </c>
      <c r="O18" s="35">
        <f t="shared" ref="O18:O19" si="4">N18/N$20</f>
        <v>0.90779737658357951</v>
      </c>
      <c r="P18" s="40" t="s">
        <v>257</v>
      </c>
      <c r="Q18" s="35">
        <v>36.545000000000002</v>
      </c>
      <c r="R18" s="35">
        <f t="shared" ref="R18:R21" si="5">Q18/Q$22</f>
        <v>1.0135228829588381</v>
      </c>
      <c r="S18" s="39" t="s">
        <v>258</v>
      </c>
      <c r="T18" s="35">
        <v>37.768999999999998</v>
      </c>
      <c r="U18" s="35">
        <f t="shared" ref="U18:U19" si="6">T18/T$20</f>
        <v>0.89381389625141983</v>
      </c>
      <c r="V18" s="40" t="s">
        <v>259</v>
      </c>
      <c r="W18" s="35">
        <v>40.137</v>
      </c>
      <c r="X18" s="35">
        <f t="shared" ref="X18:X25" si="7">W18/W$26</f>
        <v>1.1344473685863414</v>
      </c>
      <c r="Y18" s="39" t="s">
        <v>260</v>
      </c>
      <c r="Z18" s="35">
        <v>51.11</v>
      </c>
      <c r="AA18" s="35">
        <f t="shared" ref="AA18:AA19" si="8">Z18/Z$20</f>
        <v>1.0920084608755725</v>
      </c>
      <c r="AB18" s="40" t="s">
        <v>261</v>
      </c>
      <c r="AC18" s="35">
        <v>28.675999999999998</v>
      </c>
      <c r="AD18" s="35">
        <f t="shared" ref="AD18:AD21" si="9">AC18/AC$22</f>
        <v>0.8630434651754918</v>
      </c>
      <c r="AE18" s="39" t="s">
        <v>262</v>
      </c>
      <c r="AF18" s="35">
        <v>35.755000000000003</v>
      </c>
      <c r="AG18" s="35">
        <f t="shared" ref="AG18:AG25" si="10">AF18/AF$26</f>
        <v>0.96596554529272116</v>
      </c>
      <c r="AH18" s="40" t="s">
        <v>263</v>
      </c>
      <c r="AI18" s="35">
        <v>36.898000000000003</v>
      </c>
      <c r="AJ18" s="35">
        <f t="shared" ref="AJ18:AJ20" si="11">AI18/AI$21</f>
        <v>0.99506485801353795</v>
      </c>
    </row>
    <row r="19" spans="1:36" x14ac:dyDescent="0.35">
      <c r="A19" s="39" t="s">
        <v>252</v>
      </c>
      <c r="B19" s="35">
        <v>44.744</v>
      </c>
      <c r="C19" s="35">
        <f t="shared" si="0"/>
        <v>1.2506358833887692</v>
      </c>
      <c r="D19" s="40" t="s">
        <v>253</v>
      </c>
      <c r="E19" s="35">
        <v>39.917999999999999</v>
      </c>
      <c r="F19" s="35">
        <f t="shared" si="1"/>
        <v>1.0241319328636593</v>
      </c>
      <c r="G19" s="39" t="s">
        <v>254</v>
      </c>
      <c r="H19" s="35">
        <v>37.223999999999997</v>
      </c>
      <c r="I19" s="35">
        <f t="shared" si="2"/>
        <v>0.98510591000031744</v>
      </c>
      <c r="J19" s="40" t="s">
        <v>255</v>
      </c>
      <c r="K19" s="35">
        <v>33.006</v>
      </c>
      <c r="L19" s="35">
        <f t="shared" si="3"/>
        <v>1.0445212162768005</v>
      </c>
      <c r="M19" s="39" t="s">
        <v>256</v>
      </c>
      <c r="N19" s="35">
        <v>32.951999999999998</v>
      </c>
      <c r="O19" s="35">
        <f t="shared" si="4"/>
        <v>0.92357711424193734</v>
      </c>
      <c r="P19" s="40" t="s">
        <v>257</v>
      </c>
      <c r="Q19" s="35">
        <v>36.777000000000001</v>
      </c>
      <c r="R19" s="35">
        <f>Q19/Q$22</f>
        <v>1.0199570684519685</v>
      </c>
      <c r="S19" s="39" t="s">
        <v>258</v>
      </c>
      <c r="T19" s="35">
        <v>47.575000000000003</v>
      </c>
      <c r="U19" s="35">
        <f t="shared" si="6"/>
        <v>1.125875615297236</v>
      </c>
      <c r="V19" s="40" t="s">
        <v>259</v>
      </c>
      <c r="W19" s="35">
        <v>32.887999999999998</v>
      </c>
      <c r="X19" s="35">
        <f t="shared" si="7"/>
        <v>0.92955888726281466</v>
      </c>
      <c r="Y19" s="39" t="s">
        <v>260</v>
      </c>
      <c r="Z19" s="35">
        <v>45.121000000000002</v>
      </c>
      <c r="AA19" s="35">
        <f t="shared" si="8"/>
        <v>0.96404840076632181</v>
      </c>
      <c r="AB19" s="40" t="s">
        <v>261</v>
      </c>
      <c r="AC19" s="35">
        <v>36.241999999999997</v>
      </c>
      <c r="AD19" s="35">
        <f t="shared" si="9"/>
        <v>1.0907525897925154</v>
      </c>
      <c r="AE19" s="39" t="s">
        <v>262</v>
      </c>
      <c r="AF19" s="35">
        <v>35.247999999999998</v>
      </c>
      <c r="AG19" s="35">
        <f t="shared" si="10"/>
        <v>0.95226831325626704</v>
      </c>
      <c r="AH19" s="40" t="s">
        <v>263</v>
      </c>
      <c r="AI19" s="35">
        <v>35.906999999999996</v>
      </c>
      <c r="AJ19" s="35">
        <f t="shared" si="11"/>
        <v>0.96833958091745076</v>
      </c>
    </row>
    <row r="20" spans="1:36" x14ac:dyDescent="0.35">
      <c r="A20" s="39" t="s">
        <v>252</v>
      </c>
      <c r="B20" s="35">
        <v>31.77</v>
      </c>
      <c r="C20" s="35">
        <f t="shared" si="0"/>
        <v>0.88800067082203649</v>
      </c>
      <c r="D20" s="40" t="s">
        <v>253</v>
      </c>
      <c r="E20" s="35">
        <v>35.603999999999999</v>
      </c>
      <c r="F20" s="35">
        <f t="shared" si="1"/>
        <v>0.91345241088425588</v>
      </c>
      <c r="G20" s="39" t="s">
        <v>254</v>
      </c>
      <c r="H20" s="35">
        <v>40.423999999999999</v>
      </c>
      <c r="I20" s="35">
        <f t="shared" si="2"/>
        <v>1.0697915674256619</v>
      </c>
      <c r="J20" s="40" t="s">
        <v>255</v>
      </c>
      <c r="K20" s="35">
        <v>31.248999999999999</v>
      </c>
      <c r="L20" s="35">
        <f t="shared" si="3"/>
        <v>0.98891848413723993</v>
      </c>
      <c r="N20" s="37">
        <f>AVERAGE(N17:N19)</f>
        <v>35.678666666666665</v>
      </c>
      <c r="O20" s="37">
        <f>AVERAGE(O17:O19)</f>
        <v>1</v>
      </c>
      <c r="P20" s="40" t="s">
        <v>257</v>
      </c>
      <c r="Q20" s="35">
        <v>33.957999999999998</v>
      </c>
      <c r="R20" s="35">
        <f t="shared" si="5"/>
        <v>0.94177616799880204</v>
      </c>
      <c r="T20" s="37">
        <f>AVERAGE(T17:T19)</f>
        <v>42.256</v>
      </c>
      <c r="U20" s="37">
        <f>AVERAGE(U17:U19)</f>
        <v>1</v>
      </c>
      <c r="V20" s="40" t="s">
        <v>259</v>
      </c>
      <c r="W20" s="35">
        <v>39.396000000000001</v>
      </c>
      <c r="X20" s="35">
        <f t="shared" si="7"/>
        <v>1.1135034639566361</v>
      </c>
      <c r="Z20" s="37">
        <f>AVERAGE(Z17:Z19)</f>
        <v>46.803666666666665</v>
      </c>
      <c r="AA20" s="37">
        <f>AVERAGE(AA17:AA19)</f>
        <v>1.0000000000000002</v>
      </c>
      <c r="AB20" s="40" t="s">
        <v>261</v>
      </c>
      <c r="AC20" s="35">
        <v>35.593000000000004</v>
      </c>
      <c r="AD20" s="35">
        <f t="shared" si="9"/>
        <v>1.0712200465891786</v>
      </c>
      <c r="AE20" s="39" t="s">
        <v>262</v>
      </c>
      <c r="AF20" s="35">
        <v>32.261000000000003</v>
      </c>
      <c r="AG20" s="35">
        <f t="shared" si="10"/>
        <v>0.87157081405924974</v>
      </c>
      <c r="AH20" s="40" t="s">
        <v>263</v>
      </c>
      <c r="AI20" s="35">
        <v>39.255000000000003</v>
      </c>
      <c r="AJ20" s="35">
        <f t="shared" si="11"/>
        <v>1.0586284080796096</v>
      </c>
    </row>
    <row r="21" spans="1:36" x14ac:dyDescent="0.35">
      <c r="A21" s="39" t="s">
        <v>252</v>
      </c>
      <c r="B21" s="35">
        <v>39.170999999999999</v>
      </c>
      <c r="C21" s="35">
        <f t="shared" si="0"/>
        <v>1.0948654163289264</v>
      </c>
      <c r="D21" s="40" t="s">
        <v>253</v>
      </c>
      <c r="E21" s="35">
        <v>42.271000000000001</v>
      </c>
      <c r="F21" s="35">
        <f t="shared" si="1"/>
        <v>1.0845002488621611</v>
      </c>
      <c r="G21" s="39" t="s">
        <v>254</v>
      </c>
      <c r="H21" s="35">
        <v>40.704000000000001</v>
      </c>
      <c r="I21" s="35">
        <f t="shared" si="2"/>
        <v>1.0772015624503795</v>
      </c>
      <c r="J21" s="40" t="s">
        <v>255</v>
      </c>
      <c r="K21" s="35">
        <v>32.555</v>
      </c>
      <c r="L21" s="35">
        <f t="shared" si="3"/>
        <v>1.0302486879928268</v>
      </c>
      <c r="P21" s="40" t="s">
        <v>257</v>
      </c>
      <c r="Q21" s="35">
        <v>31.248000000000001</v>
      </c>
      <c r="R21" s="35">
        <f t="shared" si="5"/>
        <v>0.8666182253850806</v>
      </c>
      <c r="V21" s="40" t="s">
        <v>259</v>
      </c>
      <c r="W21" s="35">
        <v>38.215000000000003</v>
      </c>
      <c r="X21" s="35">
        <f t="shared" si="7"/>
        <v>1.0801232326912087</v>
      </c>
      <c r="AB21" s="40" t="s">
        <v>261</v>
      </c>
      <c r="AC21" s="35">
        <v>29.698</v>
      </c>
      <c r="AD21" s="35">
        <f t="shared" si="9"/>
        <v>0.89380195385624761</v>
      </c>
      <c r="AE21" s="39" t="s">
        <v>262</v>
      </c>
      <c r="AF21" s="35">
        <v>30.635999999999999</v>
      </c>
      <c r="AG21" s="35">
        <f t="shared" si="10"/>
        <v>0.82766942932702559</v>
      </c>
      <c r="AI21" s="37">
        <f>AVERAGE(AI17:AI20)</f>
        <v>37.081000000000003</v>
      </c>
      <c r="AJ21" s="37">
        <f>AVERAGE(AJ17:AJ20)</f>
        <v>1</v>
      </c>
    </row>
    <row r="22" spans="1:36" x14ac:dyDescent="0.35">
      <c r="A22" s="39" t="s">
        <v>252</v>
      </c>
      <c r="B22" s="35">
        <v>35.892000000000003</v>
      </c>
      <c r="C22" s="35">
        <f t="shared" si="0"/>
        <v>1.0032143555915813</v>
      </c>
      <c r="E22" s="37">
        <f>AVERAGE(E17:E21)</f>
        <v>38.977400000000003</v>
      </c>
      <c r="F22" s="37">
        <f>AVERAGE(F17:F21)</f>
        <v>1</v>
      </c>
      <c r="H22" s="37">
        <f>AVERAGE(H17:H21)</f>
        <v>37.786799999999999</v>
      </c>
      <c r="I22" s="37">
        <f>AVERAGE(I17:I21)</f>
        <v>1</v>
      </c>
      <c r="J22" s="40" t="s">
        <v>255</v>
      </c>
      <c r="K22" s="35">
        <v>29.167000000000002</v>
      </c>
      <c r="L22" s="35">
        <f t="shared" si="3"/>
        <v>0.92303067064004862</v>
      </c>
      <c r="Q22" s="37">
        <f>AVERAGE(Q17:Q21)</f>
        <v>36.057399999999994</v>
      </c>
      <c r="R22" s="37">
        <f>AVERAGE(R17:R21)</f>
        <v>1.0000000000000002</v>
      </c>
      <c r="V22" s="40" t="s">
        <v>259</v>
      </c>
      <c r="W22" s="35">
        <v>33.533000000000001</v>
      </c>
      <c r="X22" s="35">
        <f t="shared" si="7"/>
        <v>0.94778941153563512</v>
      </c>
      <c r="AC22" s="37">
        <f>AVERAGE(AC17:AC21)</f>
        <v>33.226600000000005</v>
      </c>
      <c r="AD22" s="37">
        <f>AVERAGE(AD17:AD21)</f>
        <v>1</v>
      </c>
      <c r="AE22" s="39" t="s">
        <v>262</v>
      </c>
      <c r="AF22" s="35">
        <v>36.587000000000003</v>
      </c>
      <c r="AG22" s="35">
        <f t="shared" si="10"/>
        <v>0.98844305427561985</v>
      </c>
    </row>
    <row r="23" spans="1:36" x14ac:dyDescent="0.35">
      <c r="A23" s="39" t="s">
        <v>252</v>
      </c>
      <c r="B23" s="35">
        <v>30.617000000000001</v>
      </c>
      <c r="C23" s="35">
        <f t="shared" si="0"/>
        <v>0.85577326215166172</v>
      </c>
      <c r="K23" s="37">
        <f>AVERAGE(K17:K22)</f>
        <v>31.599166666666665</v>
      </c>
      <c r="L23" s="37">
        <f>AVERAGE(L17:L22)</f>
        <v>1</v>
      </c>
      <c r="V23" s="40" t="s">
        <v>259</v>
      </c>
      <c r="W23" s="35">
        <v>34.258000000000003</v>
      </c>
      <c r="X23" s="35">
        <f t="shared" si="7"/>
        <v>0.96828108610585961</v>
      </c>
      <c r="AE23" s="39" t="s">
        <v>262</v>
      </c>
      <c r="AF23" s="35">
        <v>36.381999999999998</v>
      </c>
      <c r="AG23" s="35">
        <f t="shared" si="10"/>
        <v>0.98290472574016985</v>
      </c>
    </row>
    <row r="24" spans="1:36" x14ac:dyDescent="0.35">
      <c r="B24" s="37">
        <f>AVERAGE(B17:B23)</f>
        <v>35.777000000000001</v>
      </c>
      <c r="C24" s="37">
        <f>AVERAGE(C17:C23)</f>
        <v>1</v>
      </c>
      <c r="V24" s="40" t="s">
        <v>259</v>
      </c>
      <c r="W24" s="35">
        <v>32.847999999999999</v>
      </c>
      <c r="X24" s="35">
        <f t="shared" si="7"/>
        <v>0.9284283121141127</v>
      </c>
      <c r="AE24" s="39" t="s">
        <v>262</v>
      </c>
      <c r="AF24" s="35">
        <v>45.1</v>
      </c>
      <c r="AG24" s="35">
        <f t="shared" si="10"/>
        <v>1.2184322777989574</v>
      </c>
    </row>
    <row r="25" spans="1:36" x14ac:dyDescent="0.35">
      <c r="V25" s="40" t="s">
        <v>259</v>
      </c>
      <c r="W25" s="35">
        <v>30.463000000000001</v>
      </c>
      <c r="X25" s="35">
        <f t="shared" si="7"/>
        <v>0.86101776887275383</v>
      </c>
      <c r="AE25" s="39" t="s">
        <v>262</v>
      </c>
      <c r="AF25" s="35">
        <v>42.95</v>
      </c>
      <c r="AG25" s="35">
        <f t="shared" si="10"/>
        <v>1.1603473687686301</v>
      </c>
    </row>
    <row r="26" spans="1:36" x14ac:dyDescent="0.35">
      <c r="W26" s="37">
        <f>AVERAGE(W17:W25)</f>
        <v>35.380222222222223</v>
      </c>
      <c r="X26" s="37">
        <f>AVERAGE(X17:X25)</f>
        <v>1.0000000000000002</v>
      </c>
      <c r="AF26" s="37">
        <f>AVERAGE(AF17:AF25)</f>
        <v>37.014777777777773</v>
      </c>
      <c r="AG26" s="37">
        <f>AVERAGE(AG17:AG25)</f>
        <v>1</v>
      </c>
    </row>
    <row r="27" spans="1:36" x14ac:dyDescent="0.35">
      <c r="A27" s="37" t="s">
        <v>264</v>
      </c>
      <c r="B27" s="37" t="s">
        <v>56</v>
      </c>
      <c r="C27" s="37" t="s">
        <v>48</v>
      </c>
      <c r="D27" s="37" t="s">
        <v>264</v>
      </c>
      <c r="E27" s="37" t="s">
        <v>56</v>
      </c>
      <c r="F27" s="37" t="s">
        <v>48</v>
      </c>
      <c r="G27" s="37" t="s">
        <v>264</v>
      </c>
      <c r="H27" s="37" t="s">
        <v>56</v>
      </c>
      <c r="I27" s="37" t="s">
        <v>48</v>
      </c>
      <c r="J27" s="37" t="s">
        <v>264</v>
      </c>
      <c r="K27" s="37" t="s">
        <v>56</v>
      </c>
      <c r="L27" s="37" t="s">
        <v>48</v>
      </c>
      <c r="M27" s="37" t="s">
        <v>264</v>
      </c>
      <c r="N27" s="37" t="s">
        <v>56</v>
      </c>
      <c r="O27" s="37" t="s">
        <v>48</v>
      </c>
      <c r="P27" s="37" t="s">
        <v>264</v>
      </c>
      <c r="Q27" s="37" t="s">
        <v>56</v>
      </c>
      <c r="R27" s="37" t="s">
        <v>48</v>
      </c>
    </row>
    <row r="28" spans="1:36" x14ac:dyDescent="0.35">
      <c r="A28" s="39" t="s">
        <v>265</v>
      </c>
      <c r="B28" s="35">
        <v>84.936999999999998</v>
      </c>
      <c r="C28" s="35">
        <f>B28/B$40</f>
        <v>1.7946047972617258</v>
      </c>
      <c r="D28" s="40" t="s">
        <v>266</v>
      </c>
      <c r="E28" s="35">
        <v>66.789000000000001</v>
      </c>
      <c r="F28" s="35">
        <f>E28/E$38</f>
        <v>1.5615231566666747</v>
      </c>
      <c r="G28" s="39" t="s">
        <v>267</v>
      </c>
      <c r="H28" s="35">
        <v>64.058999999999997</v>
      </c>
      <c r="I28" s="35">
        <f>H28/H$43</f>
        <v>1.3818744256481279</v>
      </c>
      <c r="J28" s="40" t="s">
        <v>268</v>
      </c>
      <c r="K28" s="35">
        <v>73.882999999999996</v>
      </c>
      <c r="L28" s="35">
        <f>K28/K$40</f>
        <v>1.435780670800533</v>
      </c>
      <c r="M28" s="39" t="s">
        <v>269</v>
      </c>
      <c r="N28" s="35">
        <v>57.311</v>
      </c>
      <c r="O28" s="35">
        <f>N28/N$42</f>
        <v>1.2827812240199525</v>
      </c>
      <c r="P28" s="40" t="s">
        <v>270</v>
      </c>
      <c r="Q28" s="35">
        <v>53.619</v>
      </c>
      <c r="R28" s="35">
        <f>Q28/Q$32</f>
        <v>1.4296875</v>
      </c>
    </row>
    <row r="29" spans="1:36" x14ac:dyDescent="0.35">
      <c r="A29" s="39" t="s">
        <v>265</v>
      </c>
      <c r="B29" s="35">
        <v>67.507999999999996</v>
      </c>
      <c r="C29" s="35">
        <f t="shared" ref="C29:C39" si="12">B29/B$40</f>
        <v>1.4263534225784356</v>
      </c>
      <c r="D29" s="40" t="s">
        <v>266</v>
      </c>
      <c r="E29" s="35">
        <v>65.034999999999997</v>
      </c>
      <c r="F29" s="35">
        <f t="shared" ref="F29:F37" si="13">E29/E$38</f>
        <v>1.5205147328724367</v>
      </c>
      <c r="G29" s="39" t="s">
        <v>267</v>
      </c>
      <c r="H29" s="35">
        <v>61.152999999999999</v>
      </c>
      <c r="I29" s="35">
        <f t="shared" ref="I29:I42" si="14">H29/H$43</f>
        <v>1.3191864804580147</v>
      </c>
      <c r="J29" s="40" t="s">
        <v>268</v>
      </c>
      <c r="K29" s="35">
        <v>87.561000000000007</v>
      </c>
      <c r="L29" s="35">
        <f t="shared" ref="L29:L39" si="15">K29/K$40</f>
        <v>1.7015875277934773</v>
      </c>
      <c r="M29" s="39" t="s">
        <v>269</v>
      </c>
      <c r="N29" s="35">
        <v>49.463000000000001</v>
      </c>
      <c r="O29" s="35">
        <f t="shared" ref="O29:O41" si="16">N29/N$42</f>
        <v>1.107120931124896</v>
      </c>
      <c r="P29" s="40" t="s">
        <v>270</v>
      </c>
      <c r="Q29" s="35">
        <v>48.622</v>
      </c>
      <c r="R29" s="35">
        <f t="shared" ref="R29:R31" si="17">Q29/Q$32</f>
        <v>1.2964483788395904</v>
      </c>
    </row>
    <row r="30" spans="1:36" x14ac:dyDescent="0.35">
      <c r="A30" s="39" t="s">
        <v>265</v>
      </c>
      <c r="B30" s="35">
        <v>61.598999999999997</v>
      </c>
      <c r="C30" s="35">
        <f t="shared" si="12"/>
        <v>1.3015041843545809</v>
      </c>
      <c r="D30" s="40" t="s">
        <v>266</v>
      </c>
      <c r="E30" s="35">
        <v>53.023000000000003</v>
      </c>
      <c r="F30" s="35">
        <f t="shared" si="13"/>
        <v>1.239674831722845</v>
      </c>
      <c r="G30" s="39" t="s">
        <v>267</v>
      </c>
      <c r="H30" s="35">
        <v>69.578000000000003</v>
      </c>
      <c r="I30" s="35">
        <f t="shared" si="14"/>
        <v>1.500929748946213</v>
      </c>
      <c r="J30" s="40" t="s">
        <v>268</v>
      </c>
      <c r="K30" s="35">
        <v>62.624000000000002</v>
      </c>
      <c r="L30" s="35">
        <f t="shared" si="15"/>
        <v>1.2169826445625189</v>
      </c>
      <c r="M30" s="39" t="s">
        <v>269</v>
      </c>
      <c r="N30" s="35">
        <v>55.42</v>
      </c>
      <c r="O30" s="35">
        <f t="shared" si="16"/>
        <v>1.2404553303063246</v>
      </c>
      <c r="P30" s="40" t="s">
        <v>271</v>
      </c>
      <c r="Q30" s="35">
        <v>26.442</v>
      </c>
      <c r="R30" s="35">
        <f t="shared" si="17"/>
        <v>0.70504479522184305</v>
      </c>
    </row>
    <row r="31" spans="1:36" x14ac:dyDescent="0.35">
      <c r="A31" s="39" t="s">
        <v>265</v>
      </c>
      <c r="B31" s="35">
        <v>52.468000000000004</v>
      </c>
      <c r="C31" s="35">
        <f t="shared" si="12"/>
        <v>1.1085784110897281</v>
      </c>
      <c r="D31" s="40" t="s">
        <v>266</v>
      </c>
      <c r="E31" s="35">
        <v>54.737000000000002</v>
      </c>
      <c r="F31" s="35">
        <f t="shared" si="13"/>
        <v>1.2797480577110567</v>
      </c>
      <c r="G31" s="39" t="s">
        <v>267</v>
      </c>
      <c r="H31" s="35">
        <v>57.758000000000003</v>
      </c>
      <c r="I31" s="35">
        <f t="shared" si="14"/>
        <v>1.2459498755301297</v>
      </c>
      <c r="J31" s="40" t="s">
        <v>272</v>
      </c>
      <c r="K31" s="35">
        <v>49.905000000000001</v>
      </c>
      <c r="L31" s="35">
        <f t="shared" si="15"/>
        <v>0.969812194636122</v>
      </c>
      <c r="M31" s="39" t="s">
        <v>269</v>
      </c>
      <c r="N31" s="35">
        <v>53.899000000000001</v>
      </c>
      <c r="O31" s="35">
        <f t="shared" si="16"/>
        <v>1.2064110762934066</v>
      </c>
      <c r="P31" s="40" t="s">
        <v>271</v>
      </c>
      <c r="Q31" s="35">
        <v>21.332999999999998</v>
      </c>
      <c r="R31" s="35">
        <f t="shared" si="17"/>
        <v>0.56881932593856654</v>
      </c>
    </row>
    <row r="32" spans="1:36" x14ac:dyDescent="0.35">
      <c r="A32" s="39" t="s">
        <v>265</v>
      </c>
      <c r="B32" s="35">
        <v>43.069000000000003</v>
      </c>
      <c r="C32" s="35">
        <f t="shared" si="12"/>
        <v>0.90999015756696466</v>
      </c>
      <c r="D32" s="40" t="s">
        <v>266</v>
      </c>
      <c r="E32" s="35">
        <v>62.168999999999997</v>
      </c>
      <c r="F32" s="35">
        <f t="shared" si="13"/>
        <v>1.4535078100706778</v>
      </c>
      <c r="G32" s="39" t="s">
        <v>267</v>
      </c>
      <c r="H32" s="35">
        <v>50.750999999999998</v>
      </c>
      <c r="I32" s="35">
        <f t="shared" si="14"/>
        <v>1.09479556309134</v>
      </c>
      <c r="J32" s="40" t="s">
        <v>272</v>
      </c>
      <c r="K32" s="35">
        <v>46.072000000000003</v>
      </c>
      <c r="L32" s="35">
        <f t="shared" si="15"/>
        <v>0.89532486587066251</v>
      </c>
      <c r="M32" s="39" t="s">
        <v>269</v>
      </c>
      <c r="N32" s="35">
        <v>58.155000000000001</v>
      </c>
      <c r="O32" s="35">
        <f t="shared" si="16"/>
        <v>1.3016723156615717</v>
      </c>
      <c r="Q32" s="37">
        <f>AVERAGE(Q28:Q31)</f>
        <v>37.503999999999998</v>
      </c>
      <c r="R32" s="37">
        <f>AVERAGE(R28:R31)</f>
        <v>1</v>
      </c>
    </row>
    <row r="33" spans="1:36" x14ac:dyDescent="0.35">
      <c r="A33" s="39" t="s">
        <v>265</v>
      </c>
      <c r="B33" s="35">
        <v>37.311999999999998</v>
      </c>
      <c r="C33" s="35">
        <f t="shared" si="12"/>
        <v>0.78835247531028307</v>
      </c>
      <c r="D33" s="40" t="s">
        <v>273</v>
      </c>
      <c r="E33" s="35">
        <v>26.233000000000001</v>
      </c>
      <c r="F33" s="35">
        <f t="shared" si="13"/>
        <v>0.61332610113696684</v>
      </c>
      <c r="G33" s="39" t="s">
        <v>267</v>
      </c>
      <c r="H33" s="35">
        <v>54.512999999999998</v>
      </c>
      <c r="I33" s="35">
        <f t="shared" si="14"/>
        <v>1.17594905579788</v>
      </c>
      <c r="J33" s="40" t="s">
        <v>272</v>
      </c>
      <c r="K33" s="35">
        <v>43.697000000000003</v>
      </c>
      <c r="L33" s="35">
        <f t="shared" si="15"/>
        <v>0.84917109445976602</v>
      </c>
      <c r="M33" s="39" t="s">
        <v>269</v>
      </c>
      <c r="N33" s="35">
        <v>55.685000000000002</v>
      </c>
      <c r="O33" s="35">
        <f t="shared" si="16"/>
        <v>1.2463867749568331</v>
      </c>
    </row>
    <row r="34" spans="1:36" x14ac:dyDescent="0.35">
      <c r="A34" s="39" t="s">
        <v>274</v>
      </c>
      <c r="B34" s="35">
        <v>41.74</v>
      </c>
      <c r="C34" s="35">
        <f t="shared" si="12"/>
        <v>0.88191017151187867</v>
      </c>
      <c r="D34" s="40" t="s">
        <v>273</v>
      </c>
      <c r="E34" s="35">
        <v>19.029</v>
      </c>
      <c r="F34" s="35">
        <f t="shared" si="13"/>
        <v>0.44489697627169372</v>
      </c>
      <c r="G34" s="39" t="s">
        <v>275</v>
      </c>
      <c r="H34" s="35">
        <v>31.952000000000002</v>
      </c>
      <c r="I34" s="35">
        <f t="shared" si="14"/>
        <v>0.68926539047298563</v>
      </c>
      <c r="J34" s="40" t="s">
        <v>272</v>
      </c>
      <c r="K34" s="35">
        <v>48.65</v>
      </c>
      <c r="L34" s="35">
        <f t="shared" si="15"/>
        <v>0.94542357016425871</v>
      </c>
      <c r="M34" s="39" t="s">
        <v>269</v>
      </c>
      <c r="N34" s="35">
        <v>53.887</v>
      </c>
      <c r="O34" s="35">
        <f t="shared" si="16"/>
        <v>1.2061424825733835</v>
      </c>
      <c r="X34" s="64" t="s">
        <v>235</v>
      </c>
      <c r="Y34" s="64"/>
      <c r="Z34" s="64"/>
      <c r="AA34" s="64"/>
      <c r="AB34" s="64"/>
      <c r="AC34" s="64"/>
    </row>
    <row r="35" spans="1:36" x14ac:dyDescent="0.35">
      <c r="A35" s="39" t="s">
        <v>274</v>
      </c>
      <c r="B35" s="35">
        <v>38.917000000000002</v>
      </c>
      <c r="C35" s="35">
        <f t="shared" si="12"/>
        <v>0.82226397088470971</v>
      </c>
      <c r="D35" s="40" t="s">
        <v>273</v>
      </c>
      <c r="E35" s="35">
        <v>24.178000000000001</v>
      </c>
      <c r="F35" s="35">
        <f t="shared" si="13"/>
        <v>0.56528031385238375</v>
      </c>
      <c r="G35" s="39" t="s">
        <v>275</v>
      </c>
      <c r="H35" s="35">
        <v>34.462000000000003</v>
      </c>
      <c r="I35" s="35">
        <f t="shared" si="14"/>
        <v>0.74341086274662094</v>
      </c>
      <c r="J35" s="40" t="s">
        <v>272</v>
      </c>
      <c r="K35" s="35">
        <v>44.973999999999997</v>
      </c>
      <c r="L35" s="35">
        <f t="shared" si="15"/>
        <v>0.87398724860364585</v>
      </c>
      <c r="M35" s="39" t="s">
        <v>276</v>
      </c>
      <c r="N35" s="35">
        <v>42.93</v>
      </c>
      <c r="O35" s="35">
        <f t="shared" si="16"/>
        <v>0.96089403338236223</v>
      </c>
      <c r="X35" s="66" t="s">
        <v>234</v>
      </c>
      <c r="Y35" s="66"/>
      <c r="Z35" s="62" t="s">
        <v>244</v>
      </c>
      <c r="AA35" s="7" t="s">
        <v>170</v>
      </c>
      <c r="AB35" s="31" t="s">
        <v>184</v>
      </c>
      <c r="AC35" s="32" t="s">
        <v>35</v>
      </c>
    </row>
    <row r="36" spans="1:36" x14ac:dyDescent="0.35">
      <c r="A36" s="39" t="s">
        <v>274</v>
      </c>
      <c r="B36" s="35">
        <v>41.121000000000002</v>
      </c>
      <c r="C36" s="35">
        <f t="shared" si="12"/>
        <v>0.8688315324087198</v>
      </c>
      <c r="D36" s="40" t="s">
        <v>273</v>
      </c>
      <c r="E36" s="35">
        <v>28.148</v>
      </c>
      <c r="F36" s="35">
        <f t="shared" si="13"/>
        <v>0.65809869610045901</v>
      </c>
      <c r="G36" s="39" t="s">
        <v>275</v>
      </c>
      <c r="H36" s="35">
        <v>31.302</v>
      </c>
      <c r="I36" s="35">
        <f t="shared" si="14"/>
        <v>0.6752436546252315</v>
      </c>
      <c r="J36" s="40" t="s">
        <v>272</v>
      </c>
      <c r="K36" s="35">
        <v>39.761000000000003</v>
      </c>
      <c r="L36" s="35">
        <f t="shared" si="15"/>
        <v>0.77268214950259184</v>
      </c>
      <c r="M36" s="39" t="s">
        <v>276</v>
      </c>
      <c r="N36" s="35">
        <v>42.459000000000003</v>
      </c>
      <c r="O36" s="35">
        <f t="shared" si="16"/>
        <v>0.95035172987145866</v>
      </c>
      <c r="X36" s="66" t="s">
        <v>236</v>
      </c>
      <c r="Y36" s="66"/>
      <c r="Z36" s="59">
        <v>6</v>
      </c>
      <c r="AA36">
        <v>5</v>
      </c>
      <c r="AB36">
        <v>5</v>
      </c>
      <c r="AC36">
        <v>6</v>
      </c>
    </row>
    <row r="37" spans="1:36" x14ac:dyDescent="0.35">
      <c r="A37" s="39" t="s">
        <v>274</v>
      </c>
      <c r="B37" s="35">
        <v>38.671999999999997</v>
      </c>
      <c r="C37" s="35">
        <f t="shared" si="12"/>
        <v>0.81708744975341085</v>
      </c>
      <c r="D37" s="40" t="s">
        <v>273</v>
      </c>
      <c r="E37" s="35">
        <v>28.376000000000001</v>
      </c>
      <c r="F37" s="35">
        <f t="shared" si="13"/>
        <v>0.663429323594807</v>
      </c>
      <c r="G37" s="39" t="s">
        <v>275</v>
      </c>
      <c r="H37" s="35">
        <v>34.86</v>
      </c>
      <c r="I37" s="35">
        <f t="shared" si="14"/>
        <v>0.75199647946570725</v>
      </c>
      <c r="J37" s="40" t="s">
        <v>272</v>
      </c>
      <c r="K37" s="35">
        <v>42.530999999999999</v>
      </c>
      <c r="L37" s="35">
        <f t="shared" si="15"/>
        <v>0.82651202184287953</v>
      </c>
      <c r="M37" s="39" t="s">
        <v>276</v>
      </c>
      <c r="N37" s="35">
        <v>38.155000000000001</v>
      </c>
      <c r="O37" s="35">
        <f t="shared" si="16"/>
        <v>0.85401611562320134</v>
      </c>
      <c r="X37" s="65" t="s">
        <v>335</v>
      </c>
      <c r="Y37" s="65"/>
      <c r="Z37" s="59">
        <v>64</v>
      </c>
      <c r="AA37" s="60" t="s">
        <v>336</v>
      </c>
      <c r="AB37" s="60" t="s">
        <v>340</v>
      </c>
      <c r="AC37" s="60" t="s">
        <v>339</v>
      </c>
    </row>
    <row r="38" spans="1:36" x14ac:dyDescent="0.35">
      <c r="A38" s="39" t="s">
        <v>274</v>
      </c>
      <c r="B38" s="35">
        <v>34.003999999999998</v>
      </c>
      <c r="C38" s="35">
        <f t="shared" si="12"/>
        <v>0.71845887570891043</v>
      </c>
      <c r="E38" s="37">
        <f>AVERAGE(E28:E37)</f>
        <v>42.771699999999996</v>
      </c>
      <c r="F38" s="37">
        <f>AVERAGE(F28:F37)</f>
        <v>1.0000000000000002</v>
      </c>
      <c r="G38" s="39" t="s">
        <v>275</v>
      </c>
      <c r="H38" s="35">
        <v>46.597999999999999</v>
      </c>
      <c r="I38" s="35">
        <f t="shared" si="14"/>
        <v>1.005207456974843</v>
      </c>
      <c r="J38" s="40" t="s">
        <v>272</v>
      </c>
      <c r="K38" s="35">
        <v>37.82</v>
      </c>
      <c r="L38" s="35">
        <f t="shared" si="15"/>
        <v>0.73496237253057073</v>
      </c>
      <c r="M38" s="39" t="s">
        <v>276</v>
      </c>
      <c r="N38" s="35">
        <v>31.08</v>
      </c>
      <c r="O38" s="35">
        <f t="shared" si="16"/>
        <v>0.69565773485962767</v>
      </c>
      <c r="X38" s="65"/>
      <c r="Y38" s="65"/>
      <c r="AA38" s="61" t="s">
        <v>337</v>
      </c>
      <c r="AB38" s="61" t="s">
        <v>338</v>
      </c>
      <c r="AC38" s="61" t="s">
        <v>341</v>
      </c>
    </row>
    <row r="39" spans="1:36" x14ac:dyDescent="0.35">
      <c r="A39" s="39" t="s">
        <v>274</v>
      </c>
      <c r="B39" s="35">
        <v>26.602</v>
      </c>
      <c r="C39" s="35">
        <f t="shared" si="12"/>
        <v>0.5620645515706516</v>
      </c>
      <c r="G39" s="39" t="s">
        <v>275</v>
      </c>
      <c r="H39" s="35">
        <v>42.655999999999999</v>
      </c>
      <c r="I39" s="35">
        <f t="shared" si="14"/>
        <v>0.92017102203354006</v>
      </c>
      <c r="J39" s="40" t="s">
        <v>272</v>
      </c>
      <c r="K39" s="35">
        <v>40.023000000000003</v>
      </c>
      <c r="L39" s="35">
        <f t="shared" si="15"/>
        <v>0.77777363923297294</v>
      </c>
      <c r="M39" s="39" t="s">
        <v>276</v>
      </c>
      <c r="N39" s="35">
        <v>27.934000000000001</v>
      </c>
      <c r="O39" s="35">
        <f t="shared" si="16"/>
        <v>0.62524141459359206</v>
      </c>
    </row>
    <row r="40" spans="1:36" x14ac:dyDescent="0.35">
      <c r="B40" s="37">
        <f>AVERAGE(B28:B39)</f>
        <v>47.329083333333337</v>
      </c>
      <c r="C40" s="37">
        <f>AVERAGE(C28:C39)</f>
        <v>0.99999999999999989</v>
      </c>
      <c r="G40" s="39" t="s">
        <v>275</v>
      </c>
      <c r="H40" s="35">
        <v>43.304000000000002</v>
      </c>
      <c r="I40" s="35">
        <f t="shared" si="14"/>
        <v>0.9341496140786858</v>
      </c>
      <c r="K40" s="37">
        <f>AVERAGE(K28:K39)</f>
        <v>51.458416666666672</v>
      </c>
      <c r="L40" s="37">
        <f>AVERAGE(L28:L39)</f>
        <v>0.99999999999999989</v>
      </c>
      <c r="M40" s="39" t="s">
        <v>276</v>
      </c>
      <c r="N40" s="35">
        <v>26.672999999999998</v>
      </c>
      <c r="O40" s="35">
        <f t="shared" si="16"/>
        <v>0.59701669118117273</v>
      </c>
    </row>
    <row r="41" spans="1:36" x14ac:dyDescent="0.35">
      <c r="G41" s="39" t="s">
        <v>275</v>
      </c>
      <c r="H41" s="35">
        <v>32.570999999999998</v>
      </c>
      <c r="I41" s="35">
        <f t="shared" si="14"/>
        <v>0.7026183973803084</v>
      </c>
      <c r="M41" s="39" t="s">
        <v>276</v>
      </c>
      <c r="N41" s="35">
        <v>32.429000000000002</v>
      </c>
      <c r="O41" s="35">
        <f t="shared" si="16"/>
        <v>0.72585214555221589</v>
      </c>
    </row>
    <row r="42" spans="1:36" x14ac:dyDescent="0.35">
      <c r="G42" s="39" t="s">
        <v>275</v>
      </c>
      <c r="H42" s="35">
        <v>39.832000000000001</v>
      </c>
      <c r="I42" s="35">
        <f t="shared" si="14"/>
        <v>0.85925197275037446</v>
      </c>
      <c r="N42" s="37">
        <f>AVERAGE(N28:N41)</f>
        <v>44.677142857142861</v>
      </c>
      <c r="O42" s="37">
        <f>AVERAGE(O28:O41)</f>
        <v>0.99999999999999978</v>
      </c>
    </row>
    <row r="43" spans="1:36" x14ac:dyDescent="0.35">
      <c r="H43" s="37">
        <f>AVERAGE(H28:H42)</f>
        <v>46.356599999999993</v>
      </c>
      <c r="I43" s="37">
        <f>AVERAGE(I28:I42)</f>
        <v>1.0000000000000002</v>
      </c>
    </row>
    <row r="44" spans="1:36" ht="15.5" customHeight="1" x14ac:dyDescent="0.35">
      <c r="S44" s="68" t="s">
        <v>333</v>
      </c>
      <c r="T44" s="68"/>
      <c r="X44" s="63" t="s">
        <v>332</v>
      </c>
      <c r="Y44" s="63"/>
      <c r="Z44" s="63"/>
      <c r="AG44" s="52"/>
      <c r="AH44" s="52"/>
      <c r="AI44" s="44"/>
      <c r="AJ44" s="44"/>
    </row>
    <row r="45" spans="1:36" x14ac:dyDescent="0.35">
      <c r="AG45" s="44"/>
      <c r="AH45" s="44"/>
      <c r="AI45" s="44"/>
      <c r="AJ45" s="44"/>
    </row>
    <row r="46" spans="1:36" ht="39" customHeight="1" x14ac:dyDescent="0.35">
      <c r="A46" s="45" t="s">
        <v>277</v>
      </c>
      <c r="S46" s="33" t="s">
        <v>26</v>
      </c>
      <c r="T46" s="33" t="s">
        <v>27</v>
      </c>
      <c r="U46" s="8"/>
      <c r="V46" s="8"/>
      <c r="X46" s="53" t="s">
        <v>326</v>
      </c>
      <c r="Y46" s="54" t="s">
        <v>327</v>
      </c>
      <c r="Z46" s="54" t="s">
        <v>328</v>
      </c>
      <c r="AA46" s="54" t="s">
        <v>328</v>
      </c>
      <c r="AB46" s="54" t="s">
        <v>329</v>
      </c>
      <c r="AC46" s="54" t="s">
        <v>330</v>
      </c>
      <c r="AD46" s="55" t="s">
        <v>331</v>
      </c>
      <c r="AG46" s="47"/>
      <c r="AH46" s="47"/>
      <c r="AI46" s="5"/>
      <c r="AJ46" s="5"/>
    </row>
    <row r="47" spans="1:36" ht="23.5" x14ac:dyDescent="0.35">
      <c r="S47" s="33"/>
      <c r="T47" s="33"/>
      <c r="U47" s="16" t="s">
        <v>31</v>
      </c>
      <c r="V47" s="16" t="s">
        <v>0</v>
      </c>
      <c r="X47" s="56" t="s">
        <v>244</v>
      </c>
      <c r="Y47" s="57" t="s">
        <v>245</v>
      </c>
      <c r="Z47" s="57" t="s">
        <v>246</v>
      </c>
      <c r="AA47" s="57" t="s">
        <v>247</v>
      </c>
      <c r="AB47" s="57" t="s">
        <v>248</v>
      </c>
      <c r="AC47" s="57" t="s">
        <v>249</v>
      </c>
      <c r="AD47" s="58" t="s">
        <v>250</v>
      </c>
      <c r="AG47" s="47"/>
      <c r="AH47" s="47"/>
      <c r="AI47" s="48"/>
      <c r="AJ47" s="48"/>
    </row>
    <row r="48" spans="1:36" x14ac:dyDescent="0.35">
      <c r="S48" s="18"/>
      <c r="T48" s="18"/>
      <c r="U48" s="18"/>
      <c r="V48" s="18"/>
      <c r="AG48" s="49"/>
      <c r="AH48" s="49"/>
      <c r="AI48" s="49"/>
      <c r="AJ48" s="49"/>
    </row>
    <row r="49" spans="1:36" x14ac:dyDescent="0.35">
      <c r="A49" s="37" t="s">
        <v>264</v>
      </c>
      <c r="B49" s="37" t="s">
        <v>56</v>
      </c>
      <c r="C49" s="37" t="s">
        <v>48</v>
      </c>
      <c r="D49" s="37" t="s">
        <v>264</v>
      </c>
      <c r="E49" s="37" t="s">
        <v>56</v>
      </c>
      <c r="F49" s="37" t="s">
        <v>48</v>
      </c>
      <c r="G49" s="37" t="s">
        <v>264</v>
      </c>
      <c r="H49" s="37" t="s">
        <v>56</v>
      </c>
      <c r="I49" s="37" t="s">
        <v>48</v>
      </c>
      <c r="J49" s="37" t="s">
        <v>264</v>
      </c>
      <c r="K49" s="37" t="s">
        <v>56</v>
      </c>
      <c r="L49" s="37" t="s">
        <v>48</v>
      </c>
      <c r="S49" s="21" t="s">
        <v>38</v>
      </c>
      <c r="T49" s="16" t="s">
        <v>39</v>
      </c>
      <c r="U49" s="16" t="s">
        <v>18</v>
      </c>
      <c r="V49" s="16" t="s">
        <v>40</v>
      </c>
      <c r="X49" s="38">
        <v>1.0060089999999999</v>
      </c>
      <c r="Y49" s="38">
        <v>0.88191010000000003</v>
      </c>
      <c r="Z49" s="38">
        <v>1.794605</v>
      </c>
      <c r="AA49" s="38">
        <v>0.69079610000000002</v>
      </c>
      <c r="AB49" s="38">
        <v>1.4187259999999999</v>
      </c>
      <c r="AC49" s="38">
        <v>1.698223</v>
      </c>
      <c r="AD49" s="38">
        <v>0.46914090000000003</v>
      </c>
      <c r="AG49" s="50"/>
      <c r="AH49" s="48"/>
      <c r="AI49" s="48"/>
      <c r="AJ49" s="48"/>
    </row>
    <row r="50" spans="1:36" x14ac:dyDescent="0.35">
      <c r="A50" s="39" t="s">
        <v>278</v>
      </c>
      <c r="B50" s="35">
        <v>91.12</v>
      </c>
      <c r="C50" s="35">
        <f>B50/B$61</f>
        <v>0.96950234560139281</v>
      </c>
      <c r="D50" s="40" t="s">
        <v>279</v>
      </c>
      <c r="E50" s="35">
        <v>64.475999999999999</v>
      </c>
      <c r="F50" s="35">
        <f>E50/E$60</f>
        <v>0.76917203895725861</v>
      </c>
      <c r="G50" s="39" t="s">
        <v>280</v>
      </c>
      <c r="H50" s="35">
        <v>82.15</v>
      </c>
      <c r="I50" s="35">
        <f>H50/H$59</f>
        <v>0.8209773111119254</v>
      </c>
      <c r="J50" s="40" t="s">
        <v>281</v>
      </c>
      <c r="K50" s="35">
        <v>86.619</v>
      </c>
      <c r="L50" s="35">
        <f>K50/K$52</f>
        <v>0.844795552629654</v>
      </c>
      <c r="S50" s="21" t="s">
        <v>42</v>
      </c>
      <c r="T50" s="16" t="s">
        <v>43</v>
      </c>
      <c r="U50" s="16" t="s">
        <v>18</v>
      </c>
      <c r="V50" s="16" t="s">
        <v>44</v>
      </c>
      <c r="X50" s="38">
        <v>0.90150090000000005</v>
      </c>
      <c r="Y50" s="38">
        <v>0.82226399999999999</v>
      </c>
      <c r="Z50" s="38">
        <v>1.426353</v>
      </c>
      <c r="AA50" s="38">
        <v>0.71261730000000001</v>
      </c>
      <c r="AB50" s="38">
        <v>1.677087</v>
      </c>
      <c r="AC50" s="38">
        <v>1.3517060000000001</v>
      </c>
      <c r="AD50" s="38">
        <v>0.30904169999999997</v>
      </c>
      <c r="AG50" s="50"/>
      <c r="AH50" s="48"/>
      <c r="AI50" s="48"/>
      <c r="AJ50" s="48"/>
    </row>
    <row r="51" spans="1:36" x14ac:dyDescent="0.35">
      <c r="A51" s="39" t="s">
        <v>278</v>
      </c>
      <c r="B51" s="35">
        <v>87.468999999999994</v>
      </c>
      <c r="C51" s="35">
        <f t="shared" ref="C51:C60" si="18">B51/B$61</f>
        <v>0.93065628476084516</v>
      </c>
      <c r="D51" s="40" t="s">
        <v>279</v>
      </c>
      <c r="E51" s="35">
        <v>64.561999999999998</v>
      </c>
      <c r="F51" s="35">
        <f t="shared" ref="F51:F59" si="19">E51/E$60</f>
        <v>0.770197983422646</v>
      </c>
      <c r="G51" s="39" t="s">
        <v>280</v>
      </c>
      <c r="H51" s="35">
        <v>95.706000000000003</v>
      </c>
      <c r="I51" s="35">
        <f t="shared" ref="I51:I58" si="20">H51/H$59</f>
        <v>0.95645105949212328</v>
      </c>
      <c r="J51" s="40" t="s">
        <v>282</v>
      </c>
      <c r="K51" s="35">
        <v>118.446</v>
      </c>
      <c r="L51" s="35">
        <f>K51/K$52</f>
        <v>1.155204447370346</v>
      </c>
      <c r="S51" s="21" t="s">
        <v>54</v>
      </c>
      <c r="T51" s="16" t="s">
        <v>55</v>
      </c>
      <c r="U51" s="16" t="s">
        <v>18</v>
      </c>
      <c r="V51" s="16" t="s">
        <v>40</v>
      </c>
      <c r="X51" s="38">
        <v>1.2506360000000001</v>
      </c>
      <c r="Y51" s="38">
        <v>0.86883149999999998</v>
      </c>
      <c r="Z51" s="38">
        <v>1.301504</v>
      </c>
      <c r="AA51" s="38">
        <v>0.76505469999999998</v>
      </c>
      <c r="AB51" s="38">
        <v>1.173427</v>
      </c>
      <c r="AC51" s="38">
        <v>1.318368</v>
      </c>
      <c r="AD51" s="38">
        <v>0.30586360000000001</v>
      </c>
      <c r="AG51" s="50"/>
      <c r="AH51" s="48"/>
      <c r="AI51" s="48"/>
      <c r="AJ51" s="48"/>
    </row>
    <row r="52" spans="1:36" x14ac:dyDescent="0.35">
      <c r="A52" s="39" t="s">
        <v>278</v>
      </c>
      <c r="B52" s="35">
        <v>76.634</v>
      </c>
      <c r="C52" s="35">
        <f t="shared" si="18"/>
        <v>0.81537360352082011</v>
      </c>
      <c r="D52" s="40" t="s">
        <v>279</v>
      </c>
      <c r="E52" s="35">
        <v>73.001000000000005</v>
      </c>
      <c r="F52" s="35">
        <f t="shared" si="19"/>
        <v>0.87087176648549591</v>
      </c>
      <c r="G52" s="39" t="s">
        <v>280</v>
      </c>
      <c r="H52" s="35">
        <v>71.498000000000005</v>
      </c>
      <c r="I52" s="35">
        <f t="shared" si="20"/>
        <v>0.71452508569544049</v>
      </c>
      <c r="K52" s="37">
        <f>AVERAGE(K50:K51)</f>
        <v>102.5325</v>
      </c>
      <c r="L52" s="37">
        <f>AVERAGE(L50:L51)</f>
        <v>1</v>
      </c>
      <c r="S52" s="21" t="s">
        <v>66</v>
      </c>
      <c r="T52" s="16" t="s">
        <v>67</v>
      </c>
      <c r="U52" s="16" t="s">
        <v>20</v>
      </c>
      <c r="V52" s="16" t="s">
        <v>19</v>
      </c>
      <c r="X52" s="38">
        <v>0.88800069999999998</v>
      </c>
      <c r="Y52" s="38">
        <v>0.81708749999999997</v>
      </c>
      <c r="Z52" s="38">
        <v>1.1085780000000001</v>
      </c>
      <c r="AA52" s="38">
        <v>0.83232759999999995</v>
      </c>
      <c r="AB52" s="38">
        <v>0.56326310000000002</v>
      </c>
      <c r="AC52" s="38">
        <v>1.3124420000000001</v>
      </c>
      <c r="AD52" s="38">
        <v>0.4619238</v>
      </c>
      <c r="AG52" s="50"/>
      <c r="AH52" s="48"/>
      <c r="AI52" s="48"/>
      <c r="AJ52" s="48"/>
    </row>
    <row r="53" spans="1:36" x14ac:dyDescent="0.35">
      <c r="A53" s="39" t="s">
        <v>283</v>
      </c>
      <c r="B53" s="35">
        <v>102.11799999999999</v>
      </c>
      <c r="C53" s="35">
        <f t="shared" si="18"/>
        <v>1.0865193209846689</v>
      </c>
      <c r="D53" s="40" t="s">
        <v>279</v>
      </c>
      <c r="E53" s="35">
        <v>80.924000000000007</v>
      </c>
      <c r="F53" s="35">
        <f t="shared" si="19"/>
        <v>0.96538988275602078</v>
      </c>
      <c r="G53" s="39" t="s">
        <v>280</v>
      </c>
      <c r="H53" s="35">
        <v>84.146000000000001</v>
      </c>
      <c r="I53" s="35">
        <f t="shared" si="20"/>
        <v>0.840924611330786</v>
      </c>
      <c r="S53" s="21" t="s">
        <v>78</v>
      </c>
      <c r="T53" s="16" t="s">
        <v>79</v>
      </c>
      <c r="U53" s="16" t="s">
        <v>18</v>
      </c>
      <c r="V53" s="16" t="s">
        <v>44</v>
      </c>
      <c r="X53" s="38">
        <v>1.094865</v>
      </c>
      <c r="Y53" s="38">
        <v>0.71845890000000001</v>
      </c>
      <c r="Z53" s="38">
        <v>0.90999010000000002</v>
      </c>
      <c r="AA53" s="38">
        <v>0.87069459999999999</v>
      </c>
      <c r="AB53" s="38">
        <v>0.91735270000000002</v>
      </c>
      <c r="AC53" s="38">
        <v>1.569045</v>
      </c>
      <c r="AD53" s="38">
        <v>0.30278470000000002</v>
      </c>
      <c r="AG53" s="50"/>
      <c r="AH53" s="48"/>
      <c r="AI53" s="48"/>
      <c r="AJ53" s="48"/>
    </row>
    <row r="54" spans="1:36" x14ac:dyDescent="0.35">
      <c r="A54" s="39" t="s">
        <v>283</v>
      </c>
      <c r="B54" s="35">
        <v>92.8</v>
      </c>
      <c r="C54" s="35">
        <f t="shared" si="18"/>
        <v>0.98737727910238415</v>
      </c>
      <c r="D54" s="40" t="s">
        <v>279</v>
      </c>
      <c r="E54" s="35">
        <v>58.314</v>
      </c>
      <c r="F54" s="35">
        <f t="shared" si="19"/>
        <v>0.69566192505356372</v>
      </c>
      <c r="G54" s="39" t="s">
        <v>284</v>
      </c>
      <c r="H54" s="35">
        <v>90.004000000000005</v>
      </c>
      <c r="I54" s="35">
        <f t="shared" si="20"/>
        <v>0.89946733912742216</v>
      </c>
      <c r="S54" s="21" t="s">
        <v>86</v>
      </c>
      <c r="T54" s="16" t="s">
        <v>87</v>
      </c>
      <c r="U54" s="16" t="s">
        <v>18</v>
      </c>
      <c r="V54" s="16" t="s">
        <v>40</v>
      </c>
      <c r="X54" s="38">
        <v>1.0032140000000001</v>
      </c>
      <c r="Y54" s="38">
        <v>0.56206449999999997</v>
      </c>
      <c r="Z54" s="38">
        <v>0.78835250000000001</v>
      </c>
      <c r="AA54" s="38">
        <v>0.83179650000000005</v>
      </c>
      <c r="AB54" s="38">
        <v>1.103445</v>
      </c>
      <c r="AC54" s="38">
        <v>1.3040339999999999</v>
      </c>
      <c r="AD54" s="38">
        <v>0.46957130000000002</v>
      </c>
      <c r="AG54" s="50"/>
      <c r="AH54" s="48"/>
      <c r="AI54" s="48"/>
      <c r="AJ54" s="48"/>
    </row>
    <row r="55" spans="1:36" x14ac:dyDescent="0.35">
      <c r="A55" s="39" t="s">
        <v>283</v>
      </c>
      <c r="B55" s="35">
        <v>96.486000000000004</v>
      </c>
      <c r="C55" s="35">
        <f t="shared" si="18"/>
        <v>1.0265957343908689</v>
      </c>
      <c r="D55" s="40" t="s">
        <v>285</v>
      </c>
      <c r="E55" s="35">
        <v>88.123999999999995</v>
      </c>
      <c r="F55" s="35">
        <f t="shared" si="19"/>
        <v>1.0512829077652064</v>
      </c>
      <c r="G55" s="39" t="s">
        <v>284</v>
      </c>
      <c r="H55" s="35">
        <v>116.23</v>
      </c>
      <c r="I55" s="35">
        <f t="shared" si="20"/>
        <v>1.1615604731654179</v>
      </c>
      <c r="S55" s="21" t="s">
        <v>94</v>
      </c>
      <c r="T55" s="16" t="s">
        <v>95</v>
      </c>
      <c r="U55" s="16" t="s">
        <v>18</v>
      </c>
      <c r="V55" s="16" t="s">
        <v>96</v>
      </c>
      <c r="X55" s="38">
        <v>0.85577329999999996</v>
      </c>
      <c r="Y55" s="38">
        <v>0.61332609999999999</v>
      </c>
      <c r="Z55" s="38">
        <v>1.561523</v>
      </c>
      <c r="AA55" s="38">
        <v>0.73100149999999997</v>
      </c>
      <c r="AB55" s="38">
        <v>0.92898340000000001</v>
      </c>
      <c r="AC55" s="38">
        <v>2.0030929999999998</v>
      </c>
      <c r="AD55" s="38">
        <v>0.52290460000000005</v>
      </c>
      <c r="AG55" s="50"/>
      <c r="AH55" s="48"/>
      <c r="AI55" s="48"/>
      <c r="AJ55" s="48"/>
    </row>
    <row r="56" spans="1:36" x14ac:dyDescent="0.35">
      <c r="A56" s="39" t="s">
        <v>283</v>
      </c>
      <c r="B56" s="35">
        <v>111.901</v>
      </c>
      <c r="C56" s="35">
        <f t="shared" si="18"/>
        <v>1.1906088891038349</v>
      </c>
      <c r="D56" s="40" t="s">
        <v>285</v>
      </c>
      <c r="E56" s="35">
        <v>119.96899999999999</v>
      </c>
      <c r="F56" s="35">
        <f t="shared" si="19"/>
        <v>1.431180599628751</v>
      </c>
      <c r="G56" s="39" t="s">
        <v>284</v>
      </c>
      <c r="H56" s="35">
        <v>148.994</v>
      </c>
      <c r="I56" s="35">
        <f t="shared" si="20"/>
        <v>1.4889920084213049</v>
      </c>
      <c r="S56" s="21" t="s">
        <v>102</v>
      </c>
      <c r="T56" s="16" t="s">
        <v>103</v>
      </c>
      <c r="U56" s="16" t="s">
        <v>20</v>
      </c>
      <c r="V56" s="16" t="s">
        <v>19</v>
      </c>
      <c r="X56" s="38">
        <v>0.97618110000000002</v>
      </c>
      <c r="Y56" s="38">
        <v>0.44489699999999999</v>
      </c>
      <c r="Z56" s="38">
        <v>1.5205150000000001</v>
      </c>
      <c r="AA56" s="38">
        <v>0.89203049999999995</v>
      </c>
      <c r="AB56" s="38">
        <v>1.0195270000000001</v>
      </c>
      <c r="AC56" s="38">
        <v>1.4757199999999999</v>
      </c>
      <c r="AD56" s="38">
        <v>0.85012129999999997</v>
      </c>
      <c r="AG56" s="50"/>
      <c r="AH56" s="48"/>
      <c r="AI56" s="48"/>
      <c r="AJ56" s="48"/>
    </row>
    <row r="57" spans="1:36" x14ac:dyDescent="0.35">
      <c r="A57" s="39" t="s">
        <v>283</v>
      </c>
      <c r="B57" s="35">
        <v>116.861</v>
      </c>
      <c r="C57" s="35">
        <f t="shared" si="18"/>
        <v>1.2433825022972385</v>
      </c>
      <c r="D57" s="40" t="s">
        <v>285</v>
      </c>
      <c r="E57" s="35">
        <v>102.477</v>
      </c>
      <c r="F57" s="35">
        <f t="shared" si="19"/>
        <v>1.2225082672036571</v>
      </c>
      <c r="G57" s="39" t="s">
        <v>284</v>
      </c>
      <c r="H57" s="35">
        <v>104.142</v>
      </c>
      <c r="I57" s="35">
        <f t="shared" si="20"/>
        <v>1.0407573844652236</v>
      </c>
      <c r="S57" s="21" t="s">
        <v>111</v>
      </c>
      <c r="T57" s="16" t="s">
        <v>112</v>
      </c>
      <c r="U57" s="16" t="s">
        <v>18</v>
      </c>
      <c r="V57" s="16" t="s">
        <v>96</v>
      </c>
      <c r="X57" s="38">
        <v>1.0017339999999999</v>
      </c>
      <c r="Y57" s="38">
        <v>0.56528029999999996</v>
      </c>
      <c r="Z57" s="38">
        <v>1.2396750000000001</v>
      </c>
      <c r="AA57" s="38">
        <v>0.95013029999999998</v>
      </c>
      <c r="AB57" s="38">
        <v>1.494902</v>
      </c>
      <c r="AC57" s="38">
        <v>1.5892390000000001</v>
      </c>
      <c r="AD57" s="38">
        <v>0.68677779999999999</v>
      </c>
      <c r="AG57" s="50"/>
      <c r="AH57" s="48"/>
      <c r="AI57" s="48"/>
      <c r="AJ57" s="48"/>
    </row>
    <row r="58" spans="1:36" x14ac:dyDescent="0.35">
      <c r="A58" s="39" t="s">
        <v>283</v>
      </c>
      <c r="B58" s="35">
        <v>118.11799999999999</v>
      </c>
      <c r="C58" s="35">
        <f t="shared" si="18"/>
        <v>1.2567567828988728</v>
      </c>
      <c r="D58" s="40" t="s">
        <v>285</v>
      </c>
      <c r="E58" s="35">
        <v>87.471999999999994</v>
      </c>
      <c r="F58" s="35">
        <f t="shared" si="19"/>
        <v>1.0435048171671524</v>
      </c>
      <c r="G58" s="39" t="s">
        <v>284</v>
      </c>
      <c r="H58" s="35">
        <v>107.703</v>
      </c>
      <c r="I58" s="35">
        <f t="shared" si="20"/>
        <v>1.0763447271903555</v>
      </c>
      <c r="S58" s="21" t="s">
        <v>116</v>
      </c>
      <c r="T58" s="16" t="s">
        <v>117</v>
      </c>
      <c r="U58" s="16" t="s">
        <v>18</v>
      </c>
      <c r="V58" s="16" t="s">
        <v>96</v>
      </c>
      <c r="X58" s="38">
        <v>1.024132</v>
      </c>
      <c r="Y58" s="38">
        <v>0.65809870000000004</v>
      </c>
      <c r="Z58" s="38">
        <v>1.2797480000000001</v>
      </c>
      <c r="AA58" s="38">
        <v>0.74103699999999995</v>
      </c>
      <c r="AB58" s="38">
        <v>0.35810619999999999</v>
      </c>
      <c r="AC58" s="38">
        <v>1.2624040000000001</v>
      </c>
      <c r="AD58" s="38">
        <v>2.307347</v>
      </c>
      <c r="AG58" s="50"/>
      <c r="AH58" s="48"/>
      <c r="AI58" s="48"/>
      <c r="AJ58" s="48"/>
    </row>
    <row r="59" spans="1:36" x14ac:dyDescent="0.35">
      <c r="A59" s="39" t="s">
        <v>283</v>
      </c>
      <c r="B59" s="35">
        <v>73.120999999999995</v>
      </c>
      <c r="C59" s="35">
        <f t="shared" si="18"/>
        <v>0.77799584078928263</v>
      </c>
      <c r="D59" s="40" t="s">
        <v>285</v>
      </c>
      <c r="E59" s="35">
        <v>98.933000000000007</v>
      </c>
      <c r="F59" s="35">
        <f t="shared" si="19"/>
        <v>1.1802298115602468</v>
      </c>
      <c r="H59" s="37">
        <f>AVERAGE(H50:H58)</f>
        <v>100.06366666666668</v>
      </c>
      <c r="I59" s="37">
        <f>AVERAGE(I50:I58)</f>
        <v>1</v>
      </c>
      <c r="S59" s="21" t="s">
        <v>122</v>
      </c>
      <c r="T59" s="27">
        <v>-6081</v>
      </c>
      <c r="U59" s="16" t="s">
        <v>20</v>
      </c>
      <c r="V59" s="16" t="s">
        <v>19</v>
      </c>
      <c r="X59" s="38">
        <v>0.91345240000000005</v>
      </c>
      <c r="Y59" s="38">
        <v>0.6634293</v>
      </c>
      <c r="Z59" s="38">
        <v>1.453508</v>
      </c>
      <c r="AA59" s="38">
        <v>0.84512140000000002</v>
      </c>
      <c r="AB59" s="38">
        <v>1.109542</v>
      </c>
      <c r="AC59" s="38">
        <v>1.1094569999999999</v>
      </c>
      <c r="AD59" s="38">
        <v>0.59811369999999997</v>
      </c>
      <c r="AG59" s="50"/>
      <c r="AH59" s="51"/>
      <c r="AI59" s="48"/>
      <c r="AJ59" s="48"/>
    </row>
    <row r="60" spans="1:36" x14ac:dyDescent="0.35">
      <c r="A60" s="39" t="s">
        <v>283</v>
      </c>
      <c r="B60" s="35">
        <v>67.221999999999994</v>
      </c>
      <c r="C60" s="35">
        <f t="shared" si="18"/>
        <v>0.7152314165497895</v>
      </c>
      <c r="E60" s="37">
        <f>AVERAGE(E50:E59)</f>
        <v>83.825200000000009</v>
      </c>
      <c r="F60" s="37">
        <f>AVERAGE(F50:F59)</f>
        <v>1</v>
      </c>
      <c r="S60" s="21" t="s">
        <v>127</v>
      </c>
      <c r="T60" s="16" t="s">
        <v>128</v>
      </c>
      <c r="U60" s="16" t="s">
        <v>18</v>
      </c>
      <c r="V60" s="16" t="s">
        <v>96</v>
      </c>
      <c r="X60" s="38">
        <v>1.0845</v>
      </c>
      <c r="Y60" s="38">
        <v>0.68926540000000003</v>
      </c>
      <c r="Z60" s="38">
        <v>1.381874</v>
      </c>
      <c r="AA60" s="38">
        <v>1.0306120000000001</v>
      </c>
      <c r="AB60" s="38">
        <v>0.97096039999999995</v>
      </c>
      <c r="AC60" s="38">
        <v>1.398995</v>
      </c>
      <c r="AD60" s="38">
        <v>0.52936249999999996</v>
      </c>
      <c r="AG60" s="50"/>
      <c r="AH60" s="48"/>
      <c r="AI60" s="48"/>
      <c r="AJ60" s="48"/>
    </row>
    <row r="61" spans="1:36" x14ac:dyDescent="0.35">
      <c r="B61" s="37">
        <f>AVERAGE(B50:B60)</f>
        <v>93.986363636363649</v>
      </c>
      <c r="C61" s="37">
        <f>AVERAGE(C50:C60)</f>
        <v>0.99999999999999989</v>
      </c>
      <c r="S61" s="21" t="s">
        <v>130</v>
      </c>
      <c r="T61" s="16" t="s">
        <v>131</v>
      </c>
      <c r="U61" s="16" t="s">
        <v>20</v>
      </c>
      <c r="V61" s="16" t="s">
        <v>19</v>
      </c>
      <c r="X61" s="38">
        <v>0.90783020000000003</v>
      </c>
      <c r="Y61" s="38">
        <v>0.74341089999999999</v>
      </c>
      <c r="Z61" s="38">
        <v>1.319186</v>
      </c>
      <c r="AA61" s="38">
        <v>1.4007670000000001</v>
      </c>
      <c r="AB61" s="38">
        <v>0.93715689999999996</v>
      </c>
      <c r="AC61" s="38">
        <v>0.73717120000000003</v>
      </c>
      <c r="AD61" s="38">
        <v>0.32825729999999997</v>
      </c>
      <c r="AG61" s="50"/>
      <c r="AH61" s="48"/>
      <c r="AI61" s="48"/>
      <c r="AJ61" s="48"/>
    </row>
    <row r="62" spans="1:36" x14ac:dyDescent="0.35">
      <c r="S62" s="21" t="s">
        <v>137</v>
      </c>
      <c r="T62" s="16" t="s">
        <v>138</v>
      </c>
      <c r="U62" s="16" t="s">
        <v>20</v>
      </c>
      <c r="V62" s="16" t="s">
        <v>19</v>
      </c>
      <c r="X62" s="38">
        <v>0.96007070000000005</v>
      </c>
      <c r="Y62" s="38">
        <v>0.6752437</v>
      </c>
      <c r="Z62" s="38">
        <v>1.5009300000000001</v>
      </c>
      <c r="AA62" s="38">
        <v>1.108914</v>
      </c>
      <c r="AB62" s="38">
        <v>1.440447</v>
      </c>
      <c r="AC62" s="38">
        <v>0.66707939999999999</v>
      </c>
      <c r="AD62" s="38">
        <v>0.35780640000000002</v>
      </c>
      <c r="AG62" s="50"/>
      <c r="AH62" s="48"/>
      <c r="AI62" s="48"/>
      <c r="AJ62" s="48"/>
    </row>
    <row r="63" spans="1:36" x14ac:dyDescent="0.35">
      <c r="A63" s="37" t="s">
        <v>286</v>
      </c>
      <c r="B63" s="37" t="s">
        <v>56</v>
      </c>
      <c r="C63" s="37" t="s">
        <v>48</v>
      </c>
      <c r="D63" s="37" t="s">
        <v>286</v>
      </c>
      <c r="E63" s="37" t="s">
        <v>56</v>
      </c>
      <c r="F63" s="37" t="s">
        <v>48</v>
      </c>
      <c r="G63" s="37" t="s">
        <v>286</v>
      </c>
      <c r="H63" s="37" t="s">
        <v>56</v>
      </c>
      <c r="I63" s="37" t="s">
        <v>48</v>
      </c>
      <c r="J63" s="37" t="s">
        <v>286</v>
      </c>
      <c r="K63" s="37" t="s">
        <v>56</v>
      </c>
      <c r="L63" s="37" t="s">
        <v>48</v>
      </c>
      <c r="M63" s="37" t="s">
        <v>286</v>
      </c>
      <c r="N63" s="37" t="s">
        <v>56</v>
      </c>
      <c r="O63" s="37" t="s">
        <v>48</v>
      </c>
      <c r="S63" s="21" t="s">
        <v>144</v>
      </c>
      <c r="T63" s="16" t="s">
        <v>145</v>
      </c>
      <c r="U63" s="16" t="s">
        <v>18</v>
      </c>
      <c r="V63" s="16" t="s">
        <v>96</v>
      </c>
      <c r="X63" s="38">
        <v>0.98510589999999998</v>
      </c>
      <c r="Y63" s="38">
        <v>0.75199649999999996</v>
      </c>
      <c r="Z63" s="38">
        <v>1.2459499999999999</v>
      </c>
      <c r="AA63" s="38">
        <v>1.2291080000000001</v>
      </c>
      <c r="AB63" s="38">
        <v>1.1612370000000001</v>
      </c>
      <c r="AC63" s="38">
        <v>0.99292340000000001</v>
      </c>
      <c r="AD63" s="38">
        <v>0.31211529999999998</v>
      </c>
      <c r="AG63" s="50"/>
      <c r="AH63" s="48"/>
      <c r="AI63" s="48"/>
      <c r="AJ63" s="48"/>
    </row>
    <row r="64" spans="1:36" x14ac:dyDescent="0.35">
      <c r="A64" s="39" t="s">
        <v>287</v>
      </c>
      <c r="B64" s="35">
        <v>76.736999999999995</v>
      </c>
      <c r="C64" s="35">
        <f>B64/B$79</f>
        <v>0.69079616605442207</v>
      </c>
      <c r="D64" s="40" t="s">
        <v>288</v>
      </c>
      <c r="E64" s="35">
        <v>22.143999999999998</v>
      </c>
      <c r="F64" s="35">
        <f>E64/E$80</f>
        <v>0.73100149994945141</v>
      </c>
      <c r="G64" s="39" t="s">
        <v>289</v>
      </c>
      <c r="H64" s="35">
        <v>32.609000000000002</v>
      </c>
      <c r="I64" s="35">
        <f>H64/H$68</f>
        <v>0.60120114860411411</v>
      </c>
      <c r="J64" s="40" t="s">
        <v>290</v>
      </c>
      <c r="K64" s="35">
        <v>36.075000000000003</v>
      </c>
      <c r="L64" s="35">
        <f>K64/K$74</f>
        <v>0.69677426831458866</v>
      </c>
      <c r="M64" s="39" t="s">
        <v>291</v>
      </c>
      <c r="N64" s="35">
        <v>31.946999999999999</v>
      </c>
      <c r="O64" s="35">
        <f>N64/N$75</f>
        <v>0.63185972457714734</v>
      </c>
      <c r="S64" s="21" t="s">
        <v>148</v>
      </c>
      <c r="T64" s="16" t="s">
        <v>149</v>
      </c>
      <c r="U64" s="16" t="s">
        <v>18</v>
      </c>
      <c r="V64" s="16" t="s">
        <v>96</v>
      </c>
      <c r="X64" s="38">
        <v>1.0697920000000001</v>
      </c>
      <c r="Y64" s="38">
        <v>1.005207</v>
      </c>
      <c r="Z64" s="38">
        <v>1.0947960000000001</v>
      </c>
      <c r="AA64" s="38">
        <v>1.093828</v>
      </c>
      <c r="AB64" s="38">
        <v>1.019234</v>
      </c>
      <c r="AC64" s="38">
        <v>1.5762890000000001</v>
      </c>
      <c r="AD64" s="38">
        <v>0.30777139999999997</v>
      </c>
      <c r="AG64" s="50"/>
      <c r="AH64" s="48"/>
      <c r="AI64" s="48"/>
      <c r="AJ64" s="48"/>
    </row>
    <row r="65" spans="1:36" x14ac:dyDescent="0.35">
      <c r="A65" s="39" t="s">
        <v>287</v>
      </c>
      <c r="B65" s="35">
        <v>79.161000000000001</v>
      </c>
      <c r="C65" s="35">
        <f t="shared" ref="C65:C78" si="21">B65/B$79</f>
        <v>0.71261732021103397</v>
      </c>
      <c r="D65" s="40" t="s">
        <v>288</v>
      </c>
      <c r="E65" s="35">
        <v>27.021999999999998</v>
      </c>
      <c r="F65" s="35">
        <f t="shared" ref="F65:F79" si="22">E65/E$80</f>
        <v>0.89203046114677009</v>
      </c>
      <c r="G65" s="39" t="s">
        <v>289</v>
      </c>
      <c r="H65" s="35">
        <v>35.012999999999998</v>
      </c>
      <c r="I65" s="35">
        <f t="shared" ref="I65:I67" si="23">H65/H$68</f>
        <v>0.64552288681271575</v>
      </c>
      <c r="J65" s="40" t="s">
        <v>290</v>
      </c>
      <c r="K65" s="35">
        <v>34.959000000000003</v>
      </c>
      <c r="L65" s="35">
        <f t="shared" ref="L65:L73" si="24">K65/K$74</f>
        <v>0.67521917244656138</v>
      </c>
      <c r="M65" s="39" t="s">
        <v>291</v>
      </c>
      <c r="N65" s="35">
        <v>29.763999999999999</v>
      </c>
      <c r="O65" s="35">
        <f t="shared" ref="O65:O74" si="25">N65/N$75</f>
        <v>0.5886835334245536</v>
      </c>
      <c r="S65" s="21" t="s">
        <v>151</v>
      </c>
      <c r="T65" s="16" t="s">
        <v>152</v>
      </c>
      <c r="U65" s="16" t="s">
        <v>18</v>
      </c>
      <c r="V65" s="16" t="s">
        <v>96</v>
      </c>
      <c r="X65" s="38">
        <v>1.077202</v>
      </c>
      <c r="Y65" s="38">
        <v>0.92017099999999996</v>
      </c>
      <c r="Z65" s="38">
        <v>1.1759489999999999</v>
      </c>
      <c r="AA65" s="38">
        <v>0.60120119999999999</v>
      </c>
      <c r="AB65" s="38">
        <v>1.7340420000000001</v>
      </c>
      <c r="AC65" s="38">
        <v>0.99292340000000001</v>
      </c>
      <c r="AD65" s="38">
        <v>0.35056660000000001</v>
      </c>
      <c r="AG65" s="50"/>
      <c r="AH65" s="48"/>
      <c r="AI65" s="48"/>
      <c r="AJ65" s="48"/>
    </row>
    <row r="66" spans="1:36" x14ac:dyDescent="0.35">
      <c r="A66" s="39" t="s">
        <v>287</v>
      </c>
      <c r="B66" s="35">
        <v>84.986000000000004</v>
      </c>
      <c r="C66" s="35">
        <f t="shared" si="21"/>
        <v>0.76505470592153879</v>
      </c>
      <c r="D66" s="40" t="s">
        <v>288</v>
      </c>
      <c r="E66" s="35">
        <v>28.782</v>
      </c>
      <c r="F66" s="35">
        <f t="shared" si="22"/>
        <v>0.95013029134506477</v>
      </c>
      <c r="G66" s="39" t="s">
        <v>292</v>
      </c>
      <c r="H66" s="35">
        <v>55.283000000000001</v>
      </c>
      <c r="I66" s="35">
        <f t="shared" si="23"/>
        <v>1.0192340488295024</v>
      </c>
      <c r="J66" s="40" t="s">
        <v>290</v>
      </c>
      <c r="K66" s="35">
        <v>22.603000000000002</v>
      </c>
      <c r="L66" s="35">
        <f t="shared" si="24"/>
        <v>0.43656794973567975</v>
      </c>
      <c r="M66" s="39" t="s">
        <v>291</v>
      </c>
      <c r="N66" s="35">
        <v>32.128</v>
      </c>
      <c r="O66" s="35">
        <f t="shared" si="25"/>
        <v>0.63543961033006513</v>
      </c>
      <c r="S66" s="21" t="s">
        <v>154</v>
      </c>
      <c r="T66" s="27">
        <v>-5634</v>
      </c>
      <c r="U66" s="16" t="s">
        <v>20</v>
      </c>
      <c r="V66" s="16" t="s">
        <v>19</v>
      </c>
      <c r="X66" s="38">
        <v>1.005501</v>
      </c>
      <c r="Y66" s="38">
        <v>0.93414960000000002</v>
      </c>
      <c r="Z66" s="38">
        <v>1.435781</v>
      </c>
      <c r="AA66" s="38">
        <v>0.64552290000000001</v>
      </c>
      <c r="AB66" s="38">
        <v>1.2306109999999999</v>
      </c>
      <c r="AC66" s="38">
        <v>1.5762890000000001</v>
      </c>
      <c r="AD66" s="38">
        <v>0.4603969</v>
      </c>
      <c r="AG66" s="50"/>
      <c r="AH66" s="51"/>
      <c r="AI66" s="48"/>
      <c r="AJ66" s="48"/>
    </row>
    <row r="67" spans="1:36" x14ac:dyDescent="0.35">
      <c r="A67" s="39" t="s">
        <v>287</v>
      </c>
      <c r="B67" s="35">
        <v>92.459000000000003</v>
      </c>
      <c r="C67" s="35">
        <f t="shared" si="21"/>
        <v>0.83232759577812288</v>
      </c>
      <c r="D67" s="40" t="s">
        <v>288</v>
      </c>
      <c r="E67" s="35">
        <v>22.448</v>
      </c>
      <c r="F67" s="35">
        <f t="shared" si="22"/>
        <v>0.74103692516552055</v>
      </c>
      <c r="G67" s="39" t="s">
        <v>292</v>
      </c>
      <c r="H67" s="35">
        <v>94.054000000000002</v>
      </c>
      <c r="I67" s="35">
        <f t="shared" si="23"/>
        <v>1.7340419157536677</v>
      </c>
      <c r="J67" s="40" t="s">
        <v>290</v>
      </c>
      <c r="K67" s="35">
        <v>34.65</v>
      </c>
      <c r="L67" s="35">
        <f t="shared" si="24"/>
        <v>0.66925096041858612</v>
      </c>
      <c r="M67" s="39" t="s">
        <v>291</v>
      </c>
      <c r="N67" s="35">
        <v>35.670999999999999</v>
      </c>
      <c r="O67" s="35">
        <f t="shared" si="25"/>
        <v>0.70551439056535581</v>
      </c>
      <c r="S67" s="21" t="s">
        <v>155</v>
      </c>
      <c r="T67" s="16" t="s">
        <v>156</v>
      </c>
      <c r="U67" s="16" t="s">
        <v>20</v>
      </c>
      <c r="V67" s="16" t="s">
        <v>19</v>
      </c>
      <c r="X67" s="38">
        <v>1.0077799999999999</v>
      </c>
      <c r="Y67" s="38">
        <v>0.70261839999999998</v>
      </c>
      <c r="Z67" s="38">
        <v>1.7015880000000001</v>
      </c>
      <c r="AA67" s="38">
        <v>0.69677420000000001</v>
      </c>
      <c r="AB67" s="38">
        <v>1.4585999999999999</v>
      </c>
      <c r="AC67" s="38">
        <v>1.9584429999999999</v>
      </c>
      <c r="AD67" s="38">
        <v>0.39609680000000003</v>
      </c>
      <c r="AG67" s="50"/>
      <c r="AH67" s="48"/>
      <c r="AI67" s="48"/>
      <c r="AJ67" s="48"/>
    </row>
    <row r="68" spans="1:36" x14ac:dyDescent="0.35">
      <c r="A68" s="39" t="s">
        <v>287</v>
      </c>
      <c r="B68" s="35">
        <v>96.721000000000004</v>
      </c>
      <c r="C68" s="35">
        <f t="shared" si="21"/>
        <v>0.8706946580782382</v>
      </c>
      <c r="D68" s="40" t="s">
        <v>288</v>
      </c>
      <c r="E68" s="35">
        <v>25.600999999999999</v>
      </c>
      <c r="F68" s="35">
        <f t="shared" si="22"/>
        <v>0.84512145051507892</v>
      </c>
      <c r="H68" s="37">
        <f>AVERAGE(H64:H67)</f>
        <v>54.239750000000001</v>
      </c>
      <c r="I68" s="37">
        <f>AVERAGE(I64:I67)</f>
        <v>1</v>
      </c>
      <c r="J68" s="40" t="s">
        <v>293</v>
      </c>
      <c r="K68" s="35">
        <v>63.713999999999999</v>
      </c>
      <c r="L68" s="35">
        <f t="shared" si="24"/>
        <v>1.2306105538848426</v>
      </c>
      <c r="M68" s="39" t="s">
        <v>291</v>
      </c>
      <c r="N68" s="35">
        <v>36.046999999999997</v>
      </c>
      <c r="O68" s="35">
        <f t="shared" si="25"/>
        <v>0.71295105931174851</v>
      </c>
      <c r="S68" s="21" t="s">
        <v>159</v>
      </c>
      <c r="T68" s="16" t="s">
        <v>160</v>
      </c>
      <c r="U68" s="16" t="s">
        <v>18</v>
      </c>
      <c r="V68" s="16" t="s">
        <v>96</v>
      </c>
      <c r="X68" s="38">
        <v>1.044521</v>
      </c>
      <c r="Y68" s="38">
        <v>0.85925200000000002</v>
      </c>
      <c r="Z68" s="38">
        <v>1.2169829999999999</v>
      </c>
      <c r="AA68" s="38">
        <v>0.67521920000000002</v>
      </c>
      <c r="AB68" s="38">
        <v>0.69069020000000003</v>
      </c>
      <c r="AC68" s="38">
        <v>0.99194380000000004</v>
      </c>
      <c r="AD68" s="38">
        <v>0.41459849999999998</v>
      </c>
      <c r="AG68" s="50"/>
      <c r="AH68" s="48"/>
      <c r="AI68" s="48"/>
      <c r="AJ68" s="48"/>
    </row>
    <row r="69" spans="1:36" x14ac:dyDescent="0.35">
      <c r="A69" s="39" t="s">
        <v>287</v>
      </c>
      <c r="B69" s="35">
        <v>92.4</v>
      </c>
      <c r="C69" s="35">
        <f t="shared" si="21"/>
        <v>0.83179647032629123</v>
      </c>
      <c r="D69" s="40" t="s">
        <v>288</v>
      </c>
      <c r="E69" s="35">
        <v>31.22</v>
      </c>
      <c r="F69" s="35">
        <f t="shared" si="22"/>
        <v>1.0306117606765659</v>
      </c>
      <c r="J69" s="40" t="s">
        <v>293</v>
      </c>
      <c r="K69" s="35">
        <v>75.518000000000001</v>
      </c>
      <c r="L69" s="35">
        <f t="shared" si="24"/>
        <v>1.4586001162739044</v>
      </c>
      <c r="M69" s="39" t="s">
        <v>291</v>
      </c>
      <c r="N69" s="35">
        <v>40.107999999999997</v>
      </c>
      <c r="O69" s="35">
        <f t="shared" si="25"/>
        <v>0.7932710374476547</v>
      </c>
      <c r="S69" s="21" t="s">
        <v>162</v>
      </c>
      <c r="T69" s="16" t="s">
        <v>163</v>
      </c>
      <c r="U69" s="16" t="s">
        <v>18</v>
      </c>
      <c r="V69" s="16" t="s">
        <v>96</v>
      </c>
      <c r="X69" s="38">
        <v>0.98891850000000003</v>
      </c>
      <c r="Y69" s="38">
        <v>0.96981220000000001</v>
      </c>
      <c r="Z69" s="38">
        <v>1.2827809999999999</v>
      </c>
      <c r="AA69" s="38">
        <v>0.43656800000000001</v>
      </c>
      <c r="AB69" s="38">
        <v>1.085345</v>
      </c>
      <c r="AC69" s="38">
        <v>1.0441130000000001</v>
      </c>
      <c r="AD69" s="38">
        <v>1.2083470000000001</v>
      </c>
      <c r="AG69" s="50"/>
      <c r="AH69" s="48"/>
      <c r="AI69" s="48"/>
      <c r="AJ69" s="48"/>
    </row>
    <row r="70" spans="1:36" x14ac:dyDescent="0.35">
      <c r="A70" s="39" t="s">
        <v>294</v>
      </c>
      <c r="B70" s="35">
        <v>157.59899999999999</v>
      </c>
      <c r="C70" s="35">
        <f t="shared" si="21"/>
        <v>1.4187261031055536</v>
      </c>
      <c r="D70" s="40" t="s">
        <v>288</v>
      </c>
      <c r="E70" s="35">
        <v>42.433</v>
      </c>
      <c r="F70" s="35">
        <f t="shared" si="22"/>
        <v>1.400767099320587</v>
      </c>
      <c r="J70" s="40" t="s">
        <v>293</v>
      </c>
      <c r="K70" s="35">
        <v>35.76</v>
      </c>
      <c r="L70" s="35">
        <f t="shared" si="24"/>
        <v>0.69069016867441957</v>
      </c>
      <c r="M70" s="39" t="s">
        <v>291</v>
      </c>
      <c r="N70" s="35">
        <v>30.783000000000001</v>
      </c>
      <c r="O70" s="35">
        <f t="shared" si="25"/>
        <v>0.60883769686225087</v>
      </c>
      <c r="X70" s="38">
        <v>1.030249</v>
      </c>
      <c r="Y70" s="38">
        <v>0.89532489999999998</v>
      </c>
      <c r="Z70" s="38">
        <v>1.107121</v>
      </c>
      <c r="AA70" s="38">
        <v>0.66925100000000004</v>
      </c>
      <c r="AB70" s="38">
        <v>1.6382650000000001</v>
      </c>
      <c r="AC70" s="38">
        <v>0.93437650000000005</v>
      </c>
      <c r="AD70" s="38">
        <v>0.82577610000000001</v>
      </c>
    </row>
    <row r="71" spans="1:36" x14ac:dyDescent="0.35">
      <c r="A71" s="39" t="s">
        <v>294</v>
      </c>
      <c r="B71" s="35">
        <v>186.29900000000001</v>
      </c>
      <c r="C71" s="35">
        <f t="shared" si="21"/>
        <v>1.6770871279796291</v>
      </c>
      <c r="D71" s="40" t="s">
        <v>288</v>
      </c>
      <c r="E71" s="35">
        <v>33.591999999999999</v>
      </c>
      <c r="F71" s="35">
        <f t="shared" si="22"/>
        <v>1.1089144863756311</v>
      </c>
      <c r="J71" s="40" t="s">
        <v>293</v>
      </c>
      <c r="K71" s="35">
        <v>56.192999999999998</v>
      </c>
      <c r="L71" s="35">
        <f t="shared" si="24"/>
        <v>1.0853454320000464</v>
      </c>
      <c r="M71" s="39" t="s">
        <v>295</v>
      </c>
      <c r="N71" s="35">
        <v>58.539000000000001</v>
      </c>
      <c r="O71" s="35">
        <f t="shared" si="25"/>
        <v>1.1578062546411754</v>
      </c>
      <c r="X71" s="38">
        <v>0.92303069999999998</v>
      </c>
      <c r="Y71" s="38">
        <v>0.84917109999999996</v>
      </c>
      <c r="Z71" s="38">
        <v>1.2404550000000001</v>
      </c>
      <c r="AA71" s="38">
        <v>0.63185970000000002</v>
      </c>
      <c r="AB71" s="38">
        <v>1.418677</v>
      </c>
      <c r="AC71" s="38">
        <v>1.1412469999999999</v>
      </c>
      <c r="AD71" s="38">
        <v>0.7439578</v>
      </c>
    </row>
    <row r="72" spans="1:36" x14ac:dyDescent="0.35">
      <c r="A72" s="39" t="s">
        <v>294</v>
      </c>
      <c r="B72" s="35">
        <v>130.35</v>
      </c>
      <c r="C72" s="35">
        <f t="shared" si="21"/>
        <v>1.1734271634960178</v>
      </c>
      <c r="D72" s="40" t="s">
        <v>288</v>
      </c>
      <c r="E72" s="35">
        <v>37.232999999999997</v>
      </c>
      <c r="F72" s="35">
        <f t="shared" si="22"/>
        <v>1.2291085100983528</v>
      </c>
      <c r="J72" s="40" t="s">
        <v>293</v>
      </c>
      <c r="K72" s="35">
        <v>84.82</v>
      </c>
      <c r="L72" s="35">
        <f t="shared" si="24"/>
        <v>1.6382645443781954</v>
      </c>
      <c r="M72" s="39" t="s">
        <v>295</v>
      </c>
      <c r="N72" s="35">
        <v>77.096000000000004</v>
      </c>
      <c r="O72" s="35">
        <f t="shared" si="25"/>
        <v>1.5248335469997107</v>
      </c>
      <c r="X72" s="38">
        <v>1.168625</v>
      </c>
      <c r="Y72" s="38">
        <v>0.94542349999999997</v>
      </c>
      <c r="Z72" s="38">
        <v>1.2064109999999999</v>
      </c>
      <c r="AA72" s="38">
        <v>0.58868350000000003</v>
      </c>
      <c r="AB72" s="38">
        <v>1.1578059999999999</v>
      </c>
      <c r="AC72" s="38">
        <v>0.95906659999999999</v>
      </c>
      <c r="AD72" s="38">
        <v>1.214852</v>
      </c>
    </row>
    <row r="73" spans="1:36" x14ac:dyDescent="0.35">
      <c r="A73" s="39" t="s">
        <v>294</v>
      </c>
      <c r="B73" s="35">
        <v>62.57</v>
      </c>
      <c r="C73" s="35">
        <f t="shared" si="21"/>
        <v>0.56326304273069305</v>
      </c>
      <c r="D73" s="40" t="s">
        <v>288</v>
      </c>
      <c r="E73" s="35">
        <v>33.134999999999998</v>
      </c>
      <c r="F73" s="35">
        <f t="shared" si="22"/>
        <v>1.0938283372843693</v>
      </c>
      <c r="J73" s="40" t="s">
        <v>293</v>
      </c>
      <c r="K73" s="35">
        <v>73.450999999999993</v>
      </c>
      <c r="L73" s="35">
        <f t="shared" si="24"/>
        <v>1.4186768338731763</v>
      </c>
      <c r="M73" s="39" t="s">
        <v>295</v>
      </c>
      <c r="N73" s="35">
        <v>111.471</v>
      </c>
      <c r="O73" s="35">
        <f t="shared" si="25"/>
        <v>2.2047151644392025</v>
      </c>
      <c r="X73" s="38">
        <v>0.90779739999999998</v>
      </c>
      <c r="Y73" s="38">
        <v>0.87398730000000002</v>
      </c>
      <c r="Z73" s="38">
        <v>1.3016719999999999</v>
      </c>
      <c r="AA73" s="38">
        <v>0.63543959999999999</v>
      </c>
      <c r="AB73" s="38">
        <v>1.524834</v>
      </c>
      <c r="AC73" s="38">
        <v>0.80916969999999999</v>
      </c>
      <c r="AD73" s="38">
        <v>1.105219</v>
      </c>
    </row>
    <row r="74" spans="1:36" x14ac:dyDescent="0.35">
      <c r="A74" s="39" t="s">
        <v>294</v>
      </c>
      <c r="B74" s="35">
        <v>101.904</v>
      </c>
      <c r="C74" s="35">
        <f t="shared" si="21"/>
        <v>0.91735267870270965</v>
      </c>
      <c r="D74" s="40" t="s">
        <v>296</v>
      </c>
      <c r="E74" s="35">
        <v>10.848000000000001</v>
      </c>
      <c r="F74" s="35">
        <f t="shared" si="22"/>
        <v>0.35810622613130649</v>
      </c>
      <c r="K74" s="37">
        <f>AVERAGE(K64:K73)</f>
        <v>51.774299999999997</v>
      </c>
      <c r="L74" s="37">
        <f>AVERAGE(L64:L73)</f>
        <v>1.0000000000000002</v>
      </c>
      <c r="M74" s="39" t="s">
        <v>295</v>
      </c>
      <c r="N74" s="35">
        <v>72.608999999999995</v>
      </c>
      <c r="O74" s="35">
        <f t="shared" si="25"/>
        <v>1.436087981401136</v>
      </c>
      <c r="X74" s="38">
        <v>0.92357710000000004</v>
      </c>
      <c r="Y74" s="38">
        <v>0.77268210000000004</v>
      </c>
      <c r="Z74" s="38">
        <v>1.2463869999999999</v>
      </c>
      <c r="AA74" s="38">
        <v>0.70551439999999999</v>
      </c>
      <c r="AB74" s="38">
        <v>2.2047150000000002</v>
      </c>
      <c r="AC74" s="38">
        <v>1.164336</v>
      </c>
      <c r="AD74" s="38">
        <v>0.97474329999999998</v>
      </c>
    </row>
    <row r="75" spans="1:36" x14ac:dyDescent="0.35">
      <c r="A75" s="39" t="s">
        <v>294</v>
      </c>
      <c r="B75" s="35">
        <v>122.57599999999999</v>
      </c>
      <c r="C75" s="35">
        <f t="shared" si="21"/>
        <v>1.1034446336224617</v>
      </c>
      <c r="D75" s="40" t="s">
        <v>296</v>
      </c>
      <c r="E75" s="35">
        <v>33.610999999999997</v>
      </c>
      <c r="F75" s="35">
        <f t="shared" si="22"/>
        <v>1.1095417004516352</v>
      </c>
      <c r="N75" s="37">
        <f>AVERAGE(N64:N74)</f>
        <v>50.560272727272725</v>
      </c>
      <c r="O75" s="37">
        <f>AVERAGE(O64:O74)</f>
        <v>1</v>
      </c>
      <c r="X75" s="38">
        <v>1.158126</v>
      </c>
      <c r="Y75" s="38">
        <v>0.82651200000000002</v>
      </c>
      <c r="Z75" s="38">
        <v>1.206142</v>
      </c>
      <c r="AA75" s="38">
        <v>0.71295109999999995</v>
      </c>
      <c r="AB75" s="38">
        <v>1.436088</v>
      </c>
      <c r="AC75" s="38">
        <v>1.0349969999999999</v>
      </c>
      <c r="AD75" s="38">
        <v>0.99700580000000005</v>
      </c>
    </row>
    <row r="76" spans="1:36" x14ac:dyDescent="0.35">
      <c r="A76" s="39" t="s">
        <v>294</v>
      </c>
      <c r="B76" s="35">
        <v>103.196</v>
      </c>
      <c r="C76" s="35">
        <f t="shared" si="21"/>
        <v>0.92898342588519411</v>
      </c>
      <c r="D76" s="40" t="s">
        <v>296</v>
      </c>
      <c r="E76" s="35">
        <v>29.413</v>
      </c>
      <c r="F76" s="35">
        <f t="shared" si="22"/>
        <v>0.97096040092183966</v>
      </c>
      <c r="X76" s="38">
        <v>1.013523</v>
      </c>
      <c r="Y76" s="38">
        <v>0.73496229999999996</v>
      </c>
      <c r="Z76" s="38">
        <v>1.4296880000000001</v>
      </c>
      <c r="AA76" s="38">
        <v>0.79327110000000001</v>
      </c>
      <c r="AB76" s="38">
        <v>1.1259380000000001</v>
      </c>
      <c r="AC76" s="38">
        <v>1.1086959999999999</v>
      </c>
      <c r="AD76" s="38">
        <v>1.7448630000000001</v>
      </c>
    </row>
    <row r="77" spans="1:36" x14ac:dyDescent="0.35">
      <c r="A77" s="39" t="s">
        <v>294</v>
      </c>
      <c r="B77" s="35">
        <v>113.254</v>
      </c>
      <c r="C77" s="35">
        <f t="shared" si="21"/>
        <v>1.0195268122330496</v>
      </c>
      <c r="D77" s="40" t="s">
        <v>296</v>
      </c>
      <c r="E77" s="35">
        <v>28.388999999999999</v>
      </c>
      <c r="F77" s="35">
        <f t="shared" si="22"/>
        <v>0.93715686335192283</v>
      </c>
      <c r="X77" s="38">
        <v>1.019957</v>
      </c>
      <c r="Y77" s="38">
        <v>0.77777359999999995</v>
      </c>
      <c r="Z77" s="38">
        <v>1.296448</v>
      </c>
      <c r="AA77" s="38">
        <v>0.60883770000000004</v>
      </c>
      <c r="AB77" s="38">
        <v>1.574641</v>
      </c>
      <c r="AC77" s="38">
        <v>1.212518</v>
      </c>
      <c r="AD77" s="38">
        <v>0.31433420000000001</v>
      </c>
    </row>
    <row r="78" spans="1:36" x14ac:dyDescent="0.35">
      <c r="A78" s="39" t="s">
        <v>294</v>
      </c>
      <c r="B78" s="35">
        <v>166.06100000000001</v>
      </c>
      <c r="C78" s="35">
        <f t="shared" si="21"/>
        <v>1.4949020958750459</v>
      </c>
      <c r="D78" s="40" t="s">
        <v>296</v>
      </c>
      <c r="E78" s="35">
        <v>43.634999999999998</v>
      </c>
      <c r="F78" s="35">
        <f t="shared" si="22"/>
        <v>1.4404466424446494</v>
      </c>
      <c r="X78" s="38">
        <v>0.94177619999999995</v>
      </c>
      <c r="Y78" s="38">
        <v>0.96089400000000003</v>
      </c>
      <c r="Z78" s="38">
        <v>1.086519</v>
      </c>
      <c r="AA78" s="38">
        <v>0.62667850000000003</v>
      </c>
      <c r="AB78" s="38">
        <v>1.063367</v>
      </c>
      <c r="AC78" s="38">
        <v>1.151821</v>
      </c>
      <c r="AD78" s="38">
        <v>0.4387585</v>
      </c>
    </row>
    <row r="79" spans="1:36" x14ac:dyDescent="0.35">
      <c r="B79" s="37">
        <f>AVERAGE(B64:B78)</f>
        <v>111.08486666666666</v>
      </c>
      <c r="C79" s="37">
        <f>AVERAGE(C64:C78)</f>
        <v>1.0000000000000002</v>
      </c>
      <c r="D79" s="40" t="s">
        <v>296</v>
      </c>
      <c r="E79" s="35">
        <v>35.177</v>
      </c>
      <c r="F79" s="35">
        <f t="shared" si="22"/>
        <v>1.1612373448212543</v>
      </c>
      <c r="X79" s="38">
        <v>0.86661820000000001</v>
      </c>
      <c r="Y79" s="38">
        <v>0.95035170000000002</v>
      </c>
      <c r="Z79" s="38">
        <v>0.98737730000000001</v>
      </c>
      <c r="AA79" s="38">
        <v>0.67615970000000003</v>
      </c>
      <c r="AB79" s="38">
        <v>1.4648270000000001</v>
      </c>
      <c r="AC79" s="38">
        <v>1.1181220000000001</v>
      </c>
      <c r="AD79" s="38">
        <v>0.46226109999999998</v>
      </c>
    </row>
    <row r="80" spans="1:36" x14ac:dyDescent="0.35">
      <c r="E80" s="37">
        <f>AVERAGE(E64:E79)</f>
        <v>30.2926875</v>
      </c>
      <c r="F80" s="37">
        <f>AVERAGE(F64:F79)</f>
        <v>0.99999999999999989</v>
      </c>
      <c r="X80" s="38">
        <v>0.98031049999999997</v>
      </c>
      <c r="Y80" s="38">
        <v>0.85401609999999994</v>
      </c>
      <c r="Z80" s="38">
        <v>1.0265960000000001</v>
      </c>
      <c r="AA80" s="38">
        <v>0.67855290000000001</v>
      </c>
      <c r="AB80" s="38">
        <v>1.3443160000000001</v>
      </c>
      <c r="AC80" s="38">
        <v>1.3814930000000001</v>
      </c>
      <c r="AD80" s="38">
        <v>1.128158</v>
      </c>
    </row>
    <row r="81" spans="1:30" x14ac:dyDescent="0.35">
      <c r="X81" s="38">
        <v>0.89381390000000005</v>
      </c>
      <c r="Y81" s="38">
        <v>0.69565770000000005</v>
      </c>
      <c r="Z81" s="38">
        <v>1.190609</v>
      </c>
      <c r="AA81" s="38">
        <v>0.61096309999999998</v>
      </c>
      <c r="AB81" s="38">
        <v>1.1985269999999999</v>
      </c>
      <c r="AC81" s="38">
        <v>0.99817239999999996</v>
      </c>
      <c r="AD81" s="38">
        <v>1.344085</v>
      </c>
    </row>
    <row r="82" spans="1:30" x14ac:dyDescent="0.35">
      <c r="X82" s="38">
        <v>1.1258760000000001</v>
      </c>
      <c r="Y82" s="38">
        <v>0.62524139999999995</v>
      </c>
      <c r="Z82" s="38">
        <v>1.243382</v>
      </c>
      <c r="AA82" s="38">
        <v>0.63602829999999999</v>
      </c>
      <c r="AB82" s="38">
        <v>0.38245259999999998</v>
      </c>
      <c r="AC82" s="38">
        <v>1.013255</v>
      </c>
      <c r="AD82" s="38">
        <v>0.57828860000000004</v>
      </c>
    </row>
    <row r="83" spans="1:30" x14ac:dyDescent="0.35">
      <c r="A83" s="37" t="s">
        <v>297</v>
      </c>
      <c r="B83" s="37" t="s">
        <v>56</v>
      </c>
      <c r="C83" s="37" t="s">
        <v>48</v>
      </c>
      <c r="D83" s="37" t="s">
        <v>297</v>
      </c>
      <c r="E83" s="37" t="s">
        <v>56</v>
      </c>
      <c r="F83" s="37" t="s">
        <v>48</v>
      </c>
      <c r="G83" s="37" t="s">
        <v>297</v>
      </c>
      <c r="H83" s="37" t="s">
        <v>56</v>
      </c>
      <c r="I83" s="37" t="s">
        <v>48</v>
      </c>
      <c r="J83" s="37" t="s">
        <v>297</v>
      </c>
      <c r="K83" s="37" t="s">
        <v>56</v>
      </c>
      <c r="L83" s="37" t="s">
        <v>48</v>
      </c>
      <c r="X83" s="38">
        <v>1.03685</v>
      </c>
      <c r="Y83" s="38">
        <v>0.59701669999999996</v>
      </c>
      <c r="Z83" s="38">
        <v>1.2567569999999999</v>
      </c>
      <c r="AA83" s="38">
        <v>0.77634919999999996</v>
      </c>
      <c r="AB83" s="38">
        <v>1.4039969999999999</v>
      </c>
      <c r="AC83" s="38">
        <v>1.257142</v>
      </c>
      <c r="AD83" s="38">
        <v>0.42968849999999997</v>
      </c>
    </row>
    <row r="84" spans="1:30" x14ac:dyDescent="0.35">
      <c r="A84" s="39" t="s">
        <v>298</v>
      </c>
      <c r="B84" s="35">
        <v>51.296999999999997</v>
      </c>
      <c r="C84" s="35">
        <f>B84/B$102</f>
        <v>1.6982231434598769</v>
      </c>
      <c r="D84" s="40" t="s">
        <v>299</v>
      </c>
      <c r="E84" s="35">
        <v>23.54</v>
      </c>
      <c r="F84" s="35">
        <f t="shared" ref="F84:F105" si="26">E84/E$106</f>
        <v>1.3996491958260251</v>
      </c>
      <c r="G84" s="39" t="s">
        <v>300</v>
      </c>
      <c r="H84" s="41">
        <v>38.408000000000001</v>
      </c>
      <c r="I84" s="35">
        <f>H84/H$100</f>
        <v>0.99194374990920375</v>
      </c>
      <c r="J84" s="42" t="s">
        <v>301</v>
      </c>
      <c r="K84" s="41">
        <v>34.578000000000003</v>
      </c>
      <c r="L84" s="35">
        <f>K84/K$93</f>
        <v>1.1086956521739131</v>
      </c>
      <c r="X84" s="38">
        <v>1.134447</v>
      </c>
      <c r="Y84" s="38">
        <v>0.7258521</v>
      </c>
      <c r="Z84" s="38">
        <v>0.77799580000000002</v>
      </c>
      <c r="AA84" s="38">
        <v>0.69601919999999995</v>
      </c>
      <c r="AB84" s="38">
        <v>1.0560879999999999</v>
      </c>
      <c r="AC84" s="38">
        <v>1.1516219999999999</v>
      </c>
      <c r="AD84" s="38">
        <v>0.62443360000000003</v>
      </c>
    </row>
    <row r="85" spans="1:30" x14ac:dyDescent="0.35">
      <c r="A85" s="39" t="s">
        <v>298</v>
      </c>
      <c r="B85" s="35">
        <v>40.83</v>
      </c>
      <c r="C85" s="35">
        <f t="shared" ref="C85:C101" si="27">B85/B$102</f>
        <v>1.3517057712432847</v>
      </c>
      <c r="D85" s="40" t="s">
        <v>299</v>
      </c>
      <c r="E85" s="35">
        <v>20.687999999999999</v>
      </c>
      <c r="F85" s="35">
        <f t="shared" si="26"/>
        <v>1.2300740256265423</v>
      </c>
      <c r="G85" s="39" t="s">
        <v>300</v>
      </c>
      <c r="H85" s="41">
        <v>40.427999999999997</v>
      </c>
      <c r="I85" s="35">
        <f t="shared" ref="I85:I99" si="28">H85/H$100</f>
        <v>1.0441132556063655</v>
      </c>
      <c r="J85" s="42" t="s">
        <v>301</v>
      </c>
      <c r="K85" s="41">
        <v>37.816000000000003</v>
      </c>
      <c r="L85" s="35">
        <f t="shared" ref="L85:L92" si="29">K85/K$93</f>
        <v>1.2125176349878157</v>
      </c>
      <c r="X85" s="38">
        <v>0.92955889999999997</v>
      </c>
      <c r="Y85" s="38">
        <v>0.70504480000000003</v>
      </c>
      <c r="Z85" s="38">
        <v>0.71523139999999996</v>
      </c>
      <c r="AA85" s="38">
        <v>0.56689820000000002</v>
      </c>
      <c r="AB85" s="38">
        <v>0.91162080000000001</v>
      </c>
      <c r="AC85" s="38">
        <v>1.081021</v>
      </c>
      <c r="AD85" s="38">
        <v>0.46712090000000001</v>
      </c>
    </row>
    <row r="86" spans="1:30" x14ac:dyDescent="0.35">
      <c r="A86" s="39" t="s">
        <v>298</v>
      </c>
      <c r="B86" s="35">
        <v>39.823</v>
      </c>
      <c r="C86" s="35">
        <f t="shared" si="27"/>
        <v>1.318368330350755</v>
      </c>
      <c r="D86" s="40" t="s">
        <v>299</v>
      </c>
      <c r="E86" s="35">
        <v>26.087</v>
      </c>
      <c r="F86" s="35">
        <f t="shared" si="26"/>
        <v>1.5510895739810331</v>
      </c>
      <c r="G86" s="39" t="s">
        <v>300</v>
      </c>
      <c r="H86" s="41">
        <v>36.179000000000002</v>
      </c>
      <c r="I86" s="35">
        <f t="shared" si="28"/>
        <v>0.9343765082265435</v>
      </c>
      <c r="J86" s="42" t="s">
        <v>301</v>
      </c>
      <c r="K86" s="41">
        <v>35.923000000000002</v>
      </c>
      <c r="L86" s="35">
        <f t="shared" si="29"/>
        <v>1.1518212132871617</v>
      </c>
      <c r="X86" s="38">
        <v>1.1135029999999999</v>
      </c>
      <c r="Y86" s="38">
        <v>0.56881930000000003</v>
      </c>
      <c r="Z86" s="38">
        <v>1.051283</v>
      </c>
      <c r="AA86" s="38">
        <v>0.64760269999999998</v>
      </c>
      <c r="AB86" s="38">
        <v>1.366509</v>
      </c>
      <c r="AC86" s="38">
        <v>1.2290909999999999</v>
      </c>
      <c r="AD86" s="38">
        <v>0.82351209999999997</v>
      </c>
    </row>
    <row r="87" spans="1:30" x14ac:dyDescent="0.35">
      <c r="A87" s="39" t="s">
        <v>298</v>
      </c>
      <c r="B87" s="35">
        <v>39.643999999999998</v>
      </c>
      <c r="C87" s="35">
        <f t="shared" si="27"/>
        <v>1.3124424098743273</v>
      </c>
      <c r="D87" s="40" t="s">
        <v>299</v>
      </c>
      <c r="E87" s="35">
        <v>13.746</v>
      </c>
      <c r="F87" s="35">
        <f t="shared" si="26"/>
        <v>0.81731426702738075</v>
      </c>
      <c r="G87" s="39" t="s">
        <v>300</v>
      </c>
      <c r="H87" s="41">
        <v>44.189</v>
      </c>
      <c r="I87" s="35">
        <f t="shared" si="28"/>
        <v>1.1412466768573684</v>
      </c>
      <c r="J87" s="42" t="s">
        <v>301</v>
      </c>
      <c r="K87" s="41">
        <v>34.872</v>
      </c>
      <c r="L87" s="35">
        <f t="shared" si="29"/>
        <v>1.1181223547518275</v>
      </c>
      <c r="X87" s="38">
        <v>1.0801229999999999</v>
      </c>
      <c r="Y87" s="38">
        <v>0.96950230000000004</v>
      </c>
      <c r="Z87" s="38">
        <v>1.431181</v>
      </c>
      <c r="AA87" s="38">
        <v>0.59239710000000001</v>
      </c>
      <c r="AB87" s="38">
        <v>1.4697169999999999</v>
      </c>
      <c r="AC87" s="38">
        <v>0.91331289999999998</v>
      </c>
      <c r="AD87" s="38">
        <v>0.63704170000000004</v>
      </c>
    </row>
    <row r="88" spans="1:30" x14ac:dyDescent="0.35">
      <c r="A88" s="39" t="s">
        <v>298</v>
      </c>
      <c r="B88" s="35">
        <v>47.395000000000003</v>
      </c>
      <c r="C88" s="35">
        <f t="shared" si="27"/>
        <v>1.5690446982139477</v>
      </c>
      <c r="D88" s="40" t="s">
        <v>299</v>
      </c>
      <c r="E88" s="35">
        <v>12.439</v>
      </c>
      <c r="F88" s="35">
        <f t="shared" si="26"/>
        <v>0.73960222374171314</v>
      </c>
      <c r="G88" s="39" t="s">
        <v>300</v>
      </c>
      <c r="H88" s="41">
        <v>37.134999999999998</v>
      </c>
      <c r="I88" s="35">
        <f t="shared" si="28"/>
        <v>0.95906663072480414</v>
      </c>
      <c r="J88" s="42" t="s">
        <v>301</v>
      </c>
      <c r="K88" s="41">
        <v>43.085999999999999</v>
      </c>
      <c r="L88" s="35">
        <f t="shared" si="29"/>
        <v>1.3814928818776451</v>
      </c>
      <c r="X88" s="38">
        <v>0.9477894</v>
      </c>
      <c r="Y88" s="38">
        <v>0.93065629999999999</v>
      </c>
      <c r="Z88" s="38">
        <v>1.2225079999999999</v>
      </c>
      <c r="AA88" s="38">
        <v>0.64589600000000003</v>
      </c>
      <c r="AB88" s="38">
        <v>1.37035</v>
      </c>
      <c r="AC88" s="38">
        <v>1.0405</v>
      </c>
      <c r="AD88" s="38">
        <v>2.0024929999999999</v>
      </c>
    </row>
    <row r="89" spans="1:30" x14ac:dyDescent="0.35">
      <c r="A89" s="39" t="s">
        <v>298</v>
      </c>
      <c r="B89" s="35">
        <v>39.39</v>
      </c>
      <c r="C89" s="35">
        <f t="shared" si="27"/>
        <v>1.3040335618239771</v>
      </c>
      <c r="D89" s="40" t="s">
        <v>299</v>
      </c>
      <c r="E89" s="35">
        <v>18.515000000000001</v>
      </c>
      <c r="F89" s="35">
        <f t="shared" si="26"/>
        <v>1.1008710646014808</v>
      </c>
      <c r="G89" s="39" t="s">
        <v>300</v>
      </c>
      <c r="H89" s="41">
        <v>31.331</v>
      </c>
      <c r="I89" s="35">
        <f t="shared" si="28"/>
        <v>0.80916969455335508</v>
      </c>
      <c r="J89" s="42" t="s">
        <v>301</v>
      </c>
      <c r="K89" s="41">
        <v>31.131</v>
      </c>
      <c r="L89" s="35">
        <f t="shared" si="29"/>
        <v>0.99817237398999603</v>
      </c>
      <c r="X89" s="38">
        <v>0.96828110000000001</v>
      </c>
      <c r="Y89" s="38">
        <v>0.81537360000000003</v>
      </c>
      <c r="Z89" s="38">
        <v>1.0435049999999999</v>
      </c>
      <c r="AA89" s="38">
        <v>0.60805299999999995</v>
      </c>
      <c r="AB89" s="38">
        <v>1.650085</v>
      </c>
      <c r="AC89" s="38">
        <v>1.253201</v>
      </c>
      <c r="AD89" s="38">
        <v>0.77877300000000005</v>
      </c>
    </row>
    <row r="90" spans="1:30" x14ac:dyDescent="0.35">
      <c r="A90" s="39" t="s">
        <v>298</v>
      </c>
      <c r="B90" s="35">
        <v>60.506</v>
      </c>
      <c r="C90" s="35">
        <f t="shared" si="27"/>
        <v>2.0030935438365463</v>
      </c>
      <c r="D90" s="40" t="s">
        <v>299</v>
      </c>
      <c r="E90" s="35">
        <v>29.393000000000001</v>
      </c>
      <c r="F90" s="35">
        <f t="shared" si="26"/>
        <v>1.747658828076226</v>
      </c>
      <c r="G90" s="39" t="s">
        <v>300</v>
      </c>
      <c r="H90" s="41">
        <v>45.082999999999998</v>
      </c>
      <c r="I90" s="35">
        <f t="shared" si="28"/>
        <v>1.1643355571015577</v>
      </c>
      <c r="J90" s="42" t="s">
        <v>302</v>
      </c>
      <c r="K90" s="41">
        <v>13.683999999999999</v>
      </c>
      <c r="L90" s="35">
        <f t="shared" si="29"/>
        <v>0.43875849685776575</v>
      </c>
      <c r="X90" s="38">
        <v>0.92842829999999998</v>
      </c>
      <c r="Y90" s="38">
        <v>0.76917199999999997</v>
      </c>
      <c r="Z90" s="38">
        <v>1.1802299999999999</v>
      </c>
      <c r="AA90" s="38">
        <v>1.14219</v>
      </c>
      <c r="AB90" s="38">
        <v>0.83670330000000004</v>
      </c>
      <c r="AC90" s="38">
        <v>1.2700039999999999</v>
      </c>
      <c r="AD90" s="38">
        <v>0.68392439999999999</v>
      </c>
    </row>
    <row r="91" spans="1:30" x14ac:dyDescent="0.35">
      <c r="A91" s="39" t="s">
        <v>298</v>
      </c>
      <c r="B91" s="35">
        <v>44.576000000000001</v>
      </c>
      <c r="C91" s="35">
        <f t="shared" si="27"/>
        <v>1.4757197271354558</v>
      </c>
      <c r="D91" s="40" t="s">
        <v>299</v>
      </c>
      <c r="E91" s="35">
        <v>18.515000000000001</v>
      </c>
      <c r="F91" s="35">
        <f t="shared" si="26"/>
        <v>1.1008710646014808</v>
      </c>
      <c r="G91" s="39" t="s">
        <v>300</v>
      </c>
      <c r="H91" s="41">
        <v>40.075000000000003</v>
      </c>
      <c r="I91" s="35">
        <f t="shared" si="28"/>
        <v>1.0349965053533468</v>
      </c>
      <c r="J91" s="42" t="s">
        <v>302</v>
      </c>
      <c r="K91" s="41">
        <v>14.417</v>
      </c>
      <c r="L91" s="35">
        <f t="shared" si="29"/>
        <v>0.46226112607413106</v>
      </c>
      <c r="X91" s="38">
        <v>0.86101780000000006</v>
      </c>
      <c r="Y91" s="38">
        <v>0.77019800000000005</v>
      </c>
      <c r="Z91" s="38">
        <v>0.89946729999999997</v>
      </c>
      <c r="AA91" s="38">
        <v>1.1642129999999999</v>
      </c>
      <c r="AB91" s="38">
        <v>1.461757</v>
      </c>
      <c r="AC91" s="38">
        <v>1.3696010000000001</v>
      </c>
      <c r="AD91" s="38">
        <v>0.82916869999999998</v>
      </c>
    </row>
    <row r="92" spans="1:30" x14ac:dyDescent="0.35">
      <c r="A92" s="39" t="s">
        <v>298</v>
      </c>
      <c r="B92" s="35">
        <v>48.005000000000003</v>
      </c>
      <c r="C92" s="35">
        <f t="shared" si="27"/>
        <v>1.5892391758151823</v>
      </c>
      <c r="D92" s="40" t="s">
        <v>299</v>
      </c>
      <c r="E92" s="35">
        <v>29.393000000000001</v>
      </c>
      <c r="F92" s="35">
        <f t="shared" si="26"/>
        <v>1.747658828076226</v>
      </c>
      <c r="G92" s="39" t="s">
        <v>303</v>
      </c>
      <c r="H92" s="41">
        <v>31.974</v>
      </c>
      <c r="I92" s="35">
        <f t="shared" si="28"/>
        <v>0.82577612631735264</v>
      </c>
      <c r="J92" s="42" t="s">
        <v>302</v>
      </c>
      <c r="K92" s="41">
        <v>35.185000000000002</v>
      </c>
      <c r="L92" s="35">
        <f t="shared" si="29"/>
        <v>1.1281582659997436</v>
      </c>
      <c r="X92" s="38">
        <v>0.94394310000000003</v>
      </c>
      <c r="Y92" s="38">
        <v>0.87087179999999997</v>
      </c>
      <c r="Z92" s="38">
        <v>1.1615599999999999</v>
      </c>
      <c r="AA92" s="38">
        <v>0.82700620000000002</v>
      </c>
      <c r="AB92" s="38">
        <v>1.359993</v>
      </c>
      <c r="AC92" s="38">
        <v>1.0106740000000001</v>
      </c>
      <c r="AD92" s="38">
        <v>1.3620490000000001</v>
      </c>
    </row>
    <row r="93" spans="1:30" x14ac:dyDescent="0.35">
      <c r="A93" s="39" t="s">
        <v>304</v>
      </c>
      <c r="B93" s="35">
        <v>14.170999999999999</v>
      </c>
      <c r="C93" s="35">
        <f t="shared" si="27"/>
        <v>0.46914088866736681</v>
      </c>
      <c r="D93" s="40" t="s">
        <v>299</v>
      </c>
      <c r="E93" s="35">
        <v>36.518999999999998</v>
      </c>
      <c r="F93" s="35">
        <f t="shared" si="26"/>
        <v>2.1713589202366443</v>
      </c>
      <c r="G93" s="39" t="s">
        <v>303</v>
      </c>
      <c r="H93" s="41">
        <v>28.806000000000001</v>
      </c>
      <c r="I93" s="35">
        <f t="shared" si="28"/>
        <v>0.74395781243190284</v>
      </c>
      <c r="K93" s="37">
        <f>AVERAGE(K84:K92)</f>
        <v>31.188000000000002</v>
      </c>
      <c r="L93" s="37">
        <f>AVERAGE(L84:L92)</f>
        <v>1</v>
      </c>
      <c r="X93" s="38">
        <v>1.0920080000000001</v>
      </c>
      <c r="Y93" s="38">
        <v>0.96538990000000002</v>
      </c>
      <c r="Z93" s="38">
        <v>1.4889920000000001</v>
      </c>
      <c r="AA93" s="38">
        <v>0.88480599999999998</v>
      </c>
      <c r="AB93" s="38">
        <v>1.197513</v>
      </c>
      <c r="AC93" s="38">
        <v>1.2551600000000001</v>
      </c>
      <c r="AD93" s="38">
        <v>0.44067260000000003</v>
      </c>
    </row>
    <row r="94" spans="1:30" x14ac:dyDescent="0.35">
      <c r="A94" s="39" t="s">
        <v>304</v>
      </c>
      <c r="B94" s="35">
        <v>9.3350000000000009</v>
      </c>
      <c r="C94" s="35">
        <f t="shared" si="27"/>
        <v>0.30904171870085878</v>
      </c>
      <c r="D94" s="40" t="s">
        <v>305</v>
      </c>
      <c r="E94" s="35">
        <v>43.024999999999999</v>
      </c>
      <c r="F94" s="35">
        <f t="shared" si="26"/>
        <v>2.5581948449623932</v>
      </c>
      <c r="G94" s="39" t="s">
        <v>303</v>
      </c>
      <c r="H94" s="41">
        <v>47.039000000000001</v>
      </c>
      <c r="I94" s="35">
        <f t="shared" si="28"/>
        <v>1.2148521675687105</v>
      </c>
      <c r="X94" s="38">
        <v>0.96404840000000003</v>
      </c>
      <c r="Y94" s="38">
        <v>0.69566190000000006</v>
      </c>
      <c r="Z94" s="38">
        <v>1.0407569999999999</v>
      </c>
      <c r="AA94" s="38">
        <v>0.88480599999999998</v>
      </c>
      <c r="AB94" s="38">
        <v>0.38735389999999997</v>
      </c>
      <c r="AC94" s="38">
        <v>0.78605659999999999</v>
      </c>
      <c r="AD94" s="38">
        <v>0.74506790000000001</v>
      </c>
    </row>
    <row r="95" spans="1:30" x14ac:dyDescent="0.35">
      <c r="A95" s="39" t="s">
        <v>304</v>
      </c>
      <c r="B95" s="35">
        <v>9.2390000000000008</v>
      </c>
      <c r="C95" s="35">
        <f t="shared" si="27"/>
        <v>0.30586357140623827</v>
      </c>
      <c r="D95" s="40" t="s">
        <v>305</v>
      </c>
      <c r="E95" s="35">
        <v>11.153</v>
      </c>
      <c r="F95" s="35">
        <f t="shared" si="26"/>
        <v>0.66313880548205861</v>
      </c>
      <c r="G95" s="39" t="s">
        <v>303</v>
      </c>
      <c r="H95" s="41">
        <v>42.793999999999997</v>
      </c>
      <c r="I95" s="35">
        <f t="shared" si="28"/>
        <v>1.105218726140764</v>
      </c>
      <c r="X95" s="38">
        <v>1.0811820000000001</v>
      </c>
      <c r="Y95" s="38">
        <v>0.82097730000000002</v>
      </c>
      <c r="Z95" s="38">
        <v>1.0763450000000001</v>
      </c>
      <c r="AA95" s="38">
        <v>0.6779927</v>
      </c>
      <c r="AB95" s="38">
        <v>0.85807480000000003</v>
      </c>
      <c r="AC95" s="38">
        <v>0.98675670000000004</v>
      </c>
      <c r="AD95" s="38">
        <v>1.2285010000000001</v>
      </c>
    </row>
    <row r="96" spans="1:30" x14ac:dyDescent="0.35">
      <c r="A96" s="39" t="s">
        <v>304</v>
      </c>
      <c r="B96" s="35">
        <v>13.952999999999999</v>
      </c>
      <c r="C96" s="35">
        <f t="shared" si="27"/>
        <v>0.4619238458524994</v>
      </c>
      <c r="D96" s="40" t="s">
        <v>305</v>
      </c>
      <c r="E96" s="35">
        <v>9.8710000000000004</v>
      </c>
      <c r="F96" s="35">
        <f t="shared" si="26"/>
        <v>0.58691322056069228</v>
      </c>
      <c r="G96" s="39" t="s">
        <v>303</v>
      </c>
      <c r="H96" s="41">
        <v>37.741999999999997</v>
      </c>
      <c r="I96" s="35">
        <f t="shared" si="28"/>
        <v>0.97474330892192163</v>
      </c>
      <c r="X96" s="38">
        <v>0.86304349999999996</v>
      </c>
      <c r="Y96" s="38">
        <v>0.9564511</v>
      </c>
      <c r="Z96" s="38">
        <v>1.1552039999999999</v>
      </c>
      <c r="AA96" s="38">
        <v>0.97739489999999996</v>
      </c>
      <c r="AB96" s="38">
        <v>0.95092829999999995</v>
      </c>
      <c r="AC96" s="38">
        <v>0.1444394</v>
      </c>
      <c r="AD96" s="38">
        <v>1.0106839999999999</v>
      </c>
    </row>
    <row r="97" spans="1:30" x14ac:dyDescent="0.35">
      <c r="A97" s="39" t="s">
        <v>304</v>
      </c>
      <c r="B97" s="35">
        <v>9.1460000000000008</v>
      </c>
      <c r="C97" s="35">
        <f t="shared" si="27"/>
        <v>0.30278474121457466</v>
      </c>
      <c r="D97" s="40" t="s">
        <v>305</v>
      </c>
      <c r="E97" s="35">
        <v>6.1210000000000004</v>
      </c>
      <c r="F97" s="35">
        <f t="shared" si="26"/>
        <v>0.36394446591550983</v>
      </c>
      <c r="G97" s="39" t="s">
        <v>303</v>
      </c>
      <c r="H97" s="41">
        <v>38.603999999999999</v>
      </c>
      <c r="I97" s="35">
        <f t="shared" si="28"/>
        <v>0.99700574155110655</v>
      </c>
      <c r="X97" s="38">
        <v>1.0907530000000001</v>
      </c>
      <c r="Y97" s="38">
        <v>0.71452510000000002</v>
      </c>
      <c r="Z97" s="38"/>
      <c r="AA97" s="38"/>
      <c r="AB97" s="38">
        <v>0.47698059999999998</v>
      </c>
      <c r="AC97" s="38">
        <v>1.146657</v>
      </c>
      <c r="AD97" s="38">
        <v>0.48862939999999999</v>
      </c>
    </row>
    <row r="98" spans="1:30" x14ac:dyDescent="0.35">
      <c r="A98" s="39" t="s">
        <v>304</v>
      </c>
      <c r="B98" s="35">
        <v>14.183999999999999</v>
      </c>
      <c r="C98" s="35">
        <f t="shared" si="27"/>
        <v>0.46957126278018002</v>
      </c>
      <c r="D98" s="40" t="s">
        <v>305</v>
      </c>
      <c r="E98" s="35">
        <v>6.6719999999999997</v>
      </c>
      <c r="F98" s="35">
        <f t="shared" si="26"/>
        <v>0.39670600826470859</v>
      </c>
      <c r="G98" s="39" t="s">
        <v>303</v>
      </c>
      <c r="H98" s="41">
        <v>67.561000000000007</v>
      </c>
      <c r="I98" s="35">
        <f t="shared" si="28"/>
        <v>1.7448633536663123</v>
      </c>
      <c r="X98" s="38">
        <v>1.0712200000000001</v>
      </c>
      <c r="Y98" s="38">
        <v>0.84092460000000002</v>
      </c>
      <c r="Z98" s="38"/>
      <c r="AA98" s="38"/>
      <c r="AB98" s="38">
        <v>1.8192299999999999</v>
      </c>
      <c r="AC98" s="38">
        <v>1.4054500000000001</v>
      </c>
      <c r="AD98" s="38">
        <v>0.58951509999999996</v>
      </c>
    </row>
    <row r="99" spans="1:30" x14ac:dyDescent="0.35">
      <c r="A99" s="39" t="s">
        <v>304</v>
      </c>
      <c r="B99" s="35">
        <v>15.795</v>
      </c>
      <c r="C99" s="35">
        <f t="shared" si="27"/>
        <v>0.52290454706803047</v>
      </c>
      <c r="D99" s="40" t="s">
        <v>305</v>
      </c>
      <c r="E99" s="35">
        <v>5.82</v>
      </c>
      <c r="F99" s="35">
        <f t="shared" si="26"/>
        <v>0.34604750720932315</v>
      </c>
      <c r="G99" s="39" t="s">
        <v>303</v>
      </c>
      <c r="H99" s="41">
        <v>12.170999999999999</v>
      </c>
      <c r="I99" s="35">
        <f t="shared" si="28"/>
        <v>0.31433418506938443</v>
      </c>
      <c r="X99" s="38">
        <v>0.89380190000000004</v>
      </c>
      <c r="Y99" s="38">
        <v>0.84479550000000003</v>
      </c>
      <c r="Z99" s="38"/>
      <c r="AA99" s="38"/>
      <c r="AB99" s="38">
        <v>0.72411970000000003</v>
      </c>
      <c r="AC99" s="38">
        <v>1.711238</v>
      </c>
      <c r="AD99" s="38">
        <v>0.88946579999999997</v>
      </c>
    </row>
    <row r="100" spans="1:30" x14ac:dyDescent="0.35">
      <c r="A100" s="39" t="s">
        <v>304</v>
      </c>
      <c r="B100" s="35">
        <v>25.678999999999998</v>
      </c>
      <c r="C100" s="35">
        <f t="shared" si="27"/>
        <v>0.85012129561000016</v>
      </c>
      <c r="D100" s="40" t="s">
        <v>305</v>
      </c>
      <c r="E100" s="35">
        <v>5.7389999999999999</v>
      </c>
      <c r="F100" s="35">
        <f t="shared" si="26"/>
        <v>0.34123138210898718</v>
      </c>
      <c r="H100" s="37">
        <f>AVERAGE(H84:H99)</f>
        <v>38.7199375</v>
      </c>
      <c r="I100" s="37">
        <f>AVERAGE(I84:I99)</f>
        <v>0.99999999999999989</v>
      </c>
      <c r="X100" s="38">
        <v>1.0323979999999999</v>
      </c>
      <c r="Y100" s="38"/>
      <c r="Z100" s="38"/>
      <c r="AA100" s="38"/>
      <c r="AB100" s="38">
        <v>2.224904</v>
      </c>
      <c r="AC100" s="38">
        <v>1.0237769999999999</v>
      </c>
      <c r="AD100" s="38">
        <v>0.4287475</v>
      </c>
    </row>
    <row r="101" spans="1:30" x14ac:dyDescent="0.35">
      <c r="A101" s="39" t="s">
        <v>304</v>
      </c>
      <c r="B101" s="35">
        <v>20.745000000000001</v>
      </c>
      <c r="C101" s="35">
        <f t="shared" si="27"/>
        <v>0.6867777669469004</v>
      </c>
      <c r="D101" s="40" t="s">
        <v>305</v>
      </c>
      <c r="E101" s="35">
        <v>6.5369999999999999</v>
      </c>
      <c r="F101" s="35">
        <f t="shared" si="26"/>
        <v>0.38867913309748203</v>
      </c>
      <c r="X101" s="38">
        <v>0.96596559999999998</v>
      </c>
      <c r="Y101" s="38"/>
      <c r="Z101" s="38"/>
      <c r="AA101" s="38"/>
      <c r="AB101" s="38"/>
      <c r="AC101" s="38">
        <v>1.3604350000000001</v>
      </c>
      <c r="AD101" s="38">
        <v>0.40963270000000002</v>
      </c>
    </row>
    <row r="102" spans="1:30" x14ac:dyDescent="0.35">
      <c r="B102" s="37">
        <f>AVERAGE(B84:B101)</f>
        <v>30.206277777777775</v>
      </c>
      <c r="C102" s="37">
        <f>AVERAGE(C84:C101)</f>
        <v>1.0000000000000002</v>
      </c>
      <c r="D102" s="40" t="s">
        <v>305</v>
      </c>
      <c r="E102" s="35">
        <v>8.5850000000000009</v>
      </c>
      <c r="F102" s="35">
        <f t="shared" si="26"/>
        <v>0.51044980230103765</v>
      </c>
      <c r="X102" s="38">
        <v>0.95226829999999996</v>
      </c>
      <c r="Y102" s="38"/>
      <c r="Z102" s="38"/>
      <c r="AA102" s="38"/>
      <c r="AB102" s="38"/>
      <c r="AC102" s="38">
        <v>1.2142489999999999</v>
      </c>
      <c r="AD102" s="38">
        <v>0.36785069999999997</v>
      </c>
    </row>
    <row r="103" spans="1:30" x14ac:dyDescent="0.35">
      <c r="D103" s="40" t="s">
        <v>305</v>
      </c>
      <c r="E103" s="35">
        <v>7.3860000000000001</v>
      </c>
      <c r="F103" s="35">
        <f t="shared" si="26"/>
        <v>0.43915925914915133</v>
      </c>
      <c r="X103" s="38">
        <v>0.87157079999999998</v>
      </c>
      <c r="Y103" s="38"/>
      <c r="Z103" s="38"/>
      <c r="AA103" s="38"/>
      <c r="AB103" s="38"/>
      <c r="AC103" s="38">
        <v>1.2646919999999999</v>
      </c>
      <c r="AD103" s="38">
        <v>0.3671064</v>
      </c>
    </row>
    <row r="104" spans="1:30" x14ac:dyDescent="0.35">
      <c r="D104" s="40" t="s">
        <v>305</v>
      </c>
      <c r="E104" s="35">
        <v>7.7309999999999999</v>
      </c>
      <c r="F104" s="35">
        <f t="shared" si="26"/>
        <v>0.45967238457650811</v>
      </c>
      <c r="X104" s="38">
        <v>0.8276694</v>
      </c>
      <c r="Y104" s="38"/>
      <c r="Z104" s="38"/>
      <c r="AA104" s="38"/>
      <c r="AB104" s="38"/>
      <c r="AC104" s="38">
        <v>1.527326</v>
      </c>
      <c r="AD104" s="38">
        <v>1.1758500000000001</v>
      </c>
    </row>
    <row r="105" spans="1:30" x14ac:dyDescent="0.35">
      <c r="D105" s="40" t="s">
        <v>305</v>
      </c>
      <c r="E105" s="35">
        <v>22.532</v>
      </c>
      <c r="F105" s="35">
        <f t="shared" si="26"/>
        <v>1.3397151945774002</v>
      </c>
      <c r="X105" s="38">
        <v>0.98844310000000002</v>
      </c>
      <c r="Y105" s="38"/>
      <c r="Z105" s="38"/>
      <c r="AA105" s="38"/>
      <c r="AB105" s="38"/>
      <c r="AC105" s="38">
        <v>1.4486680000000001</v>
      </c>
      <c r="AD105" s="38">
        <v>0.75113220000000003</v>
      </c>
    </row>
    <row r="106" spans="1:30" x14ac:dyDescent="0.35">
      <c r="E106" s="37">
        <f>AVERAGE(E84:E105)</f>
        <v>16.818499999999997</v>
      </c>
      <c r="F106" s="37">
        <f>AVERAGE(F84:F105)</f>
        <v>1.0000000000000002</v>
      </c>
      <c r="X106" s="38">
        <v>0.98290469999999996</v>
      </c>
      <c r="Y106" s="38"/>
      <c r="Z106" s="38"/>
      <c r="AA106" s="38"/>
      <c r="AB106" s="38"/>
      <c r="AC106" s="38">
        <v>1.3919319999999999</v>
      </c>
      <c r="AD106" s="38">
        <v>0.73544410000000005</v>
      </c>
    </row>
    <row r="107" spans="1:30" x14ac:dyDescent="0.35">
      <c r="X107" s="38">
        <v>1.218432</v>
      </c>
      <c r="Y107" s="38"/>
      <c r="Z107" s="38"/>
      <c r="AA107" s="38"/>
      <c r="AB107" s="38"/>
      <c r="AC107" s="38">
        <v>1.2311989999999999</v>
      </c>
      <c r="AD107" s="38">
        <v>0.50248499999999996</v>
      </c>
    </row>
    <row r="108" spans="1:30" x14ac:dyDescent="0.35">
      <c r="X108" s="38">
        <v>1.160347</v>
      </c>
      <c r="Y108" s="38"/>
      <c r="Z108" s="38"/>
      <c r="AA108" s="38"/>
      <c r="AB108" s="38"/>
      <c r="AC108" s="38">
        <v>1.1379250000000001</v>
      </c>
      <c r="AD108" s="38">
        <v>0.90076979999999995</v>
      </c>
    </row>
    <row r="109" spans="1:30" x14ac:dyDescent="0.35">
      <c r="A109" s="36" t="s">
        <v>306</v>
      </c>
      <c r="X109" s="38">
        <v>0.97796709999999998</v>
      </c>
      <c r="Y109" s="38"/>
      <c r="Z109" s="38"/>
      <c r="AA109" s="38"/>
      <c r="AB109" s="38"/>
      <c r="AC109" s="38">
        <v>1.2806599999999999</v>
      </c>
      <c r="AD109" s="38">
        <v>0.73447569999999995</v>
      </c>
    </row>
    <row r="110" spans="1:30" x14ac:dyDescent="0.35">
      <c r="X110" s="38">
        <v>0.99506490000000003</v>
      </c>
      <c r="Y110" s="38"/>
      <c r="Z110" s="38"/>
      <c r="AA110" s="38"/>
      <c r="AB110" s="38"/>
      <c r="AC110" s="38">
        <v>1.1605920000000001</v>
      </c>
      <c r="AD110" s="38">
        <v>0.39274559999999997</v>
      </c>
    </row>
    <row r="111" spans="1:30" x14ac:dyDescent="0.35">
      <c r="X111" s="38">
        <v>0.96833959999999997</v>
      </c>
      <c r="Y111" s="38"/>
      <c r="Z111" s="38"/>
      <c r="AA111" s="38"/>
      <c r="AB111" s="38"/>
      <c r="AC111" s="38">
        <v>1.231063</v>
      </c>
      <c r="AD111" s="38">
        <v>0.55446890000000004</v>
      </c>
    </row>
    <row r="112" spans="1:30" x14ac:dyDescent="0.35">
      <c r="A112" s="37" t="s">
        <v>286</v>
      </c>
      <c r="B112" s="37" t="s">
        <v>56</v>
      </c>
      <c r="C112" s="37" t="s">
        <v>48</v>
      </c>
      <c r="D112" s="37" t="s">
        <v>286</v>
      </c>
      <c r="E112" s="37" t="s">
        <v>56</v>
      </c>
      <c r="F112" s="37" t="s">
        <v>48</v>
      </c>
      <c r="G112" s="37" t="s">
        <v>286</v>
      </c>
      <c r="H112" s="37" t="s">
        <v>56</v>
      </c>
      <c r="I112" s="37" t="s">
        <v>48</v>
      </c>
      <c r="J112" s="37" t="s">
        <v>286</v>
      </c>
      <c r="K112" s="37" t="s">
        <v>56</v>
      </c>
      <c r="L112" s="37" t="s">
        <v>48</v>
      </c>
      <c r="X112" s="38">
        <v>1.0586279999999999</v>
      </c>
      <c r="Y112" s="38"/>
      <c r="Z112" s="38"/>
      <c r="AA112" s="38"/>
      <c r="AB112" s="38"/>
      <c r="AC112" s="38">
        <v>1.2077040000000001</v>
      </c>
      <c r="AD112" s="38">
        <v>0.76701399999999997</v>
      </c>
    </row>
    <row r="113" spans="1:30" x14ac:dyDescent="0.35">
      <c r="A113" s="39" t="s">
        <v>307</v>
      </c>
      <c r="B113" s="35">
        <v>64.680000000000007</v>
      </c>
      <c r="C113" s="35">
        <f>B113/B$124</f>
        <v>0.62667849300504974</v>
      </c>
      <c r="D113" s="40" t="s">
        <v>308</v>
      </c>
      <c r="E113" s="35">
        <v>76.997</v>
      </c>
      <c r="F113" s="35">
        <f>E113/E$123</f>
        <v>0.77634926188490827</v>
      </c>
      <c r="G113" s="39" t="s">
        <v>309</v>
      </c>
      <c r="H113" s="35">
        <v>67.921000000000006</v>
      </c>
      <c r="I113" s="35">
        <f>H113/H$122</f>
        <v>0.64760267224337509</v>
      </c>
      <c r="J113" s="40" t="s">
        <v>301</v>
      </c>
      <c r="K113" s="35">
        <v>64.777000000000001</v>
      </c>
      <c r="L113" s="35">
        <f t="shared" ref="L113:L126" si="30">K113/K$127</f>
        <v>1.1421896214271858</v>
      </c>
      <c r="X113" s="38"/>
      <c r="Y113" s="38"/>
      <c r="Z113" s="38"/>
      <c r="AA113" s="38"/>
      <c r="AB113" s="38"/>
      <c r="AC113" s="38">
        <v>1.173003</v>
      </c>
      <c r="AD113" s="38">
        <v>0.74780089999999999</v>
      </c>
    </row>
    <row r="114" spans="1:30" x14ac:dyDescent="0.35">
      <c r="A114" s="39" t="s">
        <v>307</v>
      </c>
      <c r="B114" s="35">
        <v>69.787000000000006</v>
      </c>
      <c r="C114" s="35">
        <f t="shared" ref="C114:C123" si="31">B114/B$124</f>
        <v>0.67615974012590296</v>
      </c>
      <c r="D114" s="40" t="s">
        <v>308</v>
      </c>
      <c r="E114" s="35">
        <v>69.03</v>
      </c>
      <c r="F114" s="35">
        <f t="shared" ref="F114:F122" si="32">E114/E$123</f>
        <v>0.6960191896816138</v>
      </c>
      <c r="G114" s="39" t="s">
        <v>309</v>
      </c>
      <c r="H114" s="35">
        <v>62.131</v>
      </c>
      <c r="I114" s="35">
        <f t="shared" ref="I114:I121" si="33">H114/H$122</f>
        <v>0.59239707349940574</v>
      </c>
      <c r="J114" s="40" t="s">
        <v>301</v>
      </c>
      <c r="K114" s="35">
        <v>66.025999999999996</v>
      </c>
      <c r="L114" s="35">
        <f t="shared" si="30"/>
        <v>1.1642127907181772</v>
      </c>
      <c r="X114" s="38"/>
      <c r="Y114" s="38"/>
      <c r="Z114" s="38"/>
      <c r="AA114" s="38"/>
      <c r="AB114" s="38"/>
      <c r="AC114" s="38">
        <v>1.067032</v>
      </c>
      <c r="AD114" s="38">
        <v>0.57282979999999994</v>
      </c>
    </row>
    <row r="115" spans="1:30" x14ac:dyDescent="0.35">
      <c r="A115" s="39" t="s">
        <v>307</v>
      </c>
      <c r="B115" s="35">
        <v>70.034000000000006</v>
      </c>
      <c r="C115" s="35">
        <f t="shared" si="31"/>
        <v>0.67855290011001324</v>
      </c>
      <c r="D115" s="40" t="s">
        <v>308</v>
      </c>
      <c r="E115" s="35">
        <v>56.223999999999997</v>
      </c>
      <c r="F115" s="35">
        <f t="shared" si="32"/>
        <v>0.56689820253019052</v>
      </c>
      <c r="G115" s="39" t="s">
        <v>309</v>
      </c>
      <c r="H115" s="35">
        <v>67.742000000000004</v>
      </c>
      <c r="I115" s="35">
        <f t="shared" si="33"/>
        <v>0.64589597065871696</v>
      </c>
      <c r="J115" s="40" t="s">
        <v>301</v>
      </c>
      <c r="K115" s="35">
        <v>46.902000000000001</v>
      </c>
      <c r="L115" s="35">
        <f t="shared" si="30"/>
        <v>0.82700615379189946</v>
      </c>
      <c r="X115" s="38"/>
      <c r="Y115" s="38"/>
      <c r="Z115" s="38"/>
      <c r="AA115" s="38"/>
      <c r="AB115" s="38"/>
      <c r="AC115" s="38">
        <v>0.78964500000000004</v>
      </c>
      <c r="AD115" s="38">
        <v>0.85475129999999999</v>
      </c>
    </row>
    <row r="116" spans="1:30" x14ac:dyDescent="0.35">
      <c r="A116" s="39" t="s">
        <v>307</v>
      </c>
      <c r="B116" s="35">
        <v>63.058</v>
      </c>
      <c r="C116" s="35">
        <f t="shared" si="31"/>
        <v>0.61096308614583217</v>
      </c>
      <c r="D116" s="40" t="s">
        <v>310</v>
      </c>
      <c r="E116" s="35">
        <v>37.930999999999997</v>
      </c>
      <c r="F116" s="35">
        <f t="shared" si="32"/>
        <v>0.38245261312202361</v>
      </c>
      <c r="G116" s="39" t="s">
        <v>309</v>
      </c>
      <c r="H116" s="35">
        <v>63.773000000000003</v>
      </c>
      <c r="I116" s="35">
        <f t="shared" si="33"/>
        <v>0.60805296177878365</v>
      </c>
      <c r="J116" s="40" t="s">
        <v>301</v>
      </c>
      <c r="K116" s="35">
        <v>50.18</v>
      </c>
      <c r="L116" s="35">
        <f t="shared" si="30"/>
        <v>0.8848059527797858</v>
      </c>
      <c r="X116" s="38"/>
      <c r="Y116" s="38"/>
      <c r="Z116" s="38"/>
      <c r="AA116" s="38"/>
      <c r="AB116" s="38"/>
      <c r="AC116" s="38">
        <v>1.159929</v>
      </c>
      <c r="AD116" s="38">
        <v>0.88566270000000002</v>
      </c>
    </row>
    <row r="117" spans="1:30" x14ac:dyDescent="0.35">
      <c r="A117" s="39" t="s">
        <v>307</v>
      </c>
      <c r="B117" s="35">
        <v>65.644999999999996</v>
      </c>
      <c r="C117" s="35">
        <f t="shared" si="31"/>
        <v>0.63602828808467038</v>
      </c>
      <c r="D117" s="40" t="s">
        <v>310</v>
      </c>
      <c r="E117" s="35">
        <v>139.24600000000001</v>
      </c>
      <c r="F117" s="35">
        <f t="shared" si="32"/>
        <v>1.4039966403941184</v>
      </c>
      <c r="G117" s="39" t="s">
        <v>311</v>
      </c>
      <c r="H117" s="35">
        <v>173.06200000000001</v>
      </c>
      <c r="I117" s="35">
        <f t="shared" si="33"/>
        <v>1.650084858346947</v>
      </c>
      <c r="J117" s="40" t="s">
        <v>301</v>
      </c>
      <c r="K117" s="35">
        <v>50.18</v>
      </c>
      <c r="L117" s="35">
        <f t="shared" si="30"/>
        <v>0.8848059527797858</v>
      </c>
      <c r="X117" s="38"/>
      <c r="Y117" s="38"/>
      <c r="Z117" s="38"/>
      <c r="AA117" s="38"/>
      <c r="AB117" s="38"/>
      <c r="AC117" s="38">
        <v>1.177451</v>
      </c>
      <c r="AD117" s="38">
        <v>1.202823</v>
      </c>
    </row>
    <row r="118" spans="1:30" x14ac:dyDescent="0.35">
      <c r="A118" s="39" t="s">
        <v>312</v>
      </c>
      <c r="B118" s="35">
        <v>116.209</v>
      </c>
      <c r="C118" s="35">
        <f t="shared" si="31"/>
        <v>1.1259381724431636</v>
      </c>
      <c r="D118" s="40" t="s">
        <v>310</v>
      </c>
      <c r="E118" s="35">
        <v>104.741</v>
      </c>
      <c r="F118" s="35">
        <f t="shared" si="32"/>
        <v>1.0560878740611606</v>
      </c>
      <c r="G118" s="39" t="s">
        <v>311</v>
      </c>
      <c r="H118" s="35">
        <v>87.754000000000005</v>
      </c>
      <c r="I118" s="35">
        <f t="shared" si="33"/>
        <v>0.83670330089434986</v>
      </c>
      <c r="J118" s="40" t="s">
        <v>301</v>
      </c>
      <c r="K118" s="35">
        <v>38.451000000000001</v>
      </c>
      <c r="L118" s="35">
        <f t="shared" si="30"/>
        <v>0.67799270008639989</v>
      </c>
      <c r="X118" s="38"/>
      <c r="Y118" s="38"/>
      <c r="Z118" s="38"/>
      <c r="AA118" s="38"/>
      <c r="AB118" s="38"/>
      <c r="AC118" s="38">
        <v>1.321539</v>
      </c>
      <c r="AD118" s="38">
        <v>1.2120310000000001</v>
      </c>
    </row>
    <row r="119" spans="1:30" x14ac:dyDescent="0.35">
      <c r="A119" s="39" t="s">
        <v>312</v>
      </c>
      <c r="B119" s="35">
        <v>162.52000000000001</v>
      </c>
      <c r="C119" s="35">
        <f t="shared" si="31"/>
        <v>1.5746411361035975</v>
      </c>
      <c r="D119" s="40" t="s">
        <v>310</v>
      </c>
      <c r="E119" s="35">
        <v>90.412999999999997</v>
      </c>
      <c r="F119" s="35">
        <f t="shared" si="32"/>
        <v>0.91162078801512014</v>
      </c>
      <c r="G119" s="39" t="s">
        <v>311</v>
      </c>
      <c r="H119" s="35">
        <v>153.31</v>
      </c>
      <c r="I119" s="35">
        <f t="shared" si="33"/>
        <v>1.4617565359996443</v>
      </c>
      <c r="J119" s="40" t="s">
        <v>301</v>
      </c>
      <c r="K119" s="35">
        <v>55.430999999999997</v>
      </c>
      <c r="L119" s="35">
        <f t="shared" si="30"/>
        <v>0.97739495353798933</v>
      </c>
      <c r="X119" s="38"/>
      <c r="Y119" s="38"/>
      <c r="Z119" s="38"/>
      <c r="AA119" s="38"/>
      <c r="AB119" s="38"/>
      <c r="AC119" s="38">
        <v>1.348916</v>
      </c>
      <c r="AD119" s="38">
        <v>1.5415779999999999</v>
      </c>
    </row>
    <row r="120" spans="1:30" x14ac:dyDescent="0.35">
      <c r="A120" s="39" t="s">
        <v>312</v>
      </c>
      <c r="B120" s="35">
        <v>109.751</v>
      </c>
      <c r="C120" s="35">
        <f t="shared" si="31"/>
        <v>1.0633672122108413</v>
      </c>
      <c r="D120" s="40" t="s">
        <v>310</v>
      </c>
      <c r="E120" s="35">
        <v>135.52799999999999</v>
      </c>
      <c r="F120" s="35">
        <f t="shared" si="32"/>
        <v>1.3665086011758618</v>
      </c>
      <c r="G120" s="39" t="s">
        <v>311</v>
      </c>
      <c r="H120" s="35">
        <v>142.637</v>
      </c>
      <c r="I120" s="35">
        <f t="shared" si="33"/>
        <v>1.3599932621836883</v>
      </c>
      <c r="J120" s="40" t="s">
        <v>302</v>
      </c>
      <c r="K120" s="35">
        <v>21.968</v>
      </c>
      <c r="L120" s="35">
        <f t="shared" si="30"/>
        <v>0.38735386948318723</v>
      </c>
      <c r="X120" s="38"/>
      <c r="Y120" s="38"/>
      <c r="Z120" s="38"/>
      <c r="AA120" s="38"/>
      <c r="AB120" s="38"/>
      <c r="AC120" s="38">
        <v>1.413133</v>
      </c>
      <c r="AD120" s="38">
        <v>0.92183879999999996</v>
      </c>
    </row>
    <row r="121" spans="1:30" x14ac:dyDescent="0.35">
      <c r="A121" s="39" t="s">
        <v>312</v>
      </c>
      <c r="B121" s="35">
        <v>151.18600000000001</v>
      </c>
      <c r="C121" s="35">
        <f t="shared" si="31"/>
        <v>1.4648270662254397</v>
      </c>
      <c r="D121" s="40" t="s">
        <v>310</v>
      </c>
      <c r="E121" s="35">
        <v>145.76400000000001</v>
      </c>
      <c r="F121" s="35">
        <f t="shared" si="32"/>
        <v>1.4697166618100936</v>
      </c>
      <c r="G121" s="39" t="s">
        <v>311</v>
      </c>
      <c r="H121" s="35">
        <v>125.596</v>
      </c>
      <c r="I121" s="35">
        <f t="shared" si="33"/>
        <v>1.1975133643950904</v>
      </c>
      <c r="J121" s="40" t="s">
        <v>302</v>
      </c>
      <c r="K121" s="35">
        <v>48.664000000000001</v>
      </c>
      <c r="L121" s="35">
        <f t="shared" si="30"/>
        <v>0.85807486819600431</v>
      </c>
      <c r="X121" s="38"/>
      <c r="Y121" s="38"/>
      <c r="Z121" s="38"/>
      <c r="AA121" s="38"/>
      <c r="AB121" s="38"/>
      <c r="AC121" s="38">
        <v>1.1920980000000001</v>
      </c>
      <c r="AD121" s="38">
        <v>0.75553899999999996</v>
      </c>
    </row>
    <row r="122" spans="1:30" x14ac:dyDescent="0.35">
      <c r="A122" s="39" t="s">
        <v>312</v>
      </c>
      <c r="B122" s="35">
        <v>138.74799999999999</v>
      </c>
      <c r="C122" s="35">
        <f t="shared" si="31"/>
        <v>1.3443164432199231</v>
      </c>
      <c r="D122" s="40" t="s">
        <v>310</v>
      </c>
      <c r="E122" s="35">
        <v>135.90899999999999</v>
      </c>
      <c r="F122" s="35">
        <f t="shared" si="32"/>
        <v>1.3703501673249086</v>
      </c>
      <c r="H122" s="37">
        <f>AVERAGE(H113:H121)</f>
        <v>104.88066666666666</v>
      </c>
      <c r="I122" s="37">
        <f>AVERAGE(I113:I121)</f>
        <v>1</v>
      </c>
      <c r="J122" s="40" t="s">
        <v>302</v>
      </c>
      <c r="K122" s="35">
        <v>53.93</v>
      </c>
      <c r="L122" s="35">
        <f t="shared" si="30"/>
        <v>0.95092835857739832</v>
      </c>
      <c r="X122" s="38"/>
      <c r="Y122" s="38"/>
      <c r="Z122" s="38"/>
      <c r="AA122" s="38"/>
      <c r="AB122" s="38"/>
      <c r="AC122" s="38">
        <v>1.291695</v>
      </c>
      <c r="AD122" s="38">
        <v>1.049288</v>
      </c>
    </row>
    <row r="123" spans="1:30" x14ac:dyDescent="0.35">
      <c r="A123" s="39" t="s">
        <v>312</v>
      </c>
      <c r="B123" s="35">
        <v>123.70099999999999</v>
      </c>
      <c r="C123" s="35">
        <f t="shared" si="31"/>
        <v>1.1985274623255666</v>
      </c>
      <c r="E123" s="37">
        <f>AVERAGE(E113:E122)</f>
        <v>99.178300000000007</v>
      </c>
      <c r="F123" s="37">
        <f>AVERAGE(F113:F122)</f>
        <v>0.99999999999999978</v>
      </c>
      <c r="J123" s="40" t="s">
        <v>302</v>
      </c>
      <c r="K123" s="35">
        <v>27.050999999999998</v>
      </c>
      <c r="L123" s="35">
        <f t="shared" si="30"/>
        <v>0.47698058646165775</v>
      </c>
      <c r="X123" s="38"/>
      <c r="Y123" s="38"/>
      <c r="Z123" s="38"/>
      <c r="AA123" s="38"/>
      <c r="AB123" s="38"/>
      <c r="AC123" s="38">
        <v>1.1410499999999999</v>
      </c>
      <c r="AD123" s="38">
        <v>0.68396849999999998</v>
      </c>
    </row>
    <row r="124" spans="1:30" x14ac:dyDescent="0.35">
      <c r="B124" s="37">
        <f>AVERAGE(B113:B123)</f>
        <v>103.21081818181818</v>
      </c>
      <c r="C124" s="37">
        <f>AVERAGE(C113:C123)</f>
        <v>0.99999999999999989</v>
      </c>
      <c r="J124" s="40" t="s">
        <v>302</v>
      </c>
      <c r="K124" s="35">
        <v>103.17400000000001</v>
      </c>
      <c r="L124" s="35">
        <f t="shared" si="30"/>
        <v>1.8192301588701001</v>
      </c>
      <c r="X124" s="38"/>
      <c r="Y124" s="38"/>
      <c r="Z124" s="38"/>
      <c r="AA124" s="38"/>
      <c r="AB124" s="38"/>
      <c r="AC124" s="38">
        <v>1.465039</v>
      </c>
      <c r="AD124" s="38">
        <v>0.70541189999999998</v>
      </c>
    </row>
    <row r="125" spans="1:30" x14ac:dyDescent="0.35">
      <c r="J125" s="40" t="s">
        <v>302</v>
      </c>
      <c r="K125" s="35">
        <v>41.067</v>
      </c>
      <c r="L125" s="35">
        <f t="shared" si="30"/>
        <v>0.72411969037081436</v>
      </c>
      <c r="X125" s="38"/>
      <c r="Y125" s="38"/>
      <c r="Z125" s="38"/>
      <c r="AA125" s="38"/>
      <c r="AB125" s="38"/>
      <c r="AC125" s="38">
        <v>1.1210230000000001</v>
      </c>
      <c r="AD125" s="38">
        <v>0.72973129999999997</v>
      </c>
    </row>
    <row r="126" spans="1:30" x14ac:dyDescent="0.35">
      <c r="J126" s="40" t="s">
        <v>302</v>
      </c>
      <c r="K126" s="35">
        <v>126.181</v>
      </c>
      <c r="L126" s="35">
        <f t="shared" si="30"/>
        <v>2.2249043429196123</v>
      </c>
      <c r="X126" s="38"/>
      <c r="Y126" s="38"/>
      <c r="Z126" s="38"/>
      <c r="AA126" s="38"/>
      <c r="AB126" s="38"/>
      <c r="AC126" s="38">
        <v>1.1028169999999999</v>
      </c>
      <c r="AD126" s="38">
        <v>1.1858299999999999</v>
      </c>
    </row>
    <row r="127" spans="1:30" x14ac:dyDescent="0.35">
      <c r="K127" s="37">
        <f>AVERAGE(K113:K126)</f>
        <v>56.713000000000008</v>
      </c>
      <c r="L127" s="37">
        <f>AVERAGE(L113:L126)</f>
        <v>0.99999999999999978</v>
      </c>
      <c r="X127" s="38"/>
      <c r="Y127" s="38"/>
      <c r="Z127" s="38"/>
      <c r="AA127" s="38"/>
      <c r="AB127" s="38"/>
      <c r="AC127" s="38">
        <v>1.47329</v>
      </c>
      <c r="AD127" s="38">
        <v>1.0239640000000001</v>
      </c>
    </row>
    <row r="128" spans="1:30" x14ac:dyDescent="0.35">
      <c r="X128" s="38"/>
      <c r="Y128" s="38"/>
      <c r="Z128" s="38"/>
      <c r="AA128" s="38"/>
      <c r="AB128" s="38"/>
      <c r="AC128" s="38">
        <v>1.5694330000000001</v>
      </c>
      <c r="AD128" s="38">
        <v>0.87574459999999998</v>
      </c>
    </row>
    <row r="129" spans="1:30" x14ac:dyDescent="0.35">
      <c r="X129" s="38"/>
      <c r="Y129" s="38"/>
      <c r="Z129" s="38"/>
      <c r="AA129" s="38"/>
      <c r="AB129" s="38"/>
      <c r="AC129" s="38">
        <v>1.4417199999999999</v>
      </c>
      <c r="AD129" s="38">
        <v>1.0026809999999999</v>
      </c>
    </row>
    <row r="130" spans="1:30" x14ac:dyDescent="0.35">
      <c r="A130" s="37" t="s">
        <v>297</v>
      </c>
      <c r="B130" s="37" t="s">
        <v>56</v>
      </c>
      <c r="C130" s="37" t="s">
        <v>48</v>
      </c>
      <c r="D130" s="37" t="s">
        <v>297</v>
      </c>
      <c r="E130" s="37" t="s">
        <v>56</v>
      </c>
      <c r="F130" s="37" t="s">
        <v>48</v>
      </c>
      <c r="G130" s="37" t="s">
        <v>297</v>
      </c>
      <c r="H130" s="37" t="s">
        <v>56</v>
      </c>
      <c r="I130" s="37" t="s">
        <v>48</v>
      </c>
      <c r="J130" s="37" t="s">
        <v>297</v>
      </c>
      <c r="K130" s="37" t="s">
        <v>56</v>
      </c>
      <c r="L130" s="37" t="s">
        <v>48</v>
      </c>
      <c r="M130" s="37" t="s">
        <v>297</v>
      </c>
      <c r="N130" s="37" t="s">
        <v>56</v>
      </c>
      <c r="O130" s="37" t="s">
        <v>48</v>
      </c>
      <c r="P130" s="37" t="s">
        <v>297</v>
      </c>
      <c r="Q130" s="37" t="s">
        <v>56</v>
      </c>
      <c r="R130" s="37" t="s">
        <v>48</v>
      </c>
      <c r="S130" s="37" t="s">
        <v>297</v>
      </c>
      <c r="T130" s="37" t="s">
        <v>56</v>
      </c>
      <c r="U130" s="37" t="s">
        <v>48</v>
      </c>
      <c r="X130" s="38"/>
      <c r="Y130" s="38"/>
      <c r="Z130" s="38"/>
      <c r="AA130" s="38"/>
      <c r="AB130" s="38"/>
      <c r="AC130" s="38">
        <v>1.4612039999999999</v>
      </c>
      <c r="AD130" s="38">
        <v>0.64908980000000005</v>
      </c>
    </row>
    <row r="131" spans="1:30" x14ac:dyDescent="0.35">
      <c r="A131" s="39" t="s">
        <v>288</v>
      </c>
      <c r="B131" s="35">
        <v>43.96</v>
      </c>
      <c r="C131" s="35">
        <f>B131/B$154</f>
        <v>1.0132554594714851</v>
      </c>
      <c r="D131" s="40" t="s">
        <v>313</v>
      </c>
      <c r="E131" s="35">
        <v>35.421999999999997</v>
      </c>
      <c r="F131" s="35">
        <f>E131/E$141</f>
        <v>0.98675670104241509</v>
      </c>
      <c r="G131" s="39" t="s">
        <v>314</v>
      </c>
      <c r="H131" s="35">
        <v>30.260999999999999</v>
      </c>
      <c r="I131" s="35">
        <f>H131/H$152</f>
        <v>1.023777149835192</v>
      </c>
      <c r="J131" s="40" t="s">
        <v>315</v>
      </c>
      <c r="K131" s="35">
        <v>49.142000000000003</v>
      </c>
      <c r="L131" s="35">
        <f t="shared" ref="L131:L146" si="34">K131/K$147</f>
        <v>1.2077038984896638</v>
      </c>
      <c r="M131" s="39" t="s">
        <v>316</v>
      </c>
      <c r="N131" s="35">
        <v>33.345999999999997</v>
      </c>
      <c r="O131" s="35">
        <f>N131/N$154</f>
        <v>1.2916948064962162</v>
      </c>
      <c r="P131" s="40" t="s">
        <v>317</v>
      </c>
      <c r="Q131" s="35">
        <v>43.692</v>
      </c>
      <c r="R131" s="35">
        <f>Q131/Q$151</f>
        <v>1.1022408345263852</v>
      </c>
      <c r="S131" s="39" t="s">
        <v>318</v>
      </c>
      <c r="T131" s="35">
        <v>25.882000000000001</v>
      </c>
      <c r="U131" s="35">
        <f>T131/T$143</f>
        <v>0.93680606874085692</v>
      </c>
      <c r="X131" s="38"/>
      <c r="Y131" s="38"/>
      <c r="Z131" s="38"/>
      <c r="AA131" s="38"/>
      <c r="AB131" s="38"/>
      <c r="AC131" s="38">
        <v>1.2108909999999999</v>
      </c>
      <c r="AD131" s="38">
        <v>0.82822019999999996</v>
      </c>
    </row>
    <row r="132" spans="1:30" x14ac:dyDescent="0.35">
      <c r="A132" s="39" t="s">
        <v>288</v>
      </c>
      <c r="B132" s="35">
        <v>54.540999999999997</v>
      </c>
      <c r="C132" s="35">
        <f t="shared" ref="C132:C153" si="35">B132/B$154</f>
        <v>1.2571420840544645</v>
      </c>
      <c r="D132" s="40" t="s">
        <v>313</v>
      </c>
      <c r="E132" s="35">
        <v>5.1849999999999996</v>
      </c>
      <c r="F132" s="35">
        <f t="shared" ref="F132:F140" si="36">E132/E$141</f>
        <v>0.14443943015371583</v>
      </c>
      <c r="G132" s="39" t="s">
        <v>314</v>
      </c>
      <c r="H132" s="35">
        <v>40.212000000000003</v>
      </c>
      <c r="I132" s="35">
        <f t="shared" ref="I132:I151" si="37">H132/H$152</f>
        <v>1.3604351062150206</v>
      </c>
      <c r="J132" s="40" t="s">
        <v>315</v>
      </c>
      <c r="K132" s="35">
        <v>47.73</v>
      </c>
      <c r="L132" s="35">
        <f t="shared" si="34"/>
        <v>1.1730028707604827</v>
      </c>
      <c r="M132" s="39" t="s">
        <v>316</v>
      </c>
      <c r="N132" s="35">
        <v>29.457000000000001</v>
      </c>
      <c r="O132" s="35">
        <f t="shared" ref="O132:O153" si="38">N132/N$154</f>
        <v>1.1410500184417633</v>
      </c>
      <c r="P132" s="40" t="s">
        <v>317</v>
      </c>
      <c r="Q132" s="35">
        <v>61.058999999999997</v>
      </c>
      <c r="R132" s="35">
        <f t="shared" ref="R132:R150" si="39">Q132/Q$151</f>
        <v>1.5403671865638229</v>
      </c>
      <c r="S132" s="39" t="s">
        <v>318</v>
      </c>
      <c r="T132" s="35">
        <v>35.232999999999997</v>
      </c>
      <c r="U132" s="35">
        <f t="shared" ref="U132:U142" si="40">T132/T$143</f>
        <v>1.2752680712443631</v>
      </c>
      <c r="X132" s="38"/>
      <c r="Y132" s="38"/>
      <c r="Z132" s="38"/>
      <c r="AA132" s="38"/>
      <c r="AB132" s="38"/>
      <c r="AC132" s="38">
        <v>1.3222579999999999</v>
      </c>
      <c r="AD132" s="38">
        <v>0.78181789999999995</v>
      </c>
    </row>
    <row r="133" spans="1:30" x14ac:dyDescent="0.35">
      <c r="A133" s="39" t="s">
        <v>288</v>
      </c>
      <c r="B133" s="35">
        <v>49.963000000000001</v>
      </c>
      <c r="C133" s="35">
        <f t="shared" si="35"/>
        <v>1.1516215314279756</v>
      </c>
      <c r="D133" s="40" t="s">
        <v>313</v>
      </c>
      <c r="E133" s="35">
        <v>41.161999999999999</v>
      </c>
      <c r="F133" s="35">
        <f t="shared" si="36"/>
        <v>1.1466568609425751</v>
      </c>
      <c r="G133" s="39" t="s">
        <v>314</v>
      </c>
      <c r="H133" s="35">
        <v>35.890999999999998</v>
      </c>
      <c r="I133" s="35">
        <f t="shared" si="37"/>
        <v>1.2142488908078013</v>
      </c>
      <c r="J133" s="40" t="s">
        <v>315</v>
      </c>
      <c r="K133" s="35">
        <v>43.417999999999999</v>
      </c>
      <c r="L133" s="35">
        <f t="shared" si="34"/>
        <v>1.067032026873636</v>
      </c>
      <c r="M133" s="39" t="s">
        <v>316</v>
      </c>
      <c r="N133" s="35">
        <v>37.820999999999998</v>
      </c>
      <c r="O133" s="35">
        <f t="shared" si="38"/>
        <v>1.465038963488676</v>
      </c>
      <c r="P133" s="40" t="s">
        <v>317</v>
      </c>
      <c r="Q133" s="35">
        <v>46.575000000000003</v>
      </c>
      <c r="R133" s="35">
        <f t="shared" si="39"/>
        <v>1.1749717767112147</v>
      </c>
      <c r="S133" s="39" t="s">
        <v>318</v>
      </c>
      <c r="T133" s="35">
        <v>27.45</v>
      </c>
      <c r="U133" s="35">
        <f t="shared" si="40"/>
        <v>0.99356025758969635</v>
      </c>
      <c r="X133" s="38"/>
      <c r="Y133" s="38"/>
      <c r="Z133" s="38"/>
      <c r="AA133" s="38"/>
      <c r="AB133" s="38"/>
      <c r="AC133" s="38">
        <v>1.102241</v>
      </c>
      <c r="AD133" s="38"/>
    </row>
    <row r="134" spans="1:30" x14ac:dyDescent="0.35">
      <c r="A134" s="39" t="s">
        <v>288</v>
      </c>
      <c r="B134" s="35">
        <v>46.9</v>
      </c>
      <c r="C134" s="35">
        <f t="shared" si="35"/>
        <v>1.0810209519839091</v>
      </c>
      <c r="D134" s="40" t="s">
        <v>313</v>
      </c>
      <c r="E134" s="35">
        <v>50.451999999999998</v>
      </c>
      <c r="F134" s="35">
        <f t="shared" si="36"/>
        <v>1.405449976878548</v>
      </c>
      <c r="G134" s="39" t="s">
        <v>314</v>
      </c>
      <c r="H134" s="35">
        <v>37.381999999999998</v>
      </c>
      <c r="I134" s="35">
        <f t="shared" si="37"/>
        <v>1.2646917621737266</v>
      </c>
      <c r="J134" s="40" t="s">
        <v>315</v>
      </c>
      <c r="K134" s="35">
        <v>32.131</v>
      </c>
      <c r="L134" s="35">
        <f t="shared" si="34"/>
        <v>0.78964498722826471</v>
      </c>
      <c r="M134" s="39" t="s">
        <v>316</v>
      </c>
      <c r="N134" s="35">
        <v>28.94</v>
      </c>
      <c r="O134" s="35">
        <f t="shared" si="38"/>
        <v>1.12102344209202</v>
      </c>
      <c r="P134" s="40" t="s">
        <v>317</v>
      </c>
      <c r="Q134" s="35">
        <v>47.036999999999999</v>
      </c>
      <c r="R134" s="35">
        <f t="shared" si="39"/>
        <v>1.186626891275693</v>
      </c>
      <c r="S134" s="39" t="s">
        <v>318</v>
      </c>
      <c r="T134" s="35">
        <v>31.001999999999999</v>
      </c>
      <c r="U134" s="35">
        <f t="shared" si="40"/>
        <v>1.122125869063598</v>
      </c>
      <c r="X134" s="38"/>
      <c r="Y134" s="38"/>
      <c r="Z134" s="38"/>
      <c r="AA134" s="38"/>
      <c r="AB134" s="38"/>
      <c r="AC134" s="38">
        <v>1.540367</v>
      </c>
      <c r="AD134" s="38"/>
    </row>
    <row r="135" spans="1:30" x14ac:dyDescent="0.35">
      <c r="A135" s="39" t="s">
        <v>288</v>
      </c>
      <c r="B135" s="35">
        <v>53.323999999999998</v>
      </c>
      <c r="C135" s="35">
        <f t="shared" si="35"/>
        <v>1.2290908580722808</v>
      </c>
      <c r="D135" s="40" t="s">
        <v>313</v>
      </c>
      <c r="E135" s="35">
        <v>61.429000000000002</v>
      </c>
      <c r="F135" s="35">
        <f t="shared" si="36"/>
        <v>1.7112381398095682</v>
      </c>
      <c r="G135" s="39" t="s">
        <v>314</v>
      </c>
      <c r="H135" s="35">
        <v>45.145000000000003</v>
      </c>
      <c r="I135" s="35">
        <f t="shared" si="37"/>
        <v>1.527326242665799</v>
      </c>
      <c r="J135" s="40" t="s">
        <v>315</v>
      </c>
      <c r="K135" s="35">
        <v>47.198</v>
      </c>
      <c r="L135" s="35">
        <f t="shared" si="34"/>
        <v>1.1599285458653525</v>
      </c>
      <c r="M135" s="39" t="s">
        <v>316</v>
      </c>
      <c r="N135" s="35">
        <v>28.47</v>
      </c>
      <c r="O135" s="35">
        <f t="shared" si="38"/>
        <v>1.1028174635922532</v>
      </c>
      <c r="P135" s="40" t="s">
        <v>317</v>
      </c>
      <c r="Q135" s="35">
        <v>32.177999999999997</v>
      </c>
      <c r="R135" s="35">
        <f t="shared" si="39"/>
        <v>0.81177116115970926</v>
      </c>
      <c r="S135" s="39" t="s">
        <v>318</v>
      </c>
      <c r="T135" s="35">
        <v>36.603999999999999</v>
      </c>
      <c r="U135" s="35">
        <f t="shared" si="40"/>
        <v>1.3248917912135973</v>
      </c>
      <c r="X135" s="38"/>
      <c r="Y135" s="38"/>
      <c r="Z135" s="38"/>
      <c r="AA135" s="38"/>
      <c r="AB135" s="38"/>
      <c r="AC135" s="38">
        <v>1.1749719999999999</v>
      </c>
      <c r="AD135" s="38"/>
    </row>
    <row r="136" spans="1:30" x14ac:dyDescent="0.35">
      <c r="A136" s="39" t="s">
        <v>288</v>
      </c>
      <c r="B136" s="35">
        <v>39.624000000000002</v>
      </c>
      <c r="C136" s="35">
        <f t="shared" si="35"/>
        <v>0.91331288275928402</v>
      </c>
      <c r="D136" s="40" t="s">
        <v>319</v>
      </c>
      <c r="E136" s="35">
        <v>29.765000000000001</v>
      </c>
      <c r="F136" s="35">
        <f t="shared" si="36"/>
        <v>0.82916868631154339</v>
      </c>
      <c r="G136" s="39" t="s">
        <v>314</v>
      </c>
      <c r="H136" s="35">
        <v>42.82</v>
      </c>
      <c r="I136" s="35">
        <f t="shared" si="37"/>
        <v>1.4486678416424745</v>
      </c>
      <c r="J136" s="40" t="s">
        <v>315</v>
      </c>
      <c r="K136" s="35">
        <v>47.911000000000001</v>
      </c>
      <c r="L136" s="35">
        <f t="shared" si="34"/>
        <v>1.1774510903206683</v>
      </c>
      <c r="M136" s="39" t="s">
        <v>316</v>
      </c>
      <c r="N136" s="35">
        <v>38.033999999999999</v>
      </c>
      <c r="O136" s="35">
        <f t="shared" si="38"/>
        <v>1.4732897580002724</v>
      </c>
      <c r="P136" s="40" t="s">
        <v>317</v>
      </c>
      <c r="Q136" s="35">
        <v>36.372</v>
      </c>
      <c r="R136" s="35">
        <f t="shared" si="39"/>
        <v>0.91757538298529895</v>
      </c>
      <c r="S136" s="39" t="s">
        <v>320</v>
      </c>
      <c r="T136" s="35">
        <v>32.762</v>
      </c>
      <c r="U136" s="35">
        <f t="shared" si="40"/>
        <v>1.1858295504245404</v>
      </c>
      <c r="X136" s="38"/>
      <c r="Y136" s="38"/>
      <c r="Z136" s="38"/>
      <c r="AA136" s="38"/>
      <c r="AB136" s="38"/>
      <c r="AC136" s="38">
        <v>1.1866270000000001</v>
      </c>
      <c r="AD136" s="38"/>
    </row>
    <row r="137" spans="1:30" x14ac:dyDescent="0.35">
      <c r="A137" s="39" t="s">
        <v>288</v>
      </c>
      <c r="B137" s="35">
        <v>45.142000000000003</v>
      </c>
      <c r="C137" s="35">
        <f t="shared" si="35"/>
        <v>1.0404999533999495</v>
      </c>
      <c r="D137" s="40" t="s">
        <v>319</v>
      </c>
      <c r="E137" s="35">
        <v>48.893999999999998</v>
      </c>
      <c r="F137" s="35">
        <f t="shared" si="36"/>
        <v>1.3620485049056474</v>
      </c>
      <c r="G137" s="39" t="s">
        <v>314</v>
      </c>
      <c r="H137" s="35">
        <v>41.143000000000001</v>
      </c>
      <c r="I137" s="35">
        <f t="shared" si="37"/>
        <v>1.3919322981946831</v>
      </c>
      <c r="J137" s="40" t="s">
        <v>315</v>
      </c>
      <c r="K137" s="35">
        <v>53.774000000000001</v>
      </c>
      <c r="L137" s="35">
        <f t="shared" si="34"/>
        <v>1.3215389979525289</v>
      </c>
      <c r="M137" s="39" t="s">
        <v>316</v>
      </c>
      <c r="N137" s="35">
        <v>40.515999999999998</v>
      </c>
      <c r="O137" s="35">
        <f t="shared" si="38"/>
        <v>1.5694328189288278</v>
      </c>
      <c r="P137" s="40" t="s">
        <v>317</v>
      </c>
      <c r="Q137" s="35">
        <v>40.637999999999998</v>
      </c>
      <c r="R137" s="35">
        <f t="shared" si="39"/>
        <v>1.0251959863014564</v>
      </c>
      <c r="S137" s="39" t="s">
        <v>320</v>
      </c>
      <c r="T137" s="35">
        <v>28.29</v>
      </c>
      <c r="U137" s="35">
        <f t="shared" si="40"/>
        <v>1.023964287330146</v>
      </c>
      <c r="X137" s="38"/>
      <c r="Y137" s="38"/>
      <c r="Z137" s="38"/>
      <c r="AA137" s="38"/>
      <c r="AB137" s="38"/>
      <c r="AC137" s="38">
        <v>0.81177120000000003</v>
      </c>
      <c r="AD137" s="38"/>
    </row>
    <row r="138" spans="1:30" x14ac:dyDescent="0.35">
      <c r="A138" s="39" t="s">
        <v>288</v>
      </c>
      <c r="B138" s="35">
        <v>54.37</v>
      </c>
      <c r="C138" s="35">
        <f t="shared" si="35"/>
        <v>1.2532006217348644</v>
      </c>
      <c r="D138" s="40" t="s">
        <v>319</v>
      </c>
      <c r="E138" s="35">
        <v>15.819000000000001</v>
      </c>
      <c r="F138" s="35">
        <f t="shared" si="36"/>
        <v>0.44067258352972638</v>
      </c>
      <c r="G138" s="39" t="s">
        <v>314</v>
      </c>
      <c r="H138" s="35">
        <v>36.392000000000003</v>
      </c>
      <c r="I138" s="35">
        <f t="shared" si="37"/>
        <v>1.2311985075444403</v>
      </c>
      <c r="J138" s="40" t="s">
        <v>315</v>
      </c>
      <c r="K138" s="35">
        <v>54.887999999999998</v>
      </c>
      <c r="L138" s="35">
        <f t="shared" si="34"/>
        <v>1.3489164376765428</v>
      </c>
      <c r="M138" s="39" t="s">
        <v>316</v>
      </c>
      <c r="N138" s="35">
        <v>37.219000000000001</v>
      </c>
      <c r="O138" s="35">
        <f t="shared" si="38"/>
        <v>1.4417198165591878</v>
      </c>
      <c r="P138" s="40" t="s">
        <v>317</v>
      </c>
      <c r="Q138" s="35">
        <v>35.823</v>
      </c>
      <c r="R138" s="35">
        <f t="shared" si="39"/>
        <v>0.90372547411971749</v>
      </c>
      <c r="S138" s="39" t="s">
        <v>320</v>
      </c>
      <c r="T138" s="35">
        <v>24.195</v>
      </c>
      <c r="U138" s="35">
        <f t="shared" si="40"/>
        <v>0.87574464234545368</v>
      </c>
      <c r="X138" s="38"/>
      <c r="Y138" s="38"/>
      <c r="Z138" s="38"/>
      <c r="AA138" s="38"/>
      <c r="AB138" s="38"/>
      <c r="AC138" s="38">
        <v>0.91757540000000004</v>
      </c>
      <c r="AD138" s="38"/>
    </row>
    <row r="139" spans="1:30" x14ac:dyDescent="0.35">
      <c r="A139" s="39" t="s">
        <v>288</v>
      </c>
      <c r="B139" s="35">
        <v>55.098999999999997</v>
      </c>
      <c r="C139" s="35">
        <f t="shared" si="35"/>
        <v>1.2700036979394758</v>
      </c>
      <c r="D139" s="40" t="s">
        <v>319</v>
      </c>
      <c r="E139" s="35">
        <v>26.745999999999999</v>
      </c>
      <c r="F139" s="35">
        <f t="shared" si="36"/>
        <v>0.74506788792503065</v>
      </c>
      <c r="G139" s="39" t="s">
        <v>314</v>
      </c>
      <c r="H139" s="35">
        <v>33.634999999999998</v>
      </c>
      <c r="I139" s="35">
        <f t="shared" si="37"/>
        <v>1.137924868137427</v>
      </c>
      <c r="J139" s="40" t="s">
        <v>315</v>
      </c>
      <c r="K139" s="35">
        <v>57.500999999999998</v>
      </c>
      <c r="L139" s="35">
        <f t="shared" si="34"/>
        <v>1.4131329996144673</v>
      </c>
      <c r="M139" s="39" t="s">
        <v>316</v>
      </c>
      <c r="N139" s="35">
        <v>37.722000000000001</v>
      </c>
      <c r="O139" s="35">
        <f t="shared" si="38"/>
        <v>1.4612040871663849</v>
      </c>
      <c r="P139" s="40" t="s">
        <v>317</v>
      </c>
      <c r="Q139" s="35">
        <v>49.152999999999999</v>
      </c>
      <c r="R139" s="35">
        <f t="shared" si="39"/>
        <v>1.2400083250818321</v>
      </c>
      <c r="S139" s="39" t="s">
        <v>320</v>
      </c>
      <c r="T139" s="35">
        <v>27.702000000000002</v>
      </c>
      <c r="U139" s="35">
        <f t="shared" si="40"/>
        <v>1.0026814665118313</v>
      </c>
      <c r="X139" s="38"/>
      <c r="Y139" s="38"/>
      <c r="Z139" s="38"/>
      <c r="AA139" s="38"/>
      <c r="AB139" s="38"/>
      <c r="AC139" s="38">
        <v>1.025196</v>
      </c>
      <c r="AD139" s="38"/>
    </row>
    <row r="140" spans="1:30" x14ac:dyDescent="0.35">
      <c r="A140" s="39" t="s">
        <v>288</v>
      </c>
      <c r="B140" s="35">
        <v>59.42</v>
      </c>
      <c r="C140" s="35">
        <f t="shared" si="35"/>
        <v>1.3696005323429401</v>
      </c>
      <c r="D140" s="40" t="s">
        <v>319</v>
      </c>
      <c r="E140" s="35">
        <v>44.1</v>
      </c>
      <c r="F140" s="35">
        <f t="shared" si="36"/>
        <v>1.2285012285012284</v>
      </c>
      <c r="G140" s="39" t="s">
        <v>314</v>
      </c>
      <c r="H140" s="35">
        <v>37.853999999999999</v>
      </c>
      <c r="I140" s="35">
        <f t="shared" si="37"/>
        <v>1.2806602633707198</v>
      </c>
      <c r="J140" s="40" t="s">
        <v>315</v>
      </c>
      <c r="K140" s="35">
        <v>48.506999999999998</v>
      </c>
      <c r="L140" s="35">
        <f t="shared" si="34"/>
        <v>1.1920982663310022</v>
      </c>
      <c r="M140" s="39" t="s">
        <v>316</v>
      </c>
      <c r="N140" s="35">
        <v>31.26</v>
      </c>
      <c r="O140" s="35">
        <f t="shared" si="38"/>
        <v>1.2108912508568261</v>
      </c>
      <c r="P140" s="40" t="s">
        <v>317</v>
      </c>
      <c r="Q140" s="35">
        <v>42.996000000000002</v>
      </c>
      <c r="R140" s="35">
        <f t="shared" si="39"/>
        <v>1.0846824801175605</v>
      </c>
      <c r="S140" s="39" t="s">
        <v>320</v>
      </c>
      <c r="T140" s="35">
        <v>17.933</v>
      </c>
      <c r="U140" s="35">
        <f t="shared" si="40"/>
        <v>0.64908983968510114</v>
      </c>
      <c r="X140" s="38"/>
      <c r="Y140" s="38"/>
      <c r="Z140" s="38"/>
      <c r="AA140" s="38"/>
      <c r="AB140" s="38"/>
      <c r="AC140" s="38">
        <v>0.90372540000000001</v>
      </c>
      <c r="AD140" s="38"/>
    </row>
    <row r="141" spans="1:30" x14ac:dyDescent="0.35">
      <c r="A141" s="39" t="s">
        <v>288</v>
      </c>
      <c r="B141" s="35">
        <v>43.847999999999999</v>
      </c>
      <c r="C141" s="35">
        <f t="shared" si="35"/>
        <v>1.0106739168995831</v>
      </c>
      <c r="E141" s="37">
        <f>AVERAGE(E131:E140)</f>
        <v>35.897400000000005</v>
      </c>
      <c r="F141" s="37">
        <f>AVERAGE(F131:F140)</f>
        <v>0.99999999999999978</v>
      </c>
      <c r="G141" s="39" t="s">
        <v>314</v>
      </c>
      <c r="H141" s="35">
        <v>34.305</v>
      </c>
      <c r="I141" s="35">
        <f t="shared" si="37"/>
        <v>1.1605920202602775</v>
      </c>
      <c r="J141" s="40" t="s">
        <v>321</v>
      </c>
      <c r="K141" s="35">
        <v>21.344999999999999</v>
      </c>
      <c r="L141" s="35">
        <f t="shared" si="34"/>
        <v>0.52457042271909715</v>
      </c>
      <c r="M141" s="39" t="s">
        <v>316</v>
      </c>
      <c r="N141" s="35">
        <v>34.134999999999998</v>
      </c>
      <c r="O141" s="35">
        <f t="shared" si="38"/>
        <v>1.3222576087011437</v>
      </c>
      <c r="P141" s="40" t="s">
        <v>317</v>
      </c>
      <c r="Q141" s="35">
        <v>8.3490000000000002</v>
      </c>
      <c r="R141" s="35">
        <f t="shared" si="39"/>
        <v>0.21062457034378809</v>
      </c>
      <c r="S141" s="39" t="s">
        <v>320</v>
      </c>
      <c r="T141" s="35">
        <v>22.882000000000001</v>
      </c>
      <c r="U141" s="35">
        <f t="shared" si="40"/>
        <v>0.82822024823925078</v>
      </c>
      <c r="X141" s="38"/>
      <c r="Y141" s="38"/>
      <c r="Z141" s="38"/>
      <c r="AA141" s="38"/>
      <c r="AB141" s="38"/>
      <c r="AC141" s="38">
        <v>1.240008</v>
      </c>
      <c r="AD141" s="38"/>
    </row>
    <row r="142" spans="1:30" x14ac:dyDescent="0.35">
      <c r="A142" s="39" t="s">
        <v>288</v>
      </c>
      <c r="B142" s="35">
        <v>54.454999999999998</v>
      </c>
      <c r="C142" s="35">
        <f t="shared" si="35"/>
        <v>1.2551598281510399</v>
      </c>
      <c r="G142" s="39" t="s">
        <v>314</v>
      </c>
      <c r="H142" s="35">
        <v>36.387999999999998</v>
      </c>
      <c r="I142" s="35">
        <f t="shared" si="37"/>
        <v>1.2310631812631097</v>
      </c>
      <c r="J142" s="40" t="s">
        <v>321</v>
      </c>
      <c r="K142" s="35">
        <v>41.095999999999997</v>
      </c>
      <c r="L142" s="35">
        <f t="shared" si="34"/>
        <v>1.0099670223501529</v>
      </c>
      <c r="M142" s="39" t="s">
        <v>322</v>
      </c>
      <c r="N142" s="35">
        <v>19.390999999999998</v>
      </c>
      <c r="O142" s="35">
        <f t="shared" si="38"/>
        <v>0.75113218955101446</v>
      </c>
      <c r="P142" s="40" t="s">
        <v>323</v>
      </c>
      <c r="Q142" s="35">
        <v>47.679000000000002</v>
      </c>
      <c r="R142" s="35">
        <f t="shared" si="39"/>
        <v>1.2028229595665916</v>
      </c>
      <c r="S142" s="39" t="s">
        <v>320</v>
      </c>
      <c r="T142" s="35">
        <v>21.6</v>
      </c>
      <c r="U142" s="35">
        <f t="shared" si="40"/>
        <v>0.78181790761156444</v>
      </c>
      <c r="X142" s="38"/>
      <c r="Y142" s="38"/>
      <c r="Z142" s="38"/>
      <c r="AA142" s="38"/>
      <c r="AB142" s="38"/>
      <c r="AC142" s="38">
        <v>1.0846819999999999</v>
      </c>
      <c r="AD142" s="38"/>
    </row>
    <row r="143" spans="1:30" x14ac:dyDescent="0.35">
      <c r="A143" s="39" t="s">
        <v>288</v>
      </c>
      <c r="B143" s="35">
        <v>34.103000000000002</v>
      </c>
      <c r="C143" s="35">
        <f t="shared" si="35"/>
        <v>0.78605666365687121</v>
      </c>
      <c r="G143" s="39" t="s">
        <v>324</v>
      </c>
      <c r="H143" s="35">
        <v>29.873999999999999</v>
      </c>
      <c r="I143" s="35">
        <f t="shared" si="37"/>
        <v>1.0106843321164709</v>
      </c>
      <c r="J143" s="40" t="s">
        <v>321</v>
      </c>
      <c r="K143" s="35">
        <v>19.286999999999999</v>
      </c>
      <c r="L143" s="35">
        <f t="shared" si="34"/>
        <v>0.47399342904582931</v>
      </c>
      <c r="M143" s="39" t="s">
        <v>322</v>
      </c>
      <c r="N143" s="35">
        <v>18.986000000000001</v>
      </c>
      <c r="O143" s="35">
        <f t="shared" si="38"/>
        <v>0.73544405914164102</v>
      </c>
      <c r="P143" s="40" t="s">
        <v>323</v>
      </c>
      <c r="Q143" s="35">
        <v>48.043999999999997</v>
      </c>
      <c r="R143" s="35">
        <f t="shared" si="39"/>
        <v>1.2120310046229434</v>
      </c>
      <c r="T143" s="37">
        <f>AVERAGE(T131:T142)</f>
        <v>27.627916666666668</v>
      </c>
      <c r="U143" s="37">
        <f>AVERAGE(U131:U142)</f>
        <v>1.0000000000000002</v>
      </c>
      <c r="X143" s="38"/>
      <c r="Y143" s="38"/>
      <c r="Z143" s="38"/>
      <c r="AA143" s="38"/>
      <c r="AB143" s="38"/>
      <c r="AC143" s="38">
        <v>0.2106246</v>
      </c>
      <c r="AD143" s="38"/>
    </row>
    <row r="144" spans="1:30" x14ac:dyDescent="0.35">
      <c r="A144" s="39" t="s">
        <v>296</v>
      </c>
      <c r="B144" s="35">
        <v>58.313000000000002</v>
      </c>
      <c r="C144" s="35">
        <f t="shared" si="35"/>
        <v>1.3440847499581599</v>
      </c>
      <c r="G144" s="39" t="s">
        <v>324</v>
      </c>
      <c r="H144" s="35">
        <v>14.443</v>
      </c>
      <c r="I144" s="35">
        <f t="shared" si="37"/>
        <v>0.48862937031392478</v>
      </c>
      <c r="J144" s="40" t="s">
        <v>321</v>
      </c>
      <c r="K144" s="35">
        <v>19.858000000000001</v>
      </c>
      <c r="L144" s="35">
        <f t="shared" si="34"/>
        <v>0.48802621008928704</v>
      </c>
      <c r="M144" s="39" t="s">
        <v>322</v>
      </c>
      <c r="N144" s="35">
        <v>12.972</v>
      </c>
      <c r="O144" s="35">
        <f t="shared" si="38"/>
        <v>0.50248500659356199</v>
      </c>
      <c r="P144" s="40" t="s">
        <v>323</v>
      </c>
      <c r="Q144" s="35">
        <v>61.106999999999999</v>
      </c>
      <c r="R144" s="35">
        <f t="shared" si="39"/>
        <v>1.541578107557535</v>
      </c>
      <c r="X144" s="38"/>
      <c r="Y144" s="38"/>
      <c r="Z144" s="38"/>
      <c r="AA144" s="38"/>
      <c r="AB144" s="38"/>
      <c r="AC144" s="38">
        <v>0.93680609999999997</v>
      </c>
      <c r="AD144" s="38"/>
    </row>
    <row r="145" spans="1:30" x14ac:dyDescent="0.35">
      <c r="A145" s="39" t="s">
        <v>296</v>
      </c>
      <c r="B145" s="35">
        <v>25.088999999999999</v>
      </c>
      <c r="C145" s="35">
        <f t="shared" si="35"/>
        <v>0.57828858559326857</v>
      </c>
      <c r="G145" s="39" t="s">
        <v>324</v>
      </c>
      <c r="H145" s="35">
        <v>17.425000000000001</v>
      </c>
      <c r="I145" s="35">
        <f t="shared" si="37"/>
        <v>0.58951511304577575</v>
      </c>
      <c r="J145" s="40" t="s">
        <v>321</v>
      </c>
      <c r="K145" s="35">
        <v>14.304</v>
      </c>
      <c r="L145" s="35">
        <f t="shared" si="34"/>
        <v>0.351532224248019</v>
      </c>
      <c r="M145" s="39" t="s">
        <v>322</v>
      </c>
      <c r="N145" s="35">
        <v>23.254000000000001</v>
      </c>
      <c r="O145" s="35">
        <f t="shared" si="38"/>
        <v>0.90076983836931013</v>
      </c>
      <c r="P145" s="40" t="s">
        <v>323</v>
      </c>
      <c r="Q145" s="35">
        <v>36.540999999999997</v>
      </c>
      <c r="R145" s="35">
        <f t="shared" si="39"/>
        <v>0.92183883398399324</v>
      </c>
      <c r="X145" s="38"/>
      <c r="Y145" s="38"/>
      <c r="Z145" s="38"/>
      <c r="AA145" s="38"/>
      <c r="AB145" s="38"/>
      <c r="AC145" s="38">
        <v>1.2752680000000001</v>
      </c>
      <c r="AD145" s="38"/>
    </row>
    <row r="146" spans="1:30" x14ac:dyDescent="0.35">
      <c r="A146" s="39" t="s">
        <v>296</v>
      </c>
      <c r="B146" s="35">
        <v>18.641999999999999</v>
      </c>
      <c r="C146" s="35">
        <f t="shared" si="35"/>
        <v>0.42968854129816708</v>
      </c>
      <c r="G146" s="39" t="s">
        <v>324</v>
      </c>
      <c r="H146" s="35">
        <v>26.291</v>
      </c>
      <c r="I146" s="35">
        <f t="shared" si="37"/>
        <v>0.88946581561471971</v>
      </c>
      <c r="J146" s="40" t="s">
        <v>321</v>
      </c>
      <c r="K146" s="35">
        <v>52.957000000000001</v>
      </c>
      <c r="L146" s="35">
        <f t="shared" si="34"/>
        <v>1.3014605704350073</v>
      </c>
      <c r="M146" s="39" t="s">
        <v>322</v>
      </c>
      <c r="N146" s="35">
        <v>18.960999999999999</v>
      </c>
      <c r="O146" s="35">
        <f t="shared" si="38"/>
        <v>0.73447565602995124</v>
      </c>
      <c r="P146" s="40" t="s">
        <v>323</v>
      </c>
      <c r="Q146" s="35">
        <v>29.949000000000002</v>
      </c>
      <c r="R146" s="35">
        <f t="shared" si="39"/>
        <v>0.75553901751420649</v>
      </c>
      <c r="X146" s="38"/>
      <c r="Y146" s="38"/>
      <c r="Z146" s="38"/>
      <c r="AA146" s="38"/>
      <c r="AB146" s="38"/>
      <c r="AC146" s="38">
        <v>0.99356029999999995</v>
      </c>
      <c r="AD146" s="38"/>
    </row>
    <row r="147" spans="1:30" x14ac:dyDescent="0.35">
      <c r="A147" s="39" t="s">
        <v>296</v>
      </c>
      <c r="B147" s="35">
        <v>27.091000000000001</v>
      </c>
      <c r="C147" s="35">
        <f t="shared" si="35"/>
        <v>0.62443365906601467</v>
      </c>
      <c r="G147" s="39" t="s">
        <v>324</v>
      </c>
      <c r="H147" s="35">
        <v>12.673</v>
      </c>
      <c r="I147" s="35">
        <f t="shared" si="37"/>
        <v>0.42874749082520036</v>
      </c>
      <c r="K147" s="37">
        <f>AVERAGE(K131:K146)</f>
        <v>40.690437499999994</v>
      </c>
      <c r="L147" s="37">
        <f>AVERAGE(L131:L146)</f>
        <v>1.0000000000000002</v>
      </c>
      <c r="M147" s="39" t="s">
        <v>322</v>
      </c>
      <c r="N147" s="35">
        <v>10.138999999999999</v>
      </c>
      <c r="O147" s="35">
        <f t="shared" si="38"/>
        <v>0.39274556597688287</v>
      </c>
      <c r="P147" s="40" t="s">
        <v>323</v>
      </c>
      <c r="Q147" s="35">
        <v>41.593000000000004</v>
      </c>
      <c r="R147" s="35">
        <f t="shared" si="39"/>
        <v>1.0492882685721858</v>
      </c>
      <c r="X147" s="38"/>
      <c r="Y147" s="38"/>
      <c r="Z147" s="38"/>
      <c r="AA147" s="38"/>
      <c r="AB147" s="38"/>
      <c r="AC147" s="38">
        <v>1.122126</v>
      </c>
      <c r="AD147" s="38"/>
    </row>
    <row r="148" spans="1:30" x14ac:dyDescent="0.35">
      <c r="A148" s="39" t="s">
        <v>296</v>
      </c>
      <c r="B148" s="35">
        <v>20.265999999999998</v>
      </c>
      <c r="C148" s="35">
        <f t="shared" si="35"/>
        <v>0.46712090859074418</v>
      </c>
      <c r="G148" s="39" t="s">
        <v>324</v>
      </c>
      <c r="H148" s="35">
        <v>12.108000000000001</v>
      </c>
      <c r="I148" s="35">
        <f t="shared" si="37"/>
        <v>0.40963265358727419</v>
      </c>
      <c r="M148" s="39" t="s">
        <v>322</v>
      </c>
      <c r="N148" s="35">
        <v>14.314</v>
      </c>
      <c r="O148" s="35">
        <f t="shared" si="38"/>
        <v>0.55446888562906615</v>
      </c>
      <c r="P148" s="40" t="s">
        <v>323</v>
      </c>
      <c r="Q148" s="35">
        <v>27.111999999999998</v>
      </c>
      <c r="R148" s="35">
        <f t="shared" si="39"/>
        <v>0.68396854128168427</v>
      </c>
      <c r="X148" s="38"/>
      <c r="Y148" s="38"/>
      <c r="Z148" s="38"/>
      <c r="AA148" s="38"/>
      <c r="AB148" s="38"/>
      <c r="AC148" s="38">
        <v>1.324892</v>
      </c>
      <c r="AD148" s="38"/>
    </row>
    <row r="149" spans="1:30" x14ac:dyDescent="0.35">
      <c r="A149" s="39" t="s">
        <v>296</v>
      </c>
      <c r="B149" s="35">
        <v>35.728000000000002</v>
      </c>
      <c r="C149" s="35">
        <f t="shared" si="35"/>
        <v>0.82351208043669744</v>
      </c>
      <c r="G149" s="39" t="s">
        <v>324</v>
      </c>
      <c r="H149" s="35">
        <v>10.872999999999999</v>
      </c>
      <c r="I149" s="35">
        <f t="shared" si="37"/>
        <v>0.36785066422649754</v>
      </c>
      <c r="M149" s="39" t="s">
        <v>322</v>
      </c>
      <c r="N149" s="35">
        <v>19.800999999999998</v>
      </c>
      <c r="O149" s="35">
        <f t="shared" si="38"/>
        <v>0.76701400058272584</v>
      </c>
      <c r="P149" s="40" t="s">
        <v>323</v>
      </c>
      <c r="Q149" s="35">
        <v>27.962</v>
      </c>
      <c r="R149" s="35">
        <f t="shared" si="39"/>
        <v>0.70541193387866841</v>
      </c>
    </row>
    <row r="150" spans="1:30" x14ac:dyDescent="0.35">
      <c r="A150" s="39" t="s">
        <v>296</v>
      </c>
      <c r="B150" s="35">
        <v>27.638000000000002</v>
      </c>
      <c r="C150" s="35">
        <f t="shared" si="35"/>
        <v>0.63704172859128538</v>
      </c>
      <c r="G150" s="39" t="s">
        <v>324</v>
      </c>
      <c r="H150" s="35">
        <v>10.851000000000001</v>
      </c>
      <c r="I150" s="35">
        <f t="shared" si="37"/>
        <v>0.36710636967918009</v>
      </c>
      <c r="M150" s="39" t="s">
        <v>322</v>
      </c>
      <c r="N150" s="35">
        <v>19.305</v>
      </c>
      <c r="O150" s="35">
        <f t="shared" si="38"/>
        <v>0.7478008828468018</v>
      </c>
      <c r="P150" s="40" t="s">
        <v>323</v>
      </c>
      <c r="Q150" s="35">
        <v>28.925999999999998</v>
      </c>
      <c r="R150" s="35">
        <f t="shared" si="39"/>
        <v>0.72973126383571851</v>
      </c>
    </row>
    <row r="151" spans="1:30" x14ac:dyDescent="0.35">
      <c r="A151" s="39" t="s">
        <v>296</v>
      </c>
      <c r="B151" s="35">
        <v>86.878</v>
      </c>
      <c r="C151" s="35">
        <f t="shared" si="35"/>
        <v>2.0024933532293829</v>
      </c>
      <c r="G151" s="39" t="s">
        <v>324</v>
      </c>
      <c r="H151" s="35">
        <v>34.756</v>
      </c>
      <c r="I151" s="35">
        <f t="shared" si="37"/>
        <v>1.175850058480286</v>
      </c>
      <c r="M151" s="39" t="s">
        <v>322</v>
      </c>
      <c r="N151" s="35">
        <v>14.788</v>
      </c>
      <c r="O151" s="35">
        <f t="shared" si="38"/>
        <v>0.57282980862670319</v>
      </c>
      <c r="Q151" s="37">
        <f>AVERAGE(Q131:Q150)</f>
        <v>39.63924999999999</v>
      </c>
      <c r="R151" s="37">
        <f>AVERAGE(R131:R150)</f>
        <v>1</v>
      </c>
    </row>
    <row r="152" spans="1:30" x14ac:dyDescent="0.35">
      <c r="A152" s="39" t="s">
        <v>296</v>
      </c>
      <c r="B152" s="35">
        <v>33.786999999999999</v>
      </c>
      <c r="C152" s="35">
        <f t="shared" si="35"/>
        <v>0.77877302568614792</v>
      </c>
      <c r="H152" s="37">
        <f>AVERAGE(H131:H151)</f>
        <v>29.558190476190475</v>
      </c>
      <c r="I152" s="37">
        <f>AVERAGE(I131:I151)</f>
        <v>1</v>
      </c>
      <c r="M152" s="39" t="s">
        <v>322</v>
      </c>
      <c r="N152" s="35">
        <v>22.065999999999999</v>
      </c>
      <c r="O152" s="35">
        <f t="shared" si="38"/>
        <v>0.85475132250181451</v>
      </c>
    </row>
    <row r="153" spans="1:30" x14ac:dyDescent="0.35">
      <c r="A153" s="39" t="s">
        <v>296</v>
      </c>
      <c r="B153" s="35">
        <v>29.672000000000001</v>
      </c>
      <c r="C153" s="35">
        <f t="shared" si="35"/>
        <v>0.68392438565600333</v>
      </c>
      <c r="M153" s="39" t="s">
        <v>322</v>
      </c>
      <c r="N153" s="35">
        <v>22.864000000000001</v>
      </c>
      <c r="O153" s="35">
        <f t="shared" si="38"/>
        <v>0.88566274982695048</v>
      </c>
    </row>
    <row r="154" spans="1:30" x14ac:dyDescent="0.35">
      <c r="B154" s="37">
        <f>AVERAGE(B131:B153)</f>
        <v>43.384913043478271</v>
      </c>
      <c r="C154" s="37">
        <f>AVERAGE(C131:C153)</f>
        <v>0.99999999999999967</v>
      </c>
      <c r="N154" s="37">
        <f>AVERAGE(N131:N153)</f>
        <v>25.815695652173918</v>
      </c>
      <c r="O154" s="37">
        <f>AVERAGE(O131:O153)</f>
        <v>1</v>
      </c>
    </row>
  </sheetData>
  <mergeCells count="7">
    <mergeCell ref="A4:G5"/>
    <mergeCell ref="S44:T44"/>
    <mergeCell ref="X44:Z44"/>
    <mergeCell ref="X34:AC34"/>
    <mergeCell ref="X37:Y38"/>
    <mergeCell ref="X35:Y35"/>
    <mergeCell ref="X36:Y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6"/>
  <sheetViews>
    <sheetView zoomScale="50" zoomScaleNormal="50" workbookViewId="0"/>
  </sheetViews>
  <sheetFormatPr defaultRowHeight="14.5" x14ac:dyDescent="0.35"/>
  <cols>
    <col min="1" max="2" width="8.7265625" style="5"/>
    <col min="3" max="3" width="21.81640625" customWidth="1"/>
    <col min="8" max="8" width="24.54296875" customWidth="1"/>
    <col min="13" max="13" width="21.81640625" customWidth="1"/>
    <col min="15" max="15" width="9.08984375" customWidth="1"/>
    <col min="19" max="19" width="24.7265625" customWidth="1"/>
    <col min="20" max="20" width="9" customWidth="1"/>
  </cols>
  <sheetData>
    <row r="1" spans="1:25" ht="15.5" x14ac:dyDescent="0.35">
      <c r="A1" s="13" t="s">
        <v>239</v>
      </c>
      <c r="B1" s="1" t="s">
        <v>240</v>
      </c>
      <c r="C1" s="9" t="s">
        <v>225</v>
      </c>
    </row>
    <row r="2" spans="1:25" ht="15.5" x14ac:dyDescent="0.35">
      <c r="A2" s="14"/>
      <c r="B2" s="1"/>
    </row>
    <row r="3" spans="1:25" x14ac:dyDescent="0.35">
      <c r="C3" t="s">
        <v>1</v>
      </c>
      <c r="D3" t="s">
        <v>80</v>
      </c>
    </row>
    <row r="4" spans="1:25" x14ac:dyDescent="0.35">
      <c r="C4" t="s">
        <v>2</v>
      </c>
      <c r="D4" s="71" t="s">
        <v>88</v>
      </c>
      <c r="E4" s="71"/>
    </row>
    <row r="5" spans="1:25" ht="14.5" customHeight="1" x14ac:dyDescent="0.35">
      <c r="C5" t="s">
        <v>3</v>
      </c>
      <c r="D5" t="s">
        <v>4</v>
      </c>
      <c r="E5" t="s">
        <v>31</v>
      </c>
    </row>
    <row r="6" spans="1:25" ht="14.5" customHeight="1" x14ac:dyDescent="0.35">
      <c r="D6" t="s">
        <v>104</v>
      </c>
      <c r="E6" t="s">
        <v>5</v>
      </c>
    </row>
    <row r="7" spans="1:25" ht="14.5" customHeight="1" x14ac:dyDescent="0.35"/>
    <row r="8" spans="1:25" ht="21" customHeight="1" x14ac:dyDescent="0.5">
      <c r="C8" s="69" t="s">
        <v>24</v>
      </c>
      <c r="D8" s="69"/>
      <c r="E8" s="69"/>
      <c r="F8" s="69"/>
      <c r="G8" s="69"/>
      <c r="H8" s="69"/>
      <c r="I8" s="69"/>
      <c r="J8" s="69"/>
      <c r="K8" s="69"/>
      <c r="L8" s="15"/>
      <c r="M8" s="70" t="s">
        <v>25</v>
      </c>
      <c r="N8" s="70"/>
      <c r="O8" s="70"/>
      <c r="P8" s="70"/>
      <c r="Q8" s="70"/>
      <c r="R8" s="70"/>
      <c r="S8" s="70"/>
      <c r="T8" s="70"/>
      <c r="U8" s="70"/>
      <c r="V8" s="70"/>
      <c r="W8" s="70"/>
    </row>
    <row r="9" spans="1:25" x14ac:dyDescent="0.35">
      <c r="C9" s="69"/>
      <c r="D9" s="69"/>
      <c r="E9" s="69"/>
      <c r="F9" s="69"/>
      <c r="G9" s="69"/>
      <c r="H9" s="69"/>
      <c r="I9" s="69"/>
      <c r="J9" s="69"/>
      <c r="K9" s="69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</row>
    <row r="10" spans="1:25" ht="15.5" customHeight="1" x14ac:dyDescent="0.35">
      <c r="C10" s="17" t="s">
        <v>32</v>
      </c>
      <c r="D10" s="17"/>
      <c r="E10" s="17"/>
      <c r="F10" s="17"/>
    </row>
    <row r="11" spans="1:25" ht="21" customHeight="1" x14ac:dyDescent="0.35">
      <c r="C11" s="3"/>
      <c r="D11" s="3"/>
      <c r="E11" s="3"/>
      <c r="F11" s="3"/>
      <c r="G11" s="11"/>
      <c r="H11" s="11"/>
      <c r="I11" s="11"/>
      <c r="J11" s="11"/>
      <c r="K11" s="11"/>
      <c r="L11" s="11"/>
      <c r="M11" s="19" t="s">
        <v>36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x14ac:dyDescent="0.35">
      <c r="C12" s="19" t="s">
        <v>36</v>
      </c>
      <c r="D12" s="12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x14ac:dyDescent="0.35"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20" t="s">
        <v>45</v>
      </c>
      <c r="N13" s="20" t="s">
        <v>30</v>
      </c>
      <c r="O13" s="20" t="s">
        <v>46</v>
      </c>
      <c r="P13" s="20" t="s">
        <v>47</v>
      </c>
      <c r="Q13" s="20" t="s">
        <v>48</v>
      </c>
      <c r="R13" s="11"/>
      <c r="S13" s="20" t="s">
        <v>49</v>
      </c>
      <c r="T13" s="20" t="s">
        <v>30</v>
      </c>
      <c r="U13" s="20" t="s">
        <v>46</v>
      </c>
      <c r="V13" s="20" t="s">
        <v>47</v>
      </c>
      <c r="W13" s="20" t="s">
        <v>48</v>
      </c>
      <c r="X13" s="11"/>
      <c r="Y13" s="11"/>
    </row>
    <row r="14" spans="1:25" x14ac:dyDescent="0.35">
      <c r="C14" s="20" t="s">
        <v>45</v>
      </c>
      <c r="D14" s="20" t="s">
        <v>56</v>
      </c>
      <c r="E14" s="20" t="s">
        <v>30</v>
      </c>
      <c r="F14" s="20" t="s">
        <v>48</v>
      </c>
      <c r="G14" s="20"/>
      <c r="H14" s="20" t="s">
        <v>49</v>
      </c>
      <c r="I14" s="20" t="s">
        <v>56</v>
      </c>
      <c r="J14" s="20" t="s">
        <v>30</v>
      </c>
      <c r="K14" s="20" t="s">
        <v>48</v>
      </c>
      <c r="L14" s="20"/>
      <c r="M14" s="11" t="s">
        <v>57</v>
      </c>
      <c r="N14" s="11">
        <v>39.393000000000001</v>
      </c>
      <c r="O14" s="11">
        <v>98.174000000000007</v>
      </c>
      <c r="P14" s="11">
        <f>N14/O14</f>
        <v>0.40125695194246946</v>
      </c>
      <c r="Q14" s="11">
        <f t="shared" ref="Q14:Q21" si="0">P14/P$22</f>
        <v>0.80933961927825648</v>
      </c>
      <c r="R14" s="11"/>
      <c r="S14" s="11" t="s">
        <v>58</v>
      </c>
      <c r="T14" s="11">
        <v>52.466000000000001</v>
      </c>
      <c r="U14" s="11">
        <v>106.444</v>
      </c>
      <c r="V14" s="11">
        <f>T14/U14</f>
        <v>0.49289767389425426</v>
      </c>
      <c r="W14" s="11">
        <f t="shared" ref="W14:W25" si="1">V14/P$22</f>
        <v>0.99417994828887013</v>
      </c>
      <c r="X14" s="11"/>
      <c r="Y14" s="11"/>
    </row>
    <row r="15" spans="1:25" x14ac:dyDescent="0.35">
      <c r="C15" s="25" t="s">
        <v>68</v>
      </c>
      <c r="D15" s="11">
        <v>29.849</v>
      </c>
      <c r="E15" s="11">
        <v>48.969000000000001</v>
      </c>
      <c r="F15" s="11">
        <f>D15/E15</f>
        <v>0.60954889828258696</v>
      </c>
      <c r="G15" s="11"/>
      <c r="H15" s="25" t="s">
        <v>69</v>
      </c>
      <c r="I15" s="11">
        <v>42.165999999999997</v>
      </c>
      <c r="J15" s="11">
        <v>76.728999999999999</v>
      </c>
      <c r="K15" s="11">
        <f>I15/J15</f>
        <v>0.54954450077545647</v>
      </c>
      <c r="L15" s="11"/>
      <c r="M15" s="11" t="s">
        <v>70</v>
      </c>
      <c r="N15" s="11">
        <v>50.25</v>
      </c>
      <c r="O15" s="11">
        <v>111.702</v>
      </c>
      <c r="P15" s="11">
        <f t="shared" ref="P15:P21" si="2">N15/O15</f>
        <v>0.44985765698017943</v>
      </c>
      <c r="Q15" s="11">
        <f t="shared" si="0"/>
        <v>0.90736776787844475</v>
      </c>
      <c r="R15" s="11"/>
      <c r="S15" s="11" t="s">
        <v>71</v>
      </c>
      <c r="T15" s="11">
        <v>51.905999999999999</v>
      </c>
      <c r="U15" s="11">
        <v>84.456999999999994</v>
      </c>
      <c r="V15" s="11">
        <f t="shared" ref="V15:V25" si="3">T15/U15</f>
        <v>0.61458493671335712</v>
      </c>
      <c r="W15" s="11">
        <f t="shared" si="1"/>
        <v>1.2396244757525248</v>
      </c>
      <c r="X15" s="11"/>
      <c r="Y15" s="11"/>
    </row>
    <row r="16" spans="1:25" x14ac:dyDescent="0.35">
      <c r="C16" s="25" t="s">
        <v>68</v>
      </c>
      <c r="D16" s="11">
        <v>45.781999999999996</v>
      </c>
      <c r="E16" s="11">
        <v>48.969000000000001</v>
      </c>
      <c r="F16" s="11">
        <f t="shared" ref="F16:F70" si="4">D16/E16</f>
        <v>0.93491800935285574</v>
      </c>
      <c r="G16" s="11"/>
      <c r="H16" s="25" t="s">
        <v>69</v>
      </c>
      <c r="I16" s="11">
        <v>65.831999999999994</v>
      </c>
      <c r="J16" s="11">
        <v>76.728999999999999</v>
      </c>
      <c r="K16" s="11">
        <f t="shared" ref="K16:K58" si="5">I16/J16</f>
        <v>0.85798068526893345</v>
      </c>
      <c r="L16" s="11"/>
      <c r="M16" s="11" t="s">
        <v>81</v>
      </c>
      <c r="N16" s="11">
        <v>56.481000000000002</v>
      </c>
      <c r="O16" s="11">
        <v>106.1</v>
      </c>
      <c r="P16" s="11">
        <f t="shared" si="2"/>
        <v>0.53233741753063157</v>
      </c>
      <c r="Q16" s="11">
        <f t="shared" si="0"/>
        <v>1.0737303384928865</v>
      </c>
      <c r="R16" s="11"/>
      <c r="S16" s="11" t="s">
        <v>82</v>
      </c>
      <c r="T16" s="11">
        <v>75.335999999999999</v>
      </c>
      <c r="U16" s="11">
        <v>134.934</v>
      </c>
      <c r="V16" s="11">
        <f t="shared" si="3"/>
        <v>0.55831739961759086</v>
      </c>
      <c r="W16" s="11">
        <f t="shared" si="1"/>
        <v>1.1261322438289223</v>
      </c>
      <c r="X16" s="11"/>
      <c r="Y16" s="11"/>
    </row>
    <row r="17" spans="3:25" x14ac:dyDescent="0.35">
      <c r="C17" s="25" t="s">
        <v>68</v>
      </c>
      <c r="D17" s="11">
        <v>38.823</v>
      </c>
      <c r="E17" s="11">
        <v>48.969000000000001</v>
      </c>
      <c r="F17" s="11">
        <f t="shared" si="4"/>
        <v>0.79280769466397105</v>
      </c>
      <c r="G17" s="11"/>
      <c r="H17" s="25" t="s">
        <v>69</v>
      </c>
      <c r="I17" s="11">
        <v>50.4</v>
      </c>
      <c r="J17" s="11">
        <v>76.728999999999999</v>
      </c>
      <c r="K17" s="11">
        <f t="shared" si="5"/>
        <v>0.65685725084387914</v>
      </c>
      <c r="L17" s="11"/>
      <c r="M17" s="11" t="s">
        <v>89</v>
      </c>
      <c r="N17" s="11">
        <v>66.677000000000007</v>
      </c>
      <c r="O17" s="11">
        <v>119.327</v>
      </c>
      <c r="P17" s="11">
        <f t="shared" si="2"/>
        <v>0.55877546573700843</v>
      </c>
      <c r="Q17" s="11">
        <f t="shared" si="0"/>
        <v>1.1270561681544671</v>
      </c>
      <c r="R17" s="11"/>
      <c r="S17" s="11" t="s">
        <v>90</v>
      </c>
      <c r="T17" s="11">
        <v>61.186999999999998</v>
      </c>
      <c r="U17" s="11">
        <v>126.69499999999999</v>
      </c>
      <c r="V17" s="11">
        <f t="shared" si="3"/>
        <v>0.48294723548679902</v>
      </c>
      <c r="W17" s="11">
        <f t="shared" si="1"/>
        <v>0.97410980621816978</v>
      </c>
      <c r="X17" s="11"/>
      <c r="Y17" s="11"/>
    </row>
    <row r="18" spans="3:25" ht="14.5" customHeight="1" x14ac:dyDescent="0.35">
      <c r="C18" s="25" t="s">
        <v>68</v>
      </c>
      <c r="D18" s="11">
        <v>32.244999999999997</v>
      </c>
      <c r="E18" s="11">
        <v>48.969000000000001</v>
      </c>
      <c r="F18" s="11">
        <f t="shared" si="4"/>
        <v>0.65847781249361836</v>
      </c>
      <c r="G18" s="11"/>
      <c r="H18" s="25" t="s">
        <v>69</v>
      </c>
      <c r="I18" s="11">
        <v>47.728000000000002</v>
      </c>
      <c r="J18" s="11">
        <v>76.728999999999999</v>
      </c>
      <c r="K18" s="11">
        <f t="shared" si="5"/>
        <v>0.62203339024358462</v>
      </c>
      <c r="L18" s="11"/>
      <c r="M18" s="11" t="s">
        <v>97</v>
      </c>
      <c r="N18" s="11">
        <v>60.497999999999998</v>
      </c>
      <c r="O18" s="11">
        <v>103.9</v>
      </c>
      <c r="P18" s="11">
        <f t="shared" si="2"/>
        <v>0.58227141482194411</v>
      </c>
      <c r="Q18" s="11">
        <f t="shared" si="0"/>
        <v>1.1744477520134544</v>
      </c>
      <c r="R18" s="11"/>
      <c r="S18" s="11" t="s">
        <v>98</v>
      </c>
      <c r="T18" s="11">
        <v>68.814999999999998</v>
      </c>
      <c r="U18" s="11">
        <v>123.88</v>
      </c>
      <c r="V18" s="11">
        <f t="shared" si="3"/>
        <v>0.55549725540845984</v>
      </c>
      <c r="W18" s="11">
        <f t="shared" si="1"/>
        <v>1.1204439824057155</v>
      </c>
      <c r="X18" s="11"/>
      <c r="Y18" s="11"/>
    </row>
    <row r="19" spans="3:25" x14ac:dyDescent="0.35">
      <c r="C19" s="25" t="s">
        <v>105</v>
      </c>
      <c r="D19" s="11">
        <v>43.902999999999999</v>
      </c>
      <c r="E19" s="11">
        <v>48.969000000000001</v>
      </c>
      <c r="F19" s="11">
        <f t="shared" si="4"/>
        <v>0.89654679491106615</v>
      </c>
      <c r="G19" s="11"/>
      <c r="H19" s="26" t="s">
        <v>106</v>
      </c>
      <c r="I19" s="11">
        <v>84.483000000000004</v>
      </c>
      <c r="J19" s="11">
        <v>97.983000000000004</v>
      </c>
      <c r="K19" s="11">
        <f t="shared" si="5"/>
        <v>0.86222099751997794</v>
      </c>
      <c r="L19" s="11"/>
      <c r="M19" s="11" t="s">
        <v>107</v>
      </c>
      <c r="N19" s="11">
        <v>65.38</v>
      </c>
      <c r="O19" s="11">
        <v>121.131</v>
      </c>
      <c r="P19" s="11">
        <f t="shared" si="2"/>
        <v>0.53974622516118909</v>
      </c>
      <c r="Q19" s="11">
        <f t="shared" si="0"/>
        <v>1.0886739837506039</v>
      </c>
      <c r="R19" s="11"/>
      <c r="S19" s="11" t="s">
        <v>108</v>
      </c>
      <c r="T19" s="11">
        <v>75.63</v>
      </c>
      <c r="U19" s="11">
        <v>129.15100000000001</v>
      </c>
      <c r="V19" s="11">
        <f t="shared" si="3"/>
        <v>0.58559360748271394</v>
      </c>
      <c r="W19" s="11">
        <f t="shared" si="1"/>
        <v>1.1811486506028002</v>
      </c>
      <c r="X19" s="11"/>
      <c r="Y19" s="11"/>
    </row>
    <row r="20" spans="3:25" x14ac:dyDescent="0.35">
      <c r="C20" s="25" t="s">
        <v>105</v>
      </c>
      <c r="D20" s="11">
        <v>64.364000000000004</v>
      </c>
      <c r="E20" s="11">
        <v>48.969000000000001</v>
      </c>
      <c r="F20" s="11">
        <f t="shared" si="4"/>
        <v>1.3143825685637853</v>
      </c>
      <c r="G20" s="11"/>
      <c r="H20" s="26" t="s">
        <v>106</v>
      </c>
      <c r="I20" s="11">
        <v>80.123000000000005</v>
      </c>
      <c r="J20" s="11">
        <v>97.983000000000004</v>
      </c>
      <c r="K20" s="11">
        <f t="shared" si="5"/>
        <v>0.81772348264494865</v>
      </c>
      <c r="L20" s="11"/>
      <c r="M20" s="11" t="s">
        <v>113</v>
      </c>
      <c r="N20" s="11">
        <v>65.38</v>
      </c>
      <c r="O20" s="11">
        <v>155.63900000000001</v>
      </c>
      <c r="P20" s="11">
        <f t="shared" si="2"/>
        <v>0.42007465995026949</v>
      </c>
      <c r="Q20" s="11">
        <f t="shared" si="0"/>
        <v>0.84729514020068486</v>
      </c>
      <c r="R20" s="11"/>
      <c r="S20" s="11" t="s">
        <v>114</v>
      </c>
      <c r="T20" s="11">
        <v>51.936999999999998</v>
      </c>
      <c r="U20" s="11">
        <v>104.765</v>
      </c>
      <c r="V20" s="11">
        <f t="shared" si="3"/>
        <v>0.49574762563833341</v>
      </c>
      <c r="W20" s="11">
        <f t="shared" si="1"/>
        <v>0.99992833183300156</v>
      </c>
      <c r="X20" s="11"/>
      <c r="Y20" s="11"/>
    </row>
    <row r="21" spans="3:25" ht="14.5" customHeight="1" x14ac:dyDescent="0.35">
      <c r="C21" s="25" t="s">
        <v>105</v>
      </c>
      <c r="D21" s="11">
        <v>54.06</v>
      </c>
      <c r="E21" s="11">
        <v>48.969000000000001</v>
      </c>
      <c r="F21" s="11">
        <f t="shared" si="4"/>
        <v>1.103963732157079</v>
      </c>
      <c r="G21" s="11"/>
      <c r="H21" s="26" t="s">
        <v>106</v>
      </c>
      <c r="I21" s="11">
        <v>92.712000000000003</v>
      </c>
      <c r="J21" s="11">
        <v>97.983000000000004</v>
      </c>
      <c r="K21" s="11">
        <f t="shared" si="5"/>
        <v>0.94620495392057802</v>
      </c>
      <c r="L21" s="11"/>
      <c r="M21" s="11" t="s">
        <v>118</v>
      </c>
      <c r="N21" s="11">
        <v>57.552</v>
      </c>
      <c r="O21" s="11">
        <v>119.416</v>
      </c>
      <c r="P21" s="11">
        <f t="shared" si="2"/>
        <v>0.48194546794399412</v>
      </c>
      <c r="Q21" s="11">
        <f t="shared" si="0"/>
        <v>0.97208923023120142</v>
      </c>
      <c r="R21" s="11"/>
      <c r="S21" s="11" t="s">
        <v>119</v>
      </c>
      <c r="T21" s="11">
        <v>67.570999999999998</v>
      </c>
      <c r="U21" s="11">
        <v>119.646</v>
      </c>
      <c r="V21" s="11">
        <f t="shared" si="3"/>
        <v>0.56475770188723395</v>
      </c>
      <c r="W21" s="11">
        <f t="shared" si="1"/>
        <v>1.1391224032809064</v>
      </c>
      <c r="X21" s="11"/>
      <c r="Y21" s="11"/>
    </row>
    <row r="22" spans="3:25" x14ac:dyDescent="0.35">
      <c r="C22" s="26" t="s">
        <v>123</v>
      </c>
      <c r="D22" s="11">
        <v>114.152</v>
      </c>
      <c r="E22" s="11">
        <v>73.873000000000005</v>
      </c>
      <c r="F22" s="11">
        <f t="shared" si="4"/>
        <v>1.5452465718192032</v>
      </c>
      <c r="G22" s="11"/>
      <c r="H22" s="25" t="s">
        <v>124</v>
      </c>
      <c r="I22" s="11">
        <v>88.114000000000004</v>
      </c>
      <c r="J22" s="11">
        <v>101.40600000000001</v>
      </c>
      <c r="K22" s="11">
        <f t="shared" si="5"/>
        <v>0.86892294341557696</v>
      </c>
      <c r="L22" s="11"/>
      <c r="M22" s="11"/>
      <c r="N22" s="20">
        <f>AVERAGE(N14:N21)</f>
        <v>57.701374999999999</v>
      </c>
      <c r="O22" s="20">
        <f t="shared" ref="O22:P22" si="6">AVERAGE(O14:O21)</f>
        <v>116.92362499999999</v>
      </c>
      <c r="P22" s="20">
        <f t="shared" si="6"/>
        <v>0.49578315750846075</v>
      </c>
      <c r="Q22" s="20">
        <f>AVERAGE(Q14:Q21)</f>
        <v>1</v>
      </c>
      <c r="R22" s="11"/>
      <c r="S22" s="11" t="s">
        <v>125</v>
      </c>
      <c r="T22" s="11">
        <v>78.762</v>
      </c>
      <c r="U22" s="11">
        <v>122.714</v>
      </c>
      <c r="V22" s="11">
        <f t="shared" si="3"/>
        <v>0.64183385758756129</v>
      </c>
      <c r="W22" s="11">
        <f t="shared" si="1"/>
        <v>1.2945858443700926</v>
      </c>
      <c r="X22" s="11"/>
      <c r="Y22" s="11"/>
    </row>
    <row r="23" spans="3:25" ht="15" customHeight="1" x14ac:dyDescent="0.35">
      <c r="C23" s="26" t="s">
        <v>123</v>
      </c>
      <c r="D23" s="11">
        <v>115.59699999999999</v>
      </c>
      <c r="E23" s="11">
        <v>73.873000000000005</v>
      </c>
      <c r="F23" s="11">
        <f t="shared" si="4"/>
        <v>1.5648071690604144</v>
      </c>
      <c r="G23" s="11"/>
      <c r="H23" s="25" t="s">
        <v>124</v>
      </c>
      <c r="I23" s="11">
        <v>110.477</v>
      </c>
      <c r="J23" s="11">
        <v>101.40600000000001</v>
      </c>
      <c r="K23" s="11">
        <f t="shared" si="5"/>
        <v>1.0894523006528214</v>
      </c>
      <c r="L23" s="11"/>
      <c r="M23" s="11"/>
      <c r="N23" s="20"/>
      <c r="O23" s="20"/>
      <c r="P23" s="20"/>
      <c r="Q23" s="11"/>
      <c r="R23" s="11"/>
      <c r="S23" s="11" t="s">
        <v>129</v>
      </c>
      <c r="T23" s="11">
        <v>64.113</v>
      </c>
      <c r="U23" s="11">
        <v>109.34099999999999</v>
      </c>
      <c r="V23" s="11">
        <f t="shared" si="3"/>
        <v>0.58635827365763993</v>
      </c>
      <c r="W23" s="11">
        <f t="shared" si="1"/>
        <v>1.1826909905620049</v>
      </c>
      <c r="X23" s="11"/>
      <c r="Y23" s="11"/>
    </row>
    <row r="24" spans="3:25" x14ac:dyDescent="0.35">
      <c r="C24" s="26" t="s">
        <v>123</v>
      </c>
      <c r="D24" s="11">
        <v>73.875</v>
      </c>
      <c r="E24" s="11">
        <v>73.873000000000005</v>
      </c>
      <c r="F24" s="11">
        <f t="shared" si="4"/>
        <v>1.0000270734909913</v>
      </c>
      <c r="G24" s="11"/>
      <c r="H24" s="26" t="s">
        <v>132</v>
      </c>
      <c r="I24" s="11">
        <v>86.870999999999995</v>
      </c>
      <c r="J24" s="11">
        <v>93.27</v>
      </c>
      <c r="K24" s="11">
        <f t="shared" si="5"/>
        <v>0.93139273078160179</v>
      </c>
      <c r="L24" s="11"/>
      <c r="M24" s="11"/>
      <c r="N24" s="11"/>
      <c r="O24" s="11"/>
      <c r="P24" s="11"/>
      <c r="Q24" s="11"/>
      <c r="R24" s="11"/>
      <c r="S24" s="11" t="s">
        <v>133</v>
      </c>
      <c r="T24" s="11">
        <v>70.796000000000006</v>
      </c>
      <c r="U24" s="11">
        <v>116.126</v>
      </c>
      <c r="V24" s="11">
        <f t="shared" si="3"/>
        <v>0.60964814081256569</v>
      </c>
      <c r="W24" s="11">
        <f t="shared" si="1"/>
        <v>1.2296669049354743</v>
      </c>
      <c r="X24" s="11"/>
      <c r="Y24" s="11"/>
    </row>
    <row r="25" spans="3:25" x14ac:dyDescent="0.35">
      <c r="C25" s="26" t="s">
        <v>139</v>
      </c>
      <c r="D25" s="11">
        <v>93.718000000000004</v>
      </c>
      <c r="E25" s="11">
        <v>73.873000000000005</v>
      </c>
      <c r="F25" s="11">
        <f t="shared" si="4"/>
        <v>1.2686367143611332</v>
      </c>
      <c r="G25" s="11"/>
      <c r="H25" s="26" t="s">
        <v>132</v>
      </c>
      <c r="I25" s="11">
        <v>48.058999999999997</v>
      </c>
      <c r="J25" s="11">
        <v>93.27</v>
      </c>
      <c r="K25" s="11">
        <f t="shared" si="5"/>
        <v>0.51526750294842927</v>
      </c>
      <c r="L25" s="11"/>
      <c r="M25" s="11"/>
      <c r="N25" s="11"/>
      <c r="O25" s="11"/>
      <c r="P25" s="11"/>
      <c r="Q25" s="11"/>
      <c r="R25" s="11"/>
      <c r="S25" s="11" t="s">
        <v>140</v>
      </c>
      <c r="T25" s="11">
        <v>78.658000000000001</v>
      </c>
      <c r="U25" s="11">
        <v>110.371</v>
      </c>
      <c r="V25" s="11">
        <f t="shared" si="3"/>
        <v>0.71266908880050017</v>
      </c>
      <c r="W25" s="11">
        <f t="shared" si="1"/>
        <v>1.4374612731541574</v>
      </c>
      <c r="X25" s="11"/>
      <c r="Y25" s="11"/>
    </row>
    <row r="26" spans="3:25" x14ac:dyDescent="0.35">
      <c r="C26" s="26" t="s">
        <v>139</v>
      </c>
      <c r="D26" s="11">
        <v>84.081000000000003</v>
      </c>
      <c r="E26" s="11">
        <v>73.873000000000005</v>
      </c>
      <c r="F26" s="11">
        <f t="shared" si="4"/>
        <v>1.1381830980195742</v>
      </c>
      <c r="G26" s="11"/>
      <c r="H26" s="26" t="s">
        <v>132</v>
      </c>
      <c r="I26" s="11">
        <v>65.27</v>
      </c>
      <c r="J26" s="11">
        <v>93.27</v>
      </c>
      <c r="K26" s="11">
        <f t="shared" si="5"/>
        <v>0.69979629033987345</v>
      </c>
      <c r="L26" s="11"/>
      <c r="M26" s="11"/>
      <c r="N26" s="11"/>
      <c r="O26" s="11"/>
      <c r="P26" s="11"/>
      <c r="Q26" s="11"/>
      <c r="R26" s="11"/>
      <c r="S26" s="11"/>
      <c r="T26" s="20">
        <f>AVERAGE(T14:T25)</f>
        <v>66.431416666666664</v>
      </c>
      <c r="U26" s="20">
        <f t="shared" ref="U26:V26" si="7">AVERAGE(U14:U25)</f>
        <v>115.71033333333334</v>
      </c>
      <c r="V26" s="20">
        <f t="shared" si="7"/>
        <v>0.57507106641558425</v>
      </c>
      <c r="W26" s="20">
        <f>AVERAGE(W14:W25)</f>
        <v>1.1599245712693869</v>
      </c>
      <c r="X26" s="11"/>
      <c r="Y26" s="11"/>
    </row>
    <row r="27" spans="3:25" ht="14.5" customHeight="1" x14ac:dyDescent="0.35">
      <c r="C27" s="26" t="s">
        <v>139</v>
      </c>
      <c r="D27" s="11">
        <v>110.754</v>
      </c>
      <c r="E27" s="11">
        <v>73.873000000000005</v>
      </c>
      <c r="F27" s="11">
        <f t="shared" si="4"/>
        <v>1.4992487106249914</v>
      </c>
      <c r="G27" s="11"/>
      <c r="H27" s="25" t="s">
        <v>150</v>
      </c>
      <c r="I27" s="11">
        <v>91.823999999999998</v>
      </c>
      <c r="J27" s="11">
        <v>102.6</v>
      </c>
      <c r="K27" s="11">
        <f t="shared" si="5"/>
        <v>0.89497076023391819</v>
      </c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</row>
    <row r="28" spans="3:25" x14ac:dyDescent="0.35">
      <c r="C28" s="26" t="s">
        <v>139</v>
      </c>
      <c r="D28" s="11">
        <v>77.665999999999997</v>
      </c>
      <c r="E28" s="11">
        <v>73.873000000000005</v>
      </c>
      <c r="F28" s="11">
        <f t="shared" si="4"/>
        <v>1.0513448756649926</v>
      </c>
      <c r="G28" s="11"/>
      <c r="H28" s="25" t="s">
        <v>150</v>
      </c>
      <c r="I28" s="11">
        <v>84.769000000000005</v>
      </c>
      <c r="J28" s="11">
        <v>102.6</v>
      </c>
      <c r="K28" s="11">
        <f t="shared" si="5"/>
        <v>0.82620857699805084</v>
      </c>
      <c r="L28" s="11"/>
      <c r="M28" s="19" t="s">
        <v>153</v>
      </c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</row>
    <row r="29" spans="3:25" x14ac:dyDescent="0.35">
      <c r="C29" s="26" t="s">
        <v>139</v>
      </c>
      <c r="D29" s="11">
        <v>76.293000000000006</v>
      </c>
      <c r="E29" s="11">
        <v>73.873000000000005</v>
      </c>
      <c r="F29" s="11">
        <f t="shared" si="4"/>
        <v>1.0327589240994681</v>
      </c>
      <c r="G29" s="11"/>
      <c r="H29" s="25" t="s">
        <v>150</v>
      </c>
      <c r="I29" s="11">
        <v>90.789000000000001</v>
      </c>
      <c r="J29" s="11">
        <v>102.6</v>
      </c>
      <c r="K29" s="11">
        <f t="shared" si="5"/>
        <v>0.8848830409356726</v>
      </c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</row>
    <row r="30" spans="3:25" x14ac:dyDescent="0.35">
      <c r="C30" s="25" t="s">
        <v>157</v>
      </c>
      <c r="D30" s="11">
        <v>97.147999999999996</v>
      </c>
      <c r="E30" s="11">
        <v>67.956000000000003</v>
      </c>
      <c r="F30" s="11">
        <f t="shared" si="4"/>
        <v>1.4295720760492081</v>
      </c>
      <c r="G30" s="11"/>
      <c r="H30" s="25" t="s">
        <v>150</v>
      </c>
      <c r="I30" s="11">
        <v>106.74</v>
      </c>
      <c r="J30" s="11">
        <v>102.6</v>
      </c>
      <c r="K30" s="11">
        <f t="shared" si="5"/>
        <v>1.0403508771929824</v>
      </c>
      <c r="L30" s="11"/>
      <c r="M30" s="20" t="s">
        <v>45</v>
      </c>
      <c r="N30" s="20" t="s">
        <v>30</v>
      </c>
      <c r="O30" s="20" t="s">
        <v>46</v>
      </c>
      <c r="P30" s="20" t="s">
        <v>47</v>
      </c>
      <c r="Q30" s="20" t="s">
        <v>48</v>
      </c>
      <c r="R30" s="11"/>
      <c r="S30" s="20" t="s">
        <v>158</v>
      </c>
      <c r="T30" s="20" t="s">
        <v>30</v>
      </c>
      <c r="U30" s="20" t="s">
        <v>46</v>
      </c>
      <c r="V30" s="20" t="s">
        <v>47</v>
      </c>
      <c r="W30" s="20" t="s">
        <v>48</v>
      </c>
      <c r="X30" s="11"/>
      <c r="Y30" s="11"/>
    </row>
    <row r="31" spans="3:25" x14ac:dyDescent="0.35">
      <c r="C31" s="25" t="s">
        <v>157</v>
      </c>
      <c r="D31" s="11">
        <v>119.447</v>
      </c>
      <c r="E31" s="11">
        <v>67.956000000000003</v>
      </c>
      <c r="F31" s="11">
        <f t="shared" si="4"/>
        <v>1.7577108717405379</v>
      </c>
      <c r="G31" s="11"/>
      <c r="H31" s="25" t="s">
        <v>150</v>
      </c>
      <c r="I31" s="11">
        <v>84.536000000000001</v>
      </c>
      <c r="J31" s="11">
        <v>102.6</v>
      </c>
      <c r="K31" s="11">
        <f t="shared" si="5"/>
        <v>0.82393762183235875</v>
      </c>
      <c r="L31" s="11"/>
      <c r="M31" s="11" t="s">
        <v>58</v>
      </c>
      <c r="N31" s="11">
        <v>126.58799999999999</v>
      </c>
      <c r="O31" s="11">
        <v>147.22399999999999</v>
      </c>
      <c r="P31" s="11">
        <f>N31/O31</f>
        <v>0.85983263598326365</v>
      </c>
      <c r="Q31" s="11">
        <f t="shared" ref="Q31:Q44" si="8">P31/P$45</f>
        <v>1.2015421593803297</v>
      </c>
      <c r="R31" s="11"/>
      <c r="S31" s="11" t="s">
        <v>58</v>
      </c>
      <c r="T31" s="11">
        <v>85.462000000000003</v>
      </c>
      <c r="U31" s="11">
        <v>164.786</v>
      </c>
      <c r="V31" s="11">
        <f>T31/U31</f>
        <v>0.51862415496462078</v>
      </c>
      <c r="W31" s="11">
        <f t="shared" ref="W31:W45" si="9">V31/P$45</f>
        <v>0.72473265259393871</v>
      </c>
      <c r="X31" s="11"/>
      <c r="Y31" s="11"/>
    </row>
    <row r="32" spans="3:25" x14ac:dyDescent="0.35">
      <c r="C32" s="25" t="s">
        <v>157</v>
      </c>
      <c r="D32" s="11">
        <v>122.392</v>
      </c>
      <c r="E32" s="11">
        <v>67.956000000000003</v>
      </c>
      <c r="F32" s="11">
        <f t="shared" si="4"/>
        <v>1.8010477367708515</v>
      </c>
      <c r="G32" s="11"/>
      <c r="H32" s="25" t="s">
        <v>150</v>
      </c>
      <c r="I32" s="11">
        <v>85.093999999999994</v>
      </c>
      <c r="J32" s="11">
        <v>102.6</v>
      </c>
      <c r="K32" s="11">
        <f t="shared" si="5"/>
        <v>0.82937621832358677</v>
      </c>
      <c r="L32" s="11"/>
      <c r="M32" s="11" t="s">
        <v>57</v>
      </c>
      <c r="N32" s="11">
        <v>121.321</v>
      </c>
      <c r="O32" s="11">
        <v>151.602</v>
      </c>
      <c r="P32" s="11">
        <f t="shared" ref="P32:P44" si="10">N32/O32</f>
        <v>0.80025989103046136</v>
      </c>
      <c r="Q32" s="11">
        <f t="shared" si="8"/>
        <v>1.1182943718281053</v>
      </c>
      <c r="R32" s="11"/>
      <c r="S32" s="11" t="s">
        <v>57</v>
      </c>
      <c r="T32" s="11">
        <v>66.221999999999994</v>
      </c>
      <c r="U32" s="11">
        <v>140.97300000000001</v>
      </c>
      <c r="V32" s="11">
        <f t="shared" ref="V32:V45" si="11">T32/U32</f>
        <v>0.46974952650507534</v>
      </c>
      <c r="W32" s="11">
        <f t="shared" si="9"/>
        <v>0.65643456275574763</v>
      </c>
      <c r="X32" s="11"/>
      <c r="Y32" s="11"/>
    </row>
    <row r="33" spans="3:25" x14ac:dyDescent="0.35">
      <c r="C33" s="25" t="s">
        <v>164</v>
      </c>
      <c r="D33" s="11">
        <v>161.346</v>
      </c>
      <c r="E33" s="11">
        <v>67.956000000000003</v>
      </c>
      <c r="F33" s="11">
        <f t="shared" si="4"/>
        <v>2.3742715874977924</v>
      </c>
      <c r="G33" s="11"/>
      <c r="H33" s="25" t="s">
        <v>150</v>
      </c>
      <c r="I33" s="11">
        <v>89.114999999999995</v>
      </c>
      <c r="J33" s="11">
        <v>102.6</v>
      </c>
      <c r="K33" s="11">
        <f t="shared" si="5"/>
        <v>0.86856725146198832</v>
      </c>
      <c r="L33" s="11"/>
      <c r="M33" s="11" t="s">
        <v>70</v>
      </c>
      <c r="N33" s="11">
        <v>121.61199999999999</v>
      </c>
      <c r="O33" s="11">
        <v>159.583</v>
      </c>
      <c r="P33" s="11">
        <f t="shared" si="10"/>
        <v>0.76206112179868779</v>
      </c>
      <c r="Q33" s="11">
        <f t="shared" si="8"/>
        <v>1.0649148770896555</v>
      </c>
      <c r="R33" s="11"/>
      <c r="S33" s="11" t="s">
        <v>70</v>
      </c>
      <c r="T33" s="11">
        <v>54.466999999999999</v>
      </c>
      <c r="U33" s="11">
        <v>174.452</v>
      </c>
      <c r="V33" s="11">
        <f t="shared" si="11"/>
        <v>0.31221768738678835</v>
      </c>
      <c r="W33" s="11">
        <f t="shared" si="9"/>
        <v>0.43629736602223645</v>
      </c>
      <c r="X33" s="11"/>
      <c r="Y33" s="11"/>
    </row>
    <row r="34" spans="3:25" x14ac:dyDescent="0.35">
      <c r="C34" s="25" t="s">
        <v>164</v>
      </c>
      <c r="D34" s="11">
        <v>124.84399999999999</v>
      </c>
      <c r="E34" s="11">
        <v>67.956000000000003</v>
      </c>
      <c r="F34" s="11">
        <f t="shared" si="4"/>
        <v>1.8371299075872622</v>
      </c>
      <c r="G34" s="11"/>
      <c r="H34" s="26" t="s">
        <v>165</v>
      </c>
      <c r="I34" s="11">
        <v>76.968999999999994</v>
      </c>
      <c r="J34" s="11">
        <v>87.581000000000003</v>
      </c>
      <c r="K34" s="11">
        <f t="shared" si="5"/>
        <v>0.87883216679416754</v>
      </c>
      <c r="L34" s="11"/>
      <c r="M34" s="11" t="s">
        <v>71</v>
      </c>
      <c r="N34" s="11">
        <v>111.155</v>
      </c>
      <c r="O34" s="11">
        <v>171.78</v>
      </c>
      <c r="P34" s="11">
        <f t="shared" si="10"/>
        <v>0.64707765746885548</v>
      </c>
      <c r="Q34" s="11">
        <f t="shared" si="8"/>
        <v>0.90423537477475735</v>
      </c>
      <c r="R34" s="11"/>
      <c r="S34" s="11" t="s">
        <v>71</v>
      </c>
      <c r="T34" s="11">
        <v>88.034999999999997</v>
      </c>
      <c r="U34" s="11">
        <v>183.59299999999999</v>
      </c>
      <c r="V34" s="11">
        <f t="shared" si="11"/>
        <v>0.47951174609053721</v>
      </c>
      <c r="W34" s="11">
        <f t="shared" si="9"/>
        <v>0.67007642503240716</v>
      </c>
      <c r="X34" s="11"/>
      <c r="Y34" s="11"/>
    </row>
    <row r="35" spans="3:25" x14ac:dyDescent="0.35">
      <c r="C35" s="25" t="s">
        <v>164</v>
      </c>
      <c r="D35" s="11">
        <v>110.285</v>
      </c>
      <c r="E35" s="11">
        <v>67.956000000000003</v>
      </c>
      <c r="F35" s="11">
        <f t="shared" si="4"/>
        <v>1.622888339513803</v>
      </c>
      <c r="G35" s="11"/>
      <c r="H35" s="26" t="s">
        <v>165</v>
      </c>
      <c r="I35" s="11">
        <v>75.430000000000007</v>
      </c>
      <c r="J35" s="11">
        <v>87.581000000000003</v>
      </c>
      <c r="K35" s="11">
        <f t="shared" si="5"/>
        <v>0.8612598622989005</v>
      </c>
      <c r="L35" s="11"/>
      <c r="M35" s="11" t="s">
        <v>82</v>
      </c>
      <c r="N35" s="11">
        <v>105.047</v>
      </c>
      <c r="O35" s="11">
        <v>134.26400000000001</v>
      </c>
      <c r="P35" s="11">
        <f t="shared" si="10"/>
        <v>0.78239140797235285</v>
      </c>
      <c r="Q35" s="11">
        <f t="shared" si="8"/>
        <v>1.0933247035229023</v>
      </c>
      <c r="R35" s="11"/>
      <c r="S35" s="11" t="s">
        <v>82</v>
      </c>
      <c r="T35" s="11">
        <v>103.178</v>
      </c>
      <c r="U35" s="11">
        <v>151.00899999999999</v>
      </c>
      <c r="V35" s="11">
        <f t="shared" si="11"/>
        <v>0.68325728930063778</v>
      </c>
      <c r="W35" s="11">
        <f t="shared" si="9"/>
        <v>0.95479329865145834</v>
      </c>
      <c r="X35" s="11"/>
      <c r="Y35" s="11"/>
    </row>
    <row r="36" spans="3:25" x14ac:dyDescent="0.35">
      <c r="C36" s="25" t="s">
        <v>164</v>
      </c>
      <c r="D36" s="11">
        <v>98.623999999999995</v>
      </c>
      <c r="E36" s="11">
        <v>67.956000000000003</v>
      </c>
      <c r="F36" s="11">
        <f t="shared" si="4"/>
        <v>1.4512920124786626</v>
      </c>
      <c r="G36" s="11"/>
      <c r="H36" s="26" t="s">
        <v>165</v>
      </c>
      <c r="I36" s="11">
        <v>62.457000000000001</v>
      </c>
      <c r="J36" s="11">
        <v>87.581000000000003</v>
      </c>
      <c r="K36" s="11">
        <f t="shared" si="5"/>
        <v>0.7131341272650461</v>
      </c>
      <c r="L36" s="11"/>
      <c r="M36" s="11" t="s">
        <v>90</v>
      </c>
      <c r="N36" s="11">
        <v>116.316</v>
      </c>
      <c r="O36" s="11">
        <v>178.04900000000001</v>
      </c>
      <c r="P36" s="11">
        <f t="shared" si="10"/>
        <v>0.65328083842088414</v>
      </c>
      <c r="Q36" s="11">
        <f t="shared" si="8"/>
        <v>0.91290378665424377</v>
      </c>
      <c r="R36" s="11"/>
      <c r="S36" s="11" t="s">
        <v>90</v>
      </c>
      <c r="T36" s="11">
        <v>98.966999999999999</v>
      </c>
      <c r="U36" s="11">
        <v>145.46600000000001</v>
      </c>
      <c r="V36" s="11">
        <f t="shared" si="11"/>
        <v>0.68034454786685539</v>
      </c>
      <c r="W36" s="11">
        <f t="shared" si="9"/>
        <v>0.95072299300638208</v>
      </c>
      <c r="X36" s="11"/>
      <c r="Y36" s="11"/>
    </row>
    <row r="37" spans="3:25" x14ac:dyDescent="0.35">
      <c r="C37" s="26" t="s">
        <v>168</v>
      </c>
      <c r="D37" s="11">
        <v>119.595</v>
      </c>
      <c r="E37" s="11">
        <v>63.505000000000003</v>
      </c>
      <c r="F37" s="11">
        <f t="shared" si="4"/>
        <v>1.8832375403511534</v>
      </c>
      <c r="G37" s="11"/>
      <c r="H37" s="26" t="s">
        <v>165</v>
      </c>
      <c r="I37" s="11">
        <v>66.442999999999998</v>
      </c>
      <c r="J37" s="11">
        <v>87.581000000000003</v>
      </c>
      <c r="K37" s="11">
        <f t="shared" si="5"/>
        <v>0.75864628172777193</v>
      </c>
      <c r="L37" s="11"/>
      <c r="M37" s="11" t="s">
        <v>98</v>
      </c>
      <c r="N37" s="11">
        <v>153.38999999999999</v>
      </c>
      <c r="O37" s="11">
        <v>182.34299999999999</v>
      </c>
      <c r="P37" s="11">
        <f t="shared" si="10"/>
        <v>0.84121682762705452</v>
      </c>
      <c r="Q37" s="11">
        <f t="shared" si="8"/>
        <v>1.1755281682443091</v>
      </c>
      <c r="R37" s="11"/>
      <c r="S37" s="11" t="s">
        <v>98</v>
      </c>
      <c r="T37" s="11">
        <v>61.917000000000002</v>
      </c>
      <c r="U37" s="11">
        <v>113.705</v>
      </c>
      <c r="V37" s="11">
        <f t="shared" si="11"/>
        <v>0.5445406974187591</v>
      </c>
      <c r="W37" s="11">
        <f t="shared" si="9"/>
        <v>0.76094879173642116</v>
      </c>
      <c r="X37" s="11"/>
      <c r="Y37" s="11"/>
    </row>
    <row r="38" spans="3:25" x14ac:dyDescent="0.35">
      <c r="C38" s="26" t="s">
        <v>168</v>
      </c>
      <c r="D38" s="11">
        <v>105.127</v>
      </c>
      <c r="E38" s="11">
        <v>63.505000000000003</v>
      </c>
      <c r="F38" s="11">
        <f t="shared" si="4"/>
        <v>1.6554129596094793</v>
      </c>
      <c r="G38" s="11"/>
      <c r="H38" s="25" t="s">
        <v>169</v>
      </c>
      <c r="I38" s="11">
        <v>60.222000000000001</v>
      </c>
      <c r="J38" s="11">
        <v>91.352000000000004</v>
      </c>
      <c r="K38" s="11">
        <f t="shared" si="5"/>
        <v>0.65923023031789119</v>
      </c>
      <c r="L38" s="11"/>
      <c r="M38" s="11" t="s">
        <v>81</v>
      </c>
      <c r="N38" s="11">
        <v>106.407</v>
      </c>
      <c r="O38" s="11">
        <v>182.80699999999999</v>
      </c>
      <c r="P38" s="11">
        <f t="shared" si="10"/>
        <v>0.58207289655210137</v>
      </c>
      <c r="Q38" s="11">
        <f t="shared" si="8"/>
        <v>0.81339681209028736</v>
      </c>
      <c r="R38" s="11"/>
      <c r="S38" s="11" t="s">
        <v>81</v>
      </c>
      <c r="T38" s="11">
        <v>77.366</v>
      </c>
      <c r="U38" s="11">
        <v>152.86699999999999</v>
      </c>
      <c r="V38" s="11">
        <f t="shared" si="11"/>
        <v>0.50610007392046685</v>
      </c>
      <c r="W38" s="11">
        <f t="shared" si="9"/>
        <v>0.70723132646104714</v>
      </c>
      <c r="X38" s="11"/>
      <c r="Y38" s="11"/>
    </row>
    <row r="39" spans="3:25" x14ac:dyDescent="0.35">
      <c r="C39" s="26" t="s">
        <v>168</v>
      </c>
      <c r="D39" s="11">
        <v>134.68199999999999</v>
      </c>
      <c r="E39" s="11">
        <v>63.505000000000003</v>
      </c>
      <c r="F39" s="11">
        <f t="shared" si="4"/>
        <v>2.1208093850877883</v>
      </c>
      <c r="G39" s="11"/>
      <c r="H39" s="25" t="s">
        <v>169</v>
      </c>
      <c r="I39" s="11">
        <v>59.082999999999998</v>
      </c>
      <c r="J39" s="11">
        <v>91.352000000000004</v>
      </c>
      <c r="K39" s="11">
        <f t="shared" si="5"/>
        <v>0.64676197565461069</v>
      </c>
      <c r="L39" s="11"/>
      <c r="M39" s="11" t="s">
        <v>89</v>
      </c>
      <c r="N39" s="11">
        <v>107.10599999999999</v>
      </c>
      <c r="O39" s="11">
        <v>168.911</v>
      </c>
      <c r="P39" s="11">
        <f t="shared" si="10"/>
        <v>0.63409724647891486</v>
      </c>
      <c r="Q39" s="11">
        <f t="shared" si="8"/>
        <v>0.88609636678902071</v>
      </c>
      <c r="R39" s="11"/>
      <c r="S39" s="11" t="s">
        <v>89</v>
      </c>
      <c r="T39" s="11">
        <v>86.307000000000002</v>
      </c>
      <c r="U39" s="11">
        <v>172.32300000000001</v>
      </c>
      <c r="V39" s="11">
        <f t="shared" si="11"/>
        <v>0.5008443446318831</v>
      </c>
      <c r="W39" s="11">
        <f t="shared" si="9"/>
        <v>0.69988689679619509</v>
      </c>
      <c r="X39" s="11"/>
      <c r="Y39" s="11"/>
    </row>
    <row r="40" spans="3:25" x14ac:dyDescent="0.35">
      <c r="C40" s="26" t="s">
        <v>168</v>
      </c>
      <c r="D40" s="11">
        <v>158.072</v>
      </c>
      <c r="E40" s="11">
        <v>63.505000000000003</v>
      </c>
      <c r="F40" s="11">
        <f t="shared" si="4"/>
        <v>2.489126840406267</v>
      </c>
      <c r="G40" s="11"/>
      <c r="H40" s="25" t="s">
        <v>169</v>
      </c>
      <c r="I40" s="11">
        <v>65.768000000000001</v>
      </c>
      <c r="J40" s="11">
        <v>91.352000000000004</v>
      </c>
      <c r="K40" s="11">
        <f t="shared" si="5"/>
        <v>0.71994045012698127</v>
      </c>
      <c r="L40" s="11"/>
      <c r="M40" s="11" t="s">
        <v>108</v>
      </c>
      <c r="N40" s="11">
        <v>109.07599999999999</v>
      </c>
      <c r="O40" s="11">
        <v>184.126</v>
      </c>
      <c r="P40" s="11">
        <f t="shared" si="10"/>
        <v>0.59239868351020497</v>
      </c>
      <c r="Q40" s="11">
        <f t="shared" si="8"/>
        <v>0.82782621130092926</v>
      </c>
      <c r="R40" s="11"/>
      <c r="S40" s="11" t="s">
        <v>108</v>
      </c>
      <c r="T40" s="11">
        <v>63.798999999999999</v>
      </c>
      <c r="U40" s="11">
        <v>166.08500000000001</v>
      </c>
      <c r="V40" s="11">
        <f t="shared" si="11"/>
        <v>0.38413462985820512</v>
      </c>
      <c r="W40" s="11">
        <f t="shared" si="9"/>
        <v>0.53679510795118901</v>
      </c>
      <c r="X40" s="11"/>
      <c r="Y40" s="11"/>
    </row>
    <row r="41" spans="3:25" x14ac:dyDescent="0.35">
      <c r="C41" s="26" t="s">
        <v>168</v>
      </c>
      <c r="D41" s="11">
        <v>153.18299999999999</v>
      </c>
      <c r="E41" s="11">
        <v>63.505000000000003</v>
      </c>
      <c r="F41" s="11">
        <f t="shared" si="4"/>
        <v>2.4121407763168254</v>
      </c>
      <c r="G41" s="11"/>
      <c r="H41" s="25" t="s">
        <v>169</v>
      </c>
      <c r="I41" s="11">
        <v>65.617000000000004</v>
      </c>
      <c r="J41" s="11">
        <v>91.352000000000004</v>
      </c>
      <c r="K41" s="11">
        <f t="shared" si="5"/>
        <v>0.71828750328400037</v>
      </c>
      <c r="L41" s="11"/>
      <c r="M41" s="11" t="s">
        <v>114</v>
      </c>
      <c r="N41" s="11">
        <v>119.288</v>
      </c>
      <c r="O41" s="11">
        <v>162.69900000000001</v>
      </c>
      <c r="P41" s="11">
        <f t="shared" si="10"/>
        <v>0.73318213387912645</v>
      </c>
      <c r="Q41" s="11">
        <f t="shared" si="8"/>
        <v>1.0245589751926454</v>
      </c>
      <c r="R41" s="11"/>
      <c r="S41" s="11" t="s">
        <v>114</v>
      </c>
      <c r="T41" s="11">
        <v>87.17</v>
      </c>
      <c r="U41" s="11">
        <v>172.99700000000001</v>
      </c>
      <c r="V41" s="11">
        <f t="shared" si="11"/>
        <v>0.50388157020063928</v>
      </c>
      <c r="W41" s="11">
        <f t="shared" si="9"/>
        <v>0.70413115831371154</v>
      </c>
      <c r="X41" s="11"/>
      <c r="Y41" s="11"/>
    </row>
    <row r="42" spans="3:25" x14ac:dyDescent="0.35">
      <c r="C42" s="26" t="s">
        <v>168</v>
      </c>
      <c r="D42" s="11">
        <v>118.938</v>
      </c>
      <c r="E42" s="11">
        <v>63.505000000000003</v>
      </c>
      <c r="F42" s="11">
        <f t="shared" si="4"/>
        <v>1.8728918982757263</v>
      </c>
      <c r="G42" s="11"/>
      <c r="H42" s="26" t="s">
        <v>172</v>
      </c>
      <c r="I42" s="11">
        <v>65.405000000000001</v>
      </c>
      <c r="J42" s="11">
        <v>90.492000000000004</v>
      </c>
      <c r="K42" s="11">
        <f t="shared" si="5"/>
        <v>0.72277107368607163</v>
      </c>
      <c r="L42" s="11"/>
      <c r="M42" s="11" t="s">
        <v>119</v>
      </c>
      <c r="N42" s="11">
        <v>140.54400000000001</v>
      </c>
      <c r="O42" s="11">
        <v>139.48599999999999</v>
      </c>
      <c r="P42" s="11">
        <f t="shared" si="10"/>
        <v>1.0075849906083767</v>
      </c>
      <c r="Q42" s="11">
        <f t="shared" si="8"/>
        <v>1.408013367613512</v>
      </c>
      <c r="R42" s="11"/>
      <c r="S42" s="11" t="s">
        <v>119</v>
      </c>
      <c r="T42" s="11">
        <v>74.929000000000002</v>
      </c>
      <c r="U42" s="11">
        <v>181.94</v>
      </c>
      <c r="V42" s="11">
        <f t="shared" si="11"/>
        <v>0.41183357150709027</v>
      </c>
      <c r="W42" s="11">
        <f t="shared" si="9"/>
        <v>0.57550199667412305</v>
      </c>
      <c r="X42" s="11"/>
      <c r="Y42" s="11"/>
    </row>
    <row r="43" spans="3:25" x14ac:dyDescent="0.35">
      <c r="C43" s="26" t="s">
        <v>168</v>
      </c>
      <c r="D43" s="11">
        <v>126.914</v>
      </c>
      <c r="E43" s="11">
        <v>63.505000000000003</v>
      </c>
      <c r="F43" s="11">
        <f t="shared" si="4"/>
        <v>1.9984883080072435</v>
      </c>
      <c r="G43" s="11"/>
      <c r="H43" s="26" t="s">
        <v>172</v>
      </c>
      <c r="I43" s="11">
        <v>48.286000000000001</v>
      </c>
      <c r="J43" s="11">
        <v>90.492000000000004</v>
      </c>
      <c r="K43" s="11">
        <f t="shared" si="5"/>
        <v>0.53359412986783361</v>
      </c>
      <c r="L43" s="11"/>
      <c r="M43" s="11" t="s">
        <v>125</v>
      </c>
      <c r="N43" s="11">
        <v>134.51300000000001</v>
      </c>
      <c r="O43" s="11">
        <v>163.43600000000001</v>
      </c>
      <c r="P43" s="11">
        <f t="shared" si="10"/>
        <v>0.82303164541471896</v>
      </c>
      <c r="Q43" s="11">
        <f t="shared" si="8"/>
        <v>1.1501159401086003</v>
      </c>
      <c r="R43" s="11"/>
      <c r="S43" s="11" t="s">
        <v>125</v>
      </c>
      <c r="T43" s="11">
        <v>88.896000000000001</v>
      </c>
      <c r="U43" s="11">
        <v>194.20699999999999</v>
      </c>
      <c r="V43" s="11">
        <f t="shared" si="11"/>
        <v>0.45773839253991877</v>
      </c>
      <c r="W43" s="11">
        <f t="shared" si="9"/>
        <v>0.63965003605003934</v>
      </c>
      <c r="X43" s="11"/>
      <c r="Y43" s="11"/>
    </row>
    <row r="44" spans="3:25" x14ac:dyDescent="0.35">
      <c r="C44" s="26" t="s">
        <v>168</v>
      </c>
      <c r="D44" s="11">
        <v>111.807</v>
      </c>
      <c r="E44" s="11">
        <v>63.505000000000003</v>
      </c>
      <c r="F44" s="11">
        <f t="shared" si="4"/>
        <v>1.7606015274387843</v>
      </c>
      <c r="G44" s="11"/>
      <c r="H44" s="26" t="s">
        <v>172</v>
      </c>
      <c r="I44" s="11">
        <v>54.563000000000002</v>
      </c>
      <c r="J44" s="11">
        <v>90.492000000000004</v>
      </c>
      <c r="K44" s="11">
        <f t="shared" si="5"/>
        <v>0.60295937762454144</v>
      </c>
      <c r="L44" s="11"/>
      <c r="M44" s="11" t="s">
        <v>129</v>
      </c>
      <c r="N44" s="11">
        <v>49.25</v>
      </c>
      <c r="O44" s="11">
        <v>164.15700000000001</v>
      </c>
      <c r="P44" s="11">
        <f t="shared" si="10"/>
        <v>0.30001766601485164</v>
      </c>
      <c r="Q44" s="11">
        <f t="shared" si="8"/>
        <v>0.4192488854107046</v>
      </c>
      <c r="R44" s="11"/>
      <c r="S44" s="11" t="s">
        <v>129</v>
      </c>
      <c r="T44" s="11">
        <v>65.33</v>
      </c>
      <c r="U44" s="11">
        <v>154.964</v>
      </c>
      <c r="V44" s="11">
        <f t="shared" si="11"/>
        <v>0.42158178673756486</v>
      </c>
      <c r="W44" s="11">
        <f t="shared" si="9"/>
        <v>0.58912428906912429</v>
      </c>
      <c r="X44" s="11"/>
      <c r="Y44" s="11"/>
    </row>
    <row r="45" spans="3:25" x14ac:dyDescent="0.35">
      <c r="C45" s="26" t="s">
        <v>168</v>
      </c>
      <c r="D45" s="11">
        <v>124.17</v>
      </c>
      <c r="E45" s="11">
        <v>63.505000000000003</v>
      </c>
      <c r="F45" s="11">
        <f t="shared" si="4"/>
        <v>1.9552791118809543</v>
      </c>
      <c r="G45" s="11"/>
      <c r="H45" s="25" t="s">
        <v>173</v>
      </c>
      <c r="I45" s="11">
        <v>75.286000000000001</v>
      </c>
      <c r="J45" s="11">
        <v>98.245999999999995</v>
      </c>
      <c r="K45" s="11">
        <f t="shared" si="5"/>
        <v>0.76630091810353607</v>
      </c>
      <c r="L45" s="11"/>
      <c r="M45" s="11"/>
      <c r="N45" s="20">
        <f>AVERAGE(N31:N44)</f>
        <v>115.82950000000001</v>
      </c>
      <c r="O45" s="20">
        <f t="shared" ref="O45:Q45" si="12">AVERAGE(O31:O44)</f>
        <v>163.60478571428575</v>
      </c>
      <c r="P45" s="20">
        <f t="shared" si="12"/>
        <v>0.71560754591141806</v>
      </c>
      <c r="Q45" s="20">
        <f t="shared" si="12"/>
        <v>1.0000000000000002</v>
      </c>
      <c r="R45" s="11"/>
      <c r="S45" s="11" t="s">
        <v>97</v>
      </c>
      <c r="T45" s="11">
        <v>91.334000000000003</v>
      </c>
      <c r="U45" s="11">
        <v>169.2</v>
      </c>
      <c r="V45" s="11">
        <f t="shared" si="11"/>
        <v>0.53979905437352249</v>
      </c>
      <c r="W45" s="11">
        <f t="shared" si="9"/>
        <v>0.75432275338295818</v>
      </c>
      <c r="X45" s="11"/>
      <c r="Y45" s="11"/>
    </row>
    <row r="46" spans="3:25" x14ac:dyDescent="0.35">
      <c r="C46" s="26" t="s">
        <v>174</v>
      </c>
      <c r="D46" s="11">
        <v>140.654</v>
      </c>
      <c r="E46" s="11">
        <v>63.505000000000003</v>
      </c>
      <c r="F46" s="11">
        <f t="shared" si="4"/>
        <v>2.2148492244705138</v>
      </c>
      <c r="G46" s="11"/>
      <c r="H46" s="25" t="s">
        <v>173</v>
      </c>
      <c r="I46" s="11">
        <v>74.269000000000005</v>
      </c>
      <c r="J46" s="11">
        <v>98.245999999999995</v>
      </c>
      <c r="K46" s="11">
        <f t="shared" si="5"/>
        <v>0.75594935162754728</v>
      </c>
      <c r="L46" s="11"/>
      <c r="M46" s="11"/>
      <c r="N46" s="11"/>
      <c r="O46" s="11"/>
      <c r="P46" s="11"/>
      <c r="Q46" s="11"/>
      <c r="R46" s="11"/>
      <c r="S46" s="11"/>
      <c r="T46" s="20">
        <f>AVERAGE(T31:T45)</f>
        <v>79.558599999999998</v>
      </c>
      <c r="U46" s="20">
        <f>AVERAGE(U31:U45)</f>
        <v>162.57113333333334</v>
      </c>
      <c r="V46" s="20">
        <f>AVERAGE(V31:V45)</f>
        <v>0.49427727155350426</v>
      </c>
      <c r="W46" s="20">
        <f>AVERAGE(W31:W45)</f>
        <v>0.69070997696646519</v>
      </c>
      <c r="X46" s="11"/>
      <c r="Y46" s="11"/>
    </row>
    <row r="47" spans="3:25" x14ac:dyDescent="0.35">
      <c r="C47" s="26" t="s">
        <v>174</v>
      </c>
      <c r="D47" s="11">
        <v>121.322</v>
      </c>
      <c r="E47" s="11">
        <v>63.505000000000003</v>
      </c>
      <c r="F47" s="11">
        <f t="shared" si="4"/>
        <v>1.9104322494291788</v>
      </c>
      <c r="G47" s="11"/>
      <c r="H47" s="25" t="s">
        <v>173</v>
      </c>
      <c r="I47" s="11">
        <v>70.822999999999993</v>
      </c>
      <c r="J47" s="11">
        <v>98.245999999999995</v>
      </c>
      <c r="K47" s="11">
        <f t="shared" si="5"/>
        <v>0.72087413228019459</v>
      </c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</row>
    <row r="48" spans="3:25" x14ac:dyDescent="0.35">
      <c r="C48" s="26" t="s">
        <v>174</v>
      </c>
      <c r="D48" s="11">
        <v>134.18799999999999</v>
      </c>
      <c r="E48" s="11">
        <v>63.505000000000003</v>
      </c>
      <c r="F48" s="11">
        <f t="shared" si="4"/>
        <v>2.1130304700417288</v>
      </c>
      <c r="G48" s="11"/>
      <c r="H48" s="25" t="s">
        <v>173</v>
      </c>
      <c r="I48" s="11">
        <v>65.602000000000004</v>
      </c>
      <c r="J48" s="11">
        <v>98.245999999999995</v>
      </c>
      <c r="K48" s="11">
        <f t="shared" si="5"/>
        <v>0.66773201962420869</v>
      </c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</row>
    <row r="49" spans="3:25" x14ac:dyDescent="0.35">
      <c r="C49" s="3" t="s">
        <v>97</v>
      </c>
      <c r="D49" s="11"/>
      <c r="E49" s="11"/>
      <c r="F49" s="11"/>
      <c r="G49" s="11"/>
      <c r="H49" s="25" t="s">
        <v>173</v>
      </c>
      <c r="I49" s="11">
        <v>71.233999999999995</v>
      </c>
      <c r="J49" s="11">
        <v>98.245999999999995</v>
      </c>
      <c r="K49" s="11">
        <f t="shared" si="5"/>
        <v>0.7250575087026444</v>
      </c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</row>
    <row r="50" spans="3:25" x14ac:dyDescent="0.35">
      <c r="C50" s="25" t="s">
        <v>175</v>
      </c>
      <c r="D50" s="11">
        <v>102.434</v>
      </c>
      <c r="E50" s="11">
        <v>75.570999999999998</v>
      </c>
      <c r="F50" s="11">
        <f t="shared" si="4"/>
        <v>1.3554670442365457</v>
      </c>
      <c r="G50" s="11"/>
      <c r="H50" s="25" t="s">
        <v>173</v>
      </c>
      <c r="I50" s="11">
        <v>63.475000000000001</v>
      </c>
      <c r="J50" s="11">
        <v>98.245999999999995</v>
      </c>
      <c r="K50" s="11">
        <f t="shared" si="5"/>
        <v>0.64608228324817296</v>
      </c>
      <c r="L50" s="11"/>
      <c r="M50" s="25" t="s">
        <v>226</v>
      </c>
      <c r="N50" s="11" t="s">
        <v>232</v>
      </c>
      <c r="O50" s="11"/>
      <c r="P50" s="11"/>
      <c r="Q50" s="11"/>
      <c r="R50" s="11"/>
      <c r="S50" s="25" t="s">
        <v>226</v>
      </c>
      <c r="T50" s="11" t="s">
        <v>233</v>
      </c>
      <c r="U50" s="11"/>
      <c r="V50" s="11"/>
      <c r="W50" s="11"/>
      <c r="X50" s="11"/>
      <c r="Y50" s="11"/>
    </row>
    <row r="51" spans="3:25" x14ac:dyDescent="0.35">
      <c r="C51" s="25" t="s">
        <v>175</v>
      </c>
      <c r="D51" s="11">
        <v>102.962</v>
      </c>
      <c r="E51" s="11">
        <v>75.570999999999998</v>
      </c>
      <c r="F51" s="11">
        <f t="shared" si="4"/>
        <v>1.3624538513450928</v>
      </c>
      <c r="G51" s="11"/>
      <c r="H51" s="26" t="s">
        <v>176</v>
      </c>
      <c r="I51" s="11">
        <v>45.09</v>
      </c>
      <c r="J51" s="11">
        <v>100.02800000000001</v>
      </c>
      <c r="K51" s="11">
        <f t="shared" si="5"/>
        <v>0.45077378334066465</v>
      </c>
      <c r="L51" s="11"/>
      <c r="M51" s="25" t="s">
        <v>227</v>
      </c>
      <c r="N51" s="11" t="s">
        <v>232</v>
      </c>
      <c r="O51" s="11"/>
      <c r="P51" s="11"/>
      <c r="Q51" s="11"/>
      <c r="R51" s="11"/>
      <c r="S51" s="25" t="s">
        <v>227</v>
      </c>
      <c r="T51" s="11" t="s">
        <v>233</v>
      </c>
      <c r="U51" s="11"/>
      <c r="V51" s="11"/>
      <c r="W51" s="11"/>
      <c r="X51" s="11"/>
      <c r="Y51" s="11"/>
    </row>
    <row r="52" spans="3:25" x14ac:dyDescent="0.35">
      <c r="C52" s="25" t="s">
        <v>175</v>
      </c>
      <c r="D52" s="11">
        <v>105.839</v>
      </c>
      <c r="E52" s="11">
        <v>75.570999999999998</v>
      </c>
      <c r="F52" s="11">
        <f t="shared" si="4"/>
        <v>1.4005240105331411</v>
      </c>
      <c r="G52" s="11"/>
      <c r="H52" s="26" t="s">
        <v>176</v>
      </c>
      <c r="I52" s="11">
        <v>59.043999999999997</v>
      </c>
      <c r="J52" s="11">
        <v>100.02800000000001</v>
      </c>
      <c r="K52" s="11">
        <f t="shared" si="5"/>
        <v>0.59027472307753825</v>
      </c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</row>
    <row r="53" spans="3:25" x14ac:dyDescent="0.35">
      <c r="C53" s="25" t="s">
        <v>175</v>
      </c>
      <c r="D53" s="11">
        <v>103.68600000000001</v>
      </c>
      <c r="E53" s="11">
        <v>75.570999999999998</v>
      </c>
      <c r="F53" s="11">
        <f t="shared" si="4"/>
        <v>1.3720342459409034</v>
      </c>
      <c r="G53" s="11"/>
      <c r="H53" s="26" t="s">
        <v>176</v>
      </c>
      <c r="I53" s="11">
        <v>74.685000000000002</v>
      </c>
      <c r="J53" s="11">
        <v>100.02800000000001</v>
      </c>
      <c r="K53" s="11">
        <f t="shared" si="5"/>
        <v>0.74664094053664976</v>
      </c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</row>
    <row r="54" spans="3:25" x14ac:dyDescent="0.35">
      <c r="C54" s="25" t="s">
        <v>177</v>
      </c>
      <c r="D54" s="11">
        <v>116.431</v>
      </c>
      <c r="E54" s="11">
        <v>75.570999999999998</v>
      </c>
      <c r="F54" s="11">
        <f t="shared" si="4"/>
        <v>1.5406835955591431</v>
      </c>
      <c r="G54" s="11"/>
      <c r="H54" s="25" t="s">
        <v>178</v>
      </c>
      <c r="I54" s="10">
        <v>70.509</v>
      </c>
      <c r="J54" s="11">
        <v>94.965000000000003</v>
      </c>
      <c r="K54" s="11">
        <f t="shared" si="5"/>
        <v>0.74247354288422052</v>
      </c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</row>
    <row r="55" spans="3:25" x14ac:dyDescent="0.35">
      <c r="C55" s="25" t="s">
        <v>177</v>
      </c>
      <c r="D55" s="11">
        <v>119.604</v>
      </c>
      <c r="E55" s="11">
        <v>75.570999999999998</v>
      </c>
      <c r="F55" s="11">
        <f t="shared" si="4"/>
        <v>1.5826706011565284</v>
      </c>
      <c r="G55" s="11"/>
      <c r="H55" s="26" t="s">
        <v>179</v>
      </c>
      <c r="I55" s="11">
        <v>76.596000000000004</v>
      </c>
      <c r="J55" s="11">
        <v>101.435</v>
      </c>
      <c r="K55" s="11">
        <f t="shared" si="5"/>
        <v>0.75512397101592155</v>
      </c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</row>
    <row r="56" spans="3:25" x14ac:dyDescent="0.35">
      <c r="C56" s="25" t="s">
        <v>177</v>
      </c>
      <c r="D56" s="11">
        <v>113.727</v>
      </c>
      <c r="E56" s="11">
        <v>75.570999999999998</v>
      </c>
      <c r="F56" s="11">
        <f t="shared" si="4"/>
        <v>1.5049026743062817</v>
      </c>
      <c r="G56" s="11"/>
      <c r="H56" s="26" t="s">
        <v>179</v>
      </c>
      <c r="I56" s="11">
        <v>81.341999999999999</v>
      </c>
      <c r="J56" s="11">
        <v>101.435</v>
      </c>
      <c r="K56" s="11">
        <f t="shared" si="5"/>
        <v>0.80191255483807367</v>
      </c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</row>
    <row r="57" spans="3:25" x14ac:dyDescent="0.35">
      <c r="C57" s="26" t="s">
        <v>180</v>
      </c>
      <c r="D57" s="11">
        <v>39.497</v>
      </c>
      <c r="E57" s="11">
        <v>87.727000000000004</v>
      </c>
      <c r="F57" s="11">
        <f t="shared" si="4"/>
        <v>0.45022627013348226</v>
      </c>
      <c r="G57" s="11"/>
      <c r="H57" s="26" t="s">
        <v>179</v>
      </c>
      <c r="I57" s="11">
        <v>88.772000000000006</v>
      </c>
      <c r="J57" s="11">
        <v>101.435</v>
      </c>
      <c r="K57" s="11">
        <f t="shared" si="5"/>
        <v>0.87516143343027553</v>
      </c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</row>
    <row r="58" spans="3:25" x14ac:dyDescent="0.35">
      <c r="C58" s="26" t="s">
        <v>180</v>
      </c>
      <c r="D58" s="11">
        <v>34.896999999999998</v>
      </c>
      <c r="E58" s="11">
        <v>87.727000000000004</v>
      </c>
      <c r="F58" s="11">
        <f t="shared" si="4"/>
        <v>0.39779087396126617</v>
      </c>
      <c r="G58" s="11"/>
      <c r="H58" s="26" t="s">
        <v>179</v>
      </c>
      <c r="I58" s="11">
        <v>92.39</v>
      </c>
      <c r="J58" s="11">
        <v>101.435</v>
      </c>
      <c r="K58" s="11">
        <f t="shared" si="5"/>
        <v>0.91082959530733965</v>
      </c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</row>
    <row r="59" spans="3:25" x14ac:dyDescent="0.35">
      <c r="C59" s="26" t="s">
        <v>180</v>
      </c>
      <c r="D59" s="11">
        <v>40.57</v>
      </c>
      <c r="E59" s="11">
        <v>87.727000000000004</v>
      </c>
      <c r="F59" s="11">
        <f t="shared" si="4"/>
        <v>0.46245739624061005</v>
      </c>
      <c r="G59" s="11"/>
      <c r="H59" s="11"/>
      <c r="I59" s="20">
        <f>AVERAGE(I15:I58)</f>
        <v>72.828681818181821</v>
      </c>
      <c r="J59" s="20">
        <f>AVERAGE(J15:J58)</f>
        <v>94.980909090909066</v>
      </c>
      <c r="K59" s="20">
        <f>AVERAGE(K15:K58)</f>
        <v>0.76264307529543229</v>
      </c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</row>
    <row r="60" spans="3:25" x14ac:dyDescent="0.35">
      <c r="C60" s="26" t="s">
        <v>180</v>
      </c>
      <c r="D60" s="11">
        <v>32.982999999999997</v>
      </c>
      <c r="E60" s="11">
        <v>87.727000000000004</v>
      </c>
      <c r="F60" s="11">
        <f t="shared" si="4"/>
        <v>0.37597318955395709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</row>
    <row r="61" spans="3:25" x14ac:dyDescent="0.35">
      <c r="C61" s="26" t="s">
        <v>180</v>
      </c>
      <c r="D61" s="11">
        <v>44.969000000000001</v>
      </c>
      <c r="E61" s="11">
        <v>87.727000000000004</v>
      </c>
      <c r="F61" s="11">
        <f t="shared" si="4"/>
        <v>0.51260159358008361</v>
      </c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</row>
    <row r="62" spans="3:25" x14ac:dyDescent="0.35">
      <c r="C62" s="26" t="s">
        <v>181</v>
      </c>
      <c r="D62" s="11">
        <v>44.04</v>
      </c>
      <c r="E62" s="11">
        <v>87.727000000000004</v>
      </c>
      <c r="F62" s="11">
        <f t="shared" si="4"/>
        <v>0.50201192335312961</v>
      </c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</row>
    <row r="63" spans="3:25" x14ac:dyDescent="0.35">
      <c r="C63" s="26" t="s">
        <v>181</v>
      </c>
      <c r="D63" s="11">
        <v>46.021000000000001</v>
      </c>
      <c r="E63" s="11">
        <v>87.727000000000004</v>
      </c>
      <c r="F63" s="11">
        <f t="shared" si="4"/>
        <v>0.52459334070468611</v>
      </c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</row>
    <row r="64" spans="3:25" x14ac:dyDescent="0.35">
      <c r="C64" s="26" t="s">
        <v>181</v>
      </c>
      <c r="D64" s="11">
        <v>42.820999999999998</v>
      </c>
      <c r="E64" s="11">
        <v>87.727000000000004</v>
      </c>
      <c r="F64" s="11">
        <f t="shared" si="4"/>
        <v>0.48811654336749227</v>
      </c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</row>
    <row r="65" spans="3:25" x14ac:dyDescent="0.35">
      <c r="C65" s="26" t="s">
        <v>181</v>
      </c>
      <c r="D65" s="11">
        <v>57.265000000000001</v>
      </c>
      <c r="E65" s="11">
        <v>87.727000000000004</v>
      </c>
      <c r="F65" s="11">
        <f t="shared" si="4"/>
        <v>0.65276368734825085</v>
      </c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</row>
    <row r="66" spans="3:25" x14ac:dyDescent="0.35">
      <c r="C66" s="25" t="s">
        <v>182</v>
      </c>
      <c r="D66" s="11">
        <v>79.375</v>
      </c>
      <c r="E66" s="11">
        <v>87.001000000000005</v>
      </c>
      <c r="F66" s="11">
        <f t="shared" si="4"/>
        <v>0.91234583510534362</v>
      </c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</row>
    <row r="67" spans="3:25" x14ac:dyDescent="0.35">
      <c r="C67" s="25" t="s">
        <v>182</v>
      </c>
      <c r="D67" s="11">
        <v>65.171000000000006</v>
      </c>
      <c r="E67" s="11">
        <v>87.001000000000005</v>
      </c>
      <c r="F67" s="11">
        <f t="shared" si="4"/>
        <v>0.74908334386961073</v>
      </c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</row>
    <row r="68" spans="3:25" x14ac:dyDescent="0.35">
      <c r="C68" s="25" t="s">
        <v>183</v>
      </c>
      <c r="D68" s="11">
        <v>92.902000000000001</v>
      </c>
      <c r="E68" s="11">
        <v>87.001000000000005</v>
      </c>
      <c r="F68" s="11">
        <f t="shared" si="4"/>
        <v>1.06782680658843</v>
      </c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</row>
    <row r="69" spans="3:25" x14ac:dyDescent="0.35">
      <c r="C69" s="25" t="s">
        <v>183</v>
      </c>
      <c r="D69" s="11">
        <v>69.635000000000005</v>
      </c>
      <c r="E69" s="11">
        <v>87.001000000000005</v>
      </c>
      <c r="F69" s="11">
        <f t="shared" si="4"/>
        <v>0.80039309892989741</v>
      </c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</row>
    <row r="70" spans="3:25" x14ac:dyDescent="0.35">
      <c r="C70" s="25" t="s">
        <v>183</v>
      </c>
      <c r="D70" s="11">
        <v>68.781000000000006</v>
      </c>
      <c r="E70" s="11">
        <v>87.001000000000005</v>
      </c>
      <c r="F70" s="11">
        <f t="shared" si="4"/>
        <v>0.79057711980322065</v>
      </c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</row>
    <row r="71" spans="3:25" x14ac:dyDescent="0.35">
      <c r="C71" s="11"/>
      <c r="D71" s="20">
        <f>AVERAGE(D15:D70)</f>
        <v>90.209272727272747</v>
      </c>
      <c r="E71" s="20">
        <f>AVERAGE(E15:E70)</f>
        <v>71.364800000000002</v>
      </c>
      <c r="F71" s="20">
        <f>AVERAGE(F15:F70)</f>
        <v>1.3068474275661199</v>
      </c>
      <c r="G71" s="20"/>
      <c r="H71" s="20"/>
      <c r="I71" s="20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</row>
    <row r="72" spans="3:25" x14ac:dyDescent="0.35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</row>
    <row r="73" spans="3:25" x14ac:dyDescent="0.35">
      <c r="C73" s="25" t="s">
        <v>226</v>
      </c>
      <c r="D73" s="11" t="s">
        <v>229</v>
      </c>
      <c r="E73" s="11"/>
      <c r="F73" s="11"/>
      <c r="G73" s="11"/>
      <c r="H73" s="25" t="s">
        <v>226</v>
      </c>
      <c r="I73" s="11" t="s">
        <v>231</v>
      </c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</row>
    <row r="74" spans="3:25" x14ac:dyDescent="0.35">
      <c r="C74" s="25" t="s">
        <v>227</v>
      </c>
      <c r="D74" s="11" t="s">
        <v>228</v>
      </c>
      <c r="E74" s="11"/>
      <c r="F74" s="11"/>
      <c r="G74" s="11"/>
      <c r="H74" s="25" t="s">
        <v>227</v>
      </c>
      <c r="I74" s="11" t="s">
        <v>230</v>
      </c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</row>
    <row r="75" spans="3:25" x14ac:dyDescent="0.35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</row>
    <row r="76" spans="3:25" x14ac:dyDescent="0.35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</row>
    <row r="77" spans="3:25" x14ac:dyDescent="0.35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</row>
    <row r="78" spans="3:25" x14ac:dyDescent="0.35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</row>
    <row r="79" spans="3:25" x14ac:dyDescent="0.35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</row>
    <row r="80" spans="3:25" x14ac:dyDescent="0.35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  <row r="81" spans="3:25" x14ac:dyDescent="0.35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</row>
    <row r="82" spans="3:25" x14ac:dyDescent="0.35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</row>
    <row r="83" spans="3:25" x14ac:dyDescent="0.35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</row>
    <row r="84" spans="3:25" x14ac:dyDescent="0.35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</row>
    <row r="85" spans="3:25" x14ac:dyDescent="0.35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</row>
    <row r="86" spans="3:25" x14ac:dyDescent="0.35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</row>
    <row r="87" spans="3:25" x14ac:dyDescent="0.35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</row>
    <row r="88" spans="3:25" x14ac:dyDescent="0.35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</row>
    <row r="89" spans="3:25" x14ac:dyDescent="0.35">
      <c r="C89" s="19" t="s">
        <v>153</v>
      </c>
      <c r="D89" s="12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</row>
    <row r="90" spans="3:25" x14ac:dyDescent="0.35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</row>
    <row r="91" spans="3:25" x14ac:dyDescent="0.35">
      <c r="C91" s="20" t="s">
        <v>45</v>
      </c>
      <c r="D91" s="20" t="s">
        <v>56</v>
      </c>
      <c r="E91" s="20" t="s">
        <v>30</v>
      </c>
      <c r="F91" s="20" t="s">
        <v>48</v>
      </c>
      <c r="G91" s="20"/>
      <c r="H91" s="20" t="s">
        <v>185</v>
      </c>
      <c r="I91" s="20" t="s">
        <v>56</v>
      </c>
      <c r="J91" s="20" t="s">
        <v>30</v>
      </c>
      <c r="K91" s="20" t="s">
        <v>48</v>
      </c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</row>
    <row r="92" spans="3:25" x14ac:dyDescent="0.35">
      <c r="C92" s="25" t="s">
        <v>186</v>
      </c>
      <c r="D92" s="11">
        <v>98.614000000000004</v>
      </c>
      <c r="E92" s="11">
        <v>137.81800000000001</v>
      </c>
      <c r="F92" s="11">
        <f>D92/E92</f>
        <v>0.7155378832953605</v>
      </c>
      <c r="G92" s="11"/>
      <c r="H92" s="25" t="s">
        <v>69</v>
      </c>
      <c r="I92" s="11">
        <v>105.367</v>
      </c>
      <c r="J92" s="11">
        <v>150.864</v>
      </c>
      <c r="K92" s="11">
        <f>I92/J92</f>
        <v>0.69842374589033829</v>
      </c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</row>
    <row r="93" spans="3:25" x14ac:dyDescent="0.35">
      <c r="C93" s="25" t="s">
        <v>186</v>
      </c>
      <c r="D93" s="11">
        <v>133.09700000000001</v>
      </c>
      <c r="E93" s="6">
        <v>137.81800000000001</v>
      </c>
      <c r="F93" s="11">
        <f t="shared" ref="F93:F156" si="13">D93/E93</f>
        <v>0.9657446777634271</v>
      </c>
      <c r="G93" s="11"/>
      <c r="H93" s="25" t="s">
        <v>69</v>
      </c>
      <c r="I93" s="11">
        <v>112.85299999999999</v>
      </c>
      <c r="J93" s="6">
        <v>150.864</v>
      </c>
      <c r="K93" s="11">
        <f t="shared" ref="K93:K156" si="14">I93/J93</f>
        <v>0.74804459645773669</v>
      </c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</row>
    <row r="94" spans="3:25" x14ac:dyDescent="0.35">
      <c r="C94" s="25" t="s">
        <v>186</v>
      </c>
      <c r="D94" s="11">
        <v>133.09700000000001</v>
      </c>
      <c r="E94" s="11">
        <v>137.81800000000001</v>
      </c>
      <c r="F94" s="11">
        <f t="shared" si="13"/>
        <v>0.9657446777634271</v>
      </c>
      <c r="G94" s="11"/>
      <c r="H94" s="25" t="s">
        <v>69</v>
      </c>
      <c r="I94" s="11">
        <v>113.625</v>
      </c>
      <c r="J94" s="11">
        <v>150.864</v>
      </c>
      <c r="K94" s="11">
        <f t="shared" si="14"/>
        <v>0.75316178810054091</v>
      </c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</row>
    <row r="95" spans="3:25" x14ac:dyDescent="0.35">
      <c r="C95" s="25" t="s">
        <v>186</v>
      </c>
      <c r="D95" s="11">
        <v>122.889</v>
      </c>
      <c r="E95" s="6">
        <v>137.81800000000001</v>
      </c>
      <c r="F95" s="11">
        <f t="shared" si="13"/>
        <v>0.89167597846435143</v>
      </c>
      <c r="G95" s="11"/>
      <c r="H95" s="25" t="s">
        <v>69</v>
      </c>
      <c r="I95" s="11">
        <v>92.912000000000006</v>
      </c>
      <c r="J95" s="6">
        <v>150.864</v>
      </c>
      <c r="K95" s="11">
        <f t="shared" si="14"/>
        <v>0.61586594548732632</v>
      </c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</row>
    <row r="96" spans="3:25" x14ac:dyDescent="0.35">
      <c r="C96" s="25" t="s">
        <v>187</v>
      </c>
      <c r="D96" s="11">
        <v>153.965</v>
      </c>
      <c r="E96" s="11">
        <v>137.81800000000001</v>
      </c>
      <c r="F96" s="11">
        <f t="shared" si="13"/>
        <v>1.1171617640656517</v>
      </c>
      <c r="G96" s="11"/>
      <c r="H96" s="25" t="s">
        <v>69</v>
      </c>
      <c r="I96" s="11">
        <v>111.027</v>
      </c>
      <c r="J96" s="11">
        <v>150.864</v>
      </c>
      <c r="K96" s="11">
        <f t="shared" si="14"/>
        <v>0.7359409799554566</v>
      </c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</row>
    <row r="97" spans="3:25" x14ac:dyDescent="0.35">
      <c r="C97" s="25" t="s">
        <v>187</v>
      </c>
      <c r="D97" s="11">
        <v>116.988</v>
      </c>
      <c r="E97" s="6">
        <v>137.81800000000001</v>
      </c>
      <c r="F97" s="11">
        <f t="shared" si="13"/>
        <v>0.84885863965519737</v>
      </c>
      <c r="G97" s="11"/>
      <c r="H97" s="25" t="s">
        <v>69</v>
      </c>
      <c r="I97" s="11">
        <v>111.027</v>
      </c>
      <c r="J97" s="6">
        <v>150.864</v>
      </c>
      <c r="K97" s="11">
        <f t="shared" si="14"/>
        <v>0.7359409799554566</v>
      </c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</row>
    <row r="98" spans="3:25" x14ac:dyDescent="0.35">
      <c r="C98" s="25" t="s">
        <v>187</v>
      </c>
      <c r="D98" s="11">
        <v>181.08099999999999</v>
      </c>
      <c r="E98" s="11">
        <v>137.81800000000001</v>
      </c>
      <c r="F98" s="11">
        <f t="shared" si="13"/>
        <v>1.3139140025250691</v>
      </c>
      <c r="G98" s="11"/>
      <c r="H98" s="25" t="s">
        <v>69</v>
      </c>
      <c r="I98" s="11">
        <v>99.701999999999998</v>
      </c>
      <c r="J98" s="11">
        <v>150.864</v>
      </c>
      <c r="K98" s="11">
        <f t="shared" si="14"/>
        <v>0.66087336939230035</v>
      </c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</row>
    <row r="99" spans="3:25" x14ac:dyDescent="0.35">
      <c r="C99" s="25" t="s">
        <v>187</v>
      </c>
      <c r="D99" s="11">
        <v>115.47499999999999</v>
      </c>
      <c r="E99" s="6">
        <v>137.81800000000001</v>
      </c>
      <c r="F99" s="11">
        <f t="shared" si="13"/>
        <v>0.83788039298204864</v>
      </c>
      <c r="G99" s="11"/>
      <c r="H99" s="25" t="s">
        <v>69</v>
      </c>
      <c r="I99" s="11">
        <v>99.701999999999998</v>
      </c>
      <c r="J99" s="6">
        <v>150.864</v>
      </c>
      <c r="K99" s="11">
        <f t="shared" si="14"/>
        <v>0.66087336939230035</v>
      </c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</row>
    <row r="100" spans="3:25" x14ac:dyDescent="0.35">
      <c r="C100" s="25" t="s">
        <v>187</v>
      </c>
      <c r="D100" s="11">
        <v>171.03299999999999</v>
      </c>
      <c r="E100" s="11">
        <v>137.81800000000001</v>
      </c>
      <c r="F100" s="11">
        <f t="shared" si="13"/>
        <v>1.2410062546256655</v>
      </c>
      <c r="G100" s="11"/>
      <c r="H100" s="25" t="s">
        <v>69</v>
      </c>
      <c r="I100" s="11">
        <v>119.032</v>
      </c>
      <c r="J100" s="11">
        <v>150.864</v>
      </c>
      <c r="K100" s="11">
        <f t="shared" si="14"/>
        <v>0.78900201505992151</v>
      </c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</row>
    <row r="101" spans="3:25" x14ac:dyDescent="0.35">
      <c r="C101" s="26" t="s">
        <v>188</v>
      </c>
      <c r="D101" s="11">
        <v>199.23400000000001</v>
      </c>
      <c r="E101" s="11">
        <v>149.97499999999999</v>
      </c>
      <c r="F101" s="11">
        <f t="shared" si="13"/>
        <v>1.3284480746791132</v>
      </c>
      <c r="G101" s="11"/>
      <c r="H101" s="25" t="s">
        <v>69</v>
      </c>
      <c r="I101" s="11">
        <v>119.032</v>
      </c>
      <c r="J101" s="6">
        <v>150.864</v>
      </c>
      <c r="K101" s="11">
        <f t="shared" si="14"/>
        <v>0.78900201505992151</v>
      </c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</row>
    <row r="102" spans="3:25" x14ac:dyDescent="0.35">
      <c r="C102" s="26" t="s">
        <v>188</v>
      </c>
      <c r="D102" s="11">
        <v>178.501</v>
      </c>
      <c r="E102" s="11">
        <v>149.97499999999999</v>
      </c>
      <c r="F102" s="11">
        <f t="shared" si="13"/>
        <v>1.1902050341723622</v>
      </c>
      <c r="G102" s="11"/>
      <c r="H102" s="26" t="s">
        <v>189</v>
      </c>
      <c r="I102" s="11">
        <v>76.332999999999998</v>
      </c>
      <c r="J102" s="11">
        <v>111.324</v>
      </c>
      <c r="K102" s="11">
        <f t="shared" si="14"/>
        <v>0.68568323092953898</v>
      </c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</row>
    <row r="103" spans="3:25" x14ac:dyDescent="0.35">
      <c r="C103" s="26" t="s">
        <v>190</v>
      </c>
      <c r="D103" s="11">
        <v>119.78400000000001</v>
      </c>
      <c r="E103" s="11">
        <v>149.97499999999999</v>
      </c>
      <c r="F103" s="11">
        <f t="shared" si="13"/>
        <v>0.79869311551925326</v>
      </c>
      <c r="G103" s="11"/>
      <c r="H103" s="26" t="s">
        <v>189</v>
      </c>
      <c r="I103" s="11">
        <v>73.888999999999996</v>
      </c>
      <c r="J103" s="11">
        <v>111.324</v>
      </c>
      <c r="K103" s="11">
        <f t="shared" si="14"/>
        <v>0.66372929467140951</v>
      </c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</row>
    <row r="104" spans="3:25" x14ac:dyDescent="0.35">
      <c r="C104" s="26" t="s">
        <v>190</v>
      </c>
      <c r="D104" s="11">
        <v>131.42699999999999</v>
      </c>
      <c r="E104" s="11">
        <v>149.97499999999999</v>
      </c>
      <c r="F104" s="11">
        <f t="shared" si="13"/>
        <v>0.87632605434239041</v>
      </c>
      <c r="G104" s="11"/>
      <c r="H104" s="26" t="s">
        <v>189</v>
      </c>
      <c r="I104" s="11">
        <v>96.203000000000003</v>
      </c>
      <c r="J104" s="11">
        <v>111.324</v>
      </c>
      <c r="K104" s="11">
        <f t="shared" si="14"/>
        <v>0.86417124788904465</v>
      </c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</row>
    <row r="105" spans="3:25" x14ac:dyDescent="0.35">
      <c r="C105" s="26" t="s">
        <v>190</v>
      </c>
      <c r="D105" s="11">
        <v>100.68899999999999</v>
      </c>
      <c r="E105" s="11">
        <v>149.97499999999999</v>
      </c>
      <c r="F105" s="11">
        <f t="shared" si="13"/>
        <v>0.67137189531588592</v>
      </c>
      <c r="G105" s="11"/>
      <c r="H105" s="26" t="s">
        <v>189</v>
      </c>
      <c r="I105" s="11">
        <v>111.04300000000001</v>
      </c>
      <c r="J105" s="11">
        <v>111.324</v>
      </c>
      <c r="K105" s="11">
        <f t="shared" si="14"/>
        <v>0.9974758362976538</v>
      </c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</row>
    <row r="106" spans="3:25" x14ac:dyDescent="0.35">
      <c r="C106" s="26" t="s">
        <v>190</v>
      </c>
      <c r="D106" s="11">
        <v>124.866</v>
      </c>
      <c r="E106" s="11">
        <v>149.97499999999999</v>
      </c>
      <c r="F106" s="11">
        <f t="shared" si="13"/>
        <v>0.83257876312718793</v>
      </c>
      <c r="G106" s="11"/>
      <c r="H106" s="26" t="s">
        <v>189</v>
      </c>
      <c r="I106" s="11">
        <v>105.444</v>
      </c>
      <c r="J106" s="11">
        <v>111.324</v>
      </c>
      <c r="K106" s="11">
        <f t="shared" si="14"/>
        <v>0.94718120081923041</v>
      </c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</row>
    <row r="107" spans="3:25" x14ac:dyDescent="0.35">
      <c r="C107" s="26" t="s">
        <v>190</v>
      </c>
      <c r="D107" s="11">
        <v>148.447</v>
      </c>
      <c r="E107" s="11">
        <v>149.97499999999999</v>
      </c>
      <c r="F107" s="11">
        <f t="shared" si="13"/>
        <v>0.98981163527254545</v>
      </c>
      <c r="G107" s="11"/>
      <c r="H107" s="25" t="s">
        <v>191</v>
      </c>
      <c r="I107" s="11">
        <v>30.632000000000001</v>
      </c>
      <c r="J107" s="11">
        <v>57.305999999999997</v>
      </c>
      <c r="K107" s="11">
        <f t="shared" si="14"/>
        <v>0.53453390569922876</v>
      </c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</row>
    <row r="108" spans="3:25" x14ac:dyDescent="0.35">
      <c r="C108" s="25" t="s">
        <v>192</v>
      </c>
      <c r="D108" s="11">
        <v>149.46899999999999</v>
      </c>
      <c r="E108" s="11">
        <v>168.26300000000001</v>
      </c>
      <c r="F108" s="11">
        <f t="shared" si="13"/>
        <v>0.88830580698073847</v>
      </c>
      <c r="G108" s="11"/>
      <c r="H108" s="25" t="s">
        <v>191</v>
      </c>
      <c r="I108" s="11">
        <v>34.896999999999998</v>
      </c>
      <c r="J108" s="6">
        <v>57.305999999999997</v>
      </c>
      <c r="K108" s="11">
        <f t="shared" si="14"/>
        <v>0.60895892227689941</v>
      </c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</row>
    <row r="109" spans="3:25" x14ac:dyDescent="0.35">
      <c r="C109" s="25" t="s">
        <v>192</v>
      </c>
      <c r="D109" s="11">
        <v>143.17699999999999</v>
      </c>
      <c r="E109" s="11">
        <v>168.26300000000001</v>
      </c>
      <c r="F109" s="11">
        <f t="shared" si="13"/>
        <v>0.8509119651973398</v>
      </c>
      <c r="G109" s="11"/>
      <c r="H109" s="25" t="s">
        <v>191</v>
      </c>
      <c r="I109" s="11">
        <v>38.381</v>
      </c>
      <c r="J109" s="6">
        <v>57.305999999999997</v>
      </c>
      <c r="K109" s="11">
        <f t="shared" si="14"/>
        <v>0.66975534848008933</v>
      </c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</row>
    <row r="110" spans="3:25" x14ac:dyDescent="0.35">
      <c r="C110" s="25" t="s">
        <v>192</v>
      </c>
      <c r="D110" s="11">
        <v>162.71299999999999</v>
      </c>
      <c r="E110" s="11">
        <v>168.26300000000001</v>
      </c>
      <c r="F110" s="11">
        <f t="shared" si="13"/>
        <v>0.9670159215038362</v>
      </c>
      <c r="G110" s="11"/>
      <c r="H110" s="25" t="s">
        <v>191</v>
      </c>
      <c r="I110" s="11">
        <v>27.837</v>
      </c>
      <c r="J110" s="6">
        <v>57.305999999999997</v>
      </c>
      <c r="K110" s="11">
        <f t="shared" si="14"/>
        <v>0.48576065333472934</v>
      </c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</row>
    <row r="111" spans="3:25" x14ac:dyDescent="0.35">
      <c r="C111" s="25" t="s">
        <v>192</v>
      </c>
      <c r="D111" s="11">
        <v>191.357</v>
      </c>
      <c r="E111" s="11">
        <v>168.26300000000001</v>
      </c>
      <c r="F111" s="11">
        <f t="shared" si="13"/>
        <v>1.1372494250072802</v>
      </c>
      <c r="G111" s="11"/>
      <c r="H111" s="26" t="s">
        <v>193</v>
      </c>
      <c r="I111" s="11">
        <v>44.447000000000003</v>
      </c>
      <c r="J111" s="11">
        <v>46.188000000000002</v>
      </c>
      <c r="K111" s="11">
        <f t="shared" si="14"/>
        <v>0.96230622672555644</v>
      </c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</row>
    <row r="112" spans="3:25" x14ac:dyDescent="0.35">
      <c r="C112" s="25" t="s">
        <v>192</v>
      </c>
      <c r="D112" s="11">
        <v>165.84700000000001</v>
      </c>
      <c r="E112" s="11">
        <v>168.26300000000001</v>
      </c>
      <c r="F112" s="11">
        <f t="shared" si="13"/>
        <v>0.98564152546905737</v>
      </c>
      <c r="G112" s="11"/>
      <c r="H112" s="26" t="s">
        <v>193</v>
      </c>
      <c r="I112" s="11">
        <v>39.927999999999997</v>
      </c>
      <c r="J112" s="11">
        <v>46.188000000000002</v>
      </c>
      <c r="K112" s="11">
        <f t="shared" si="14"/>
        <v>0.86446696111544119</v>
      </c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</row>
    <row r="113" spans="3:25" x14ac:dyDescent="0.35">
      <c r="C113" s="25" t="s">
        <v>192</v>
      </c>
      <c r="D113" s="11">
        <v>198.852</v>
      </c>
      <c r="E113" s="11">
        <v>168.26300000000001</v>
      </c>
      <c r="F113" s="11">
        <f t="shared" si="13"/>
        <v>1.1817927886701176</v>
      </c>
      <c r="G113" s="11"/>
      <c r="H113" s="26" t="s">
        <v>193</v>
      </c>
      <c r="I113" s="11">
        <v>38.048999999999999</v>
      </c>
      <c r="J113" s="11">
        <v>46.188000000000002</v>
      </c>
      <c r="K113" s="11">
        <f t="shared" si="14"/>
        <v>0.82378539880488433</v>
      </c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</row>
    <row r="114" spans="3:25" x14ac:dyDescent="0.35">
      <c r="C114" s="25" t="s">
        <v>192</v>
      </c>
      <c r="D114" s="11">
        <v>195.35599999999999</v>
      </c>
      <c r="E114" s="11">
        <v>168.26300000000001</v>
      </c>
      <c r="F114" s="11">
        <f t="shared" si="13"/>
        <v>1.1610157907561376</v>
      </c>
      <c r="G114" s="11"/>
      <c r="H114" s="26" t="s">
        <v>193</v>
      </c>
      <c r="I114" s="11">
        <v>37.558999999999997</v>
      </c>
      <c r="J114" s="11">
        <v>46.188000000000002</v>
      </c>
      <c r="K114" s="11">
        <f t="shared" si="14"/>
        <v>0.81317658266216319</v>
      </c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</row>
    <row r="115" spans="3:25" x14ac:dyDescent="0.35">
      <c r="C115" s="25" t="s">
        <v>194</v>
      </c>
      <c r="D115" s="11">
        <v>158.75200000000001</v>
      </c>
      <c r="E115" s="11">
        <v>168.26300000000001</v>
      </c>
      <c r="F115" s="11">
        <f t="shared" si="13"/>
        <v>0.94347539268882641</v>
      </c>
      <c r="G115" s="11"/>
      <c r="H115" s="26" t="s">
        <v>193</v>
      </c>
      <c r="I115" s="11">
        <v>38.801000000000002</v>
      </c>
      <c r="J115" s="11">
        <v>46.188000000000002</v>
      </c>
      <c r="K115" s="11">
        <f t="shared" si="14"/>
        <v>0.84006668398718287</v>
      </c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</row>
    <row r="116" spans="3:25" x14ac:dyDescent="0.35">
      <c r="C116" s="25" t="s">
        <v>194</v>
      </c>
      <c r="D116" s="11">
        <v>170.149</v>
      </c>
      <c r="E116" s="11">
        <v>168.26300000000001</v>
      </c>
      <c r="F116" s="11">
        <f t="shared" si="13"/>
        <v>1.0112086436114891</v>
      </c>
      <c r="G116" s="11"/>
      <c r="H116" s="26" t="s">
        <v>193</v>
      </c>
      <c r="I116" s="11">
        <v>53.01</v>
      </c>
      <c r="J116" s="11">
        <v>46.188000000000002</v>
      </c>
      <c r="K116" s="11">
        <f t="shared" si="14"/>
        <v>1.147700701480904</v>
      </c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</row>
    <row r="117" spans="3:25" x14ac:dyDescent="0.35">
      <c r="C117" s="25" t="s">
        <v>194</v>
      </c>
      <c r="D117" s="11">
        <v>142.267</v>
      </c>
      <c r="E117" s="11">
        <v>168.26300000000001</v>
      </c>
      <c r="F117" s="11">
        <f t="shared" si="13"/>
        <v>0.84550376493941026</v>
      </c>
      <c r="G117" s="11"/>
      <c r="H117" s="26" t="s">
        <v>193</v>
      </c>
      <c r="I117" s="11">
        <v>66.653000000000006</v>
      </c>
      <c r="J117" s="11">
        <v>46.188000000000002</v>
      </c>
      <c r="K117" s="11">
        <f t="shared" si="14"/>
        <v>1.4430804537975233</v>
      </c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</row>
    <row r="118" spans="3:25" x14ac:dyDescent="0.35">
      <c r="C118" s="25" t="s">
        <v>194</v>
      </c>
      <c r="D118" s="11">
        <v>137.38</v>
      </c>
      <c r="E118" s="11">
        <v>168.26300000000001</v>
      </c>
      <c r="F118" s="11">
        <f t="shared" si="13"/>
        <v>0.81645994663116661</v>
      </c>
      <c r="G118" s="11"/>
      <c r="H118" s="26" t="s">
        <v>193</v>
      </c>
      <c r="I118" s="11">
        <v>64.442999999999998</v>
      </c>
      <c r="J118" s="11">
        <v>46.188000000000002</v>
      </c>
      <c r="K118" s="11">
        <f t="shared" si="14"/>
        <v>1.3952325279293323</v>
      </c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</row>
    <row r="119" spans="3:25" x14ac:dyDescent="0.35">
      <c r="C119" s="25" t="s">
        <v>194</v>
      </c>
      <c r="D119" s="11">
        <v>148.54499999999999</v>
      </c>
      <c r="E119" s="11">
        <v>168.26300000000001</v>
      </c>
      <c r="F119" s="11">
        <f t="shared" si="13"/>
        <v>0.88281440364191766</v>
      </c>
      <c r="G119" s="11"/>
      <c r="H119" s="25" t="s">
        <v>195</v>
      </c>
      <c r="I119" s="11">
        <v>102.035</v>
      </c>
      <c r="J119" s="11">
        <v>115.782</v>
      </c>
      <c r="K119" s="11">
        <f t="shared" si="14"/>
        <v>0.88126824549584559</v>
      </c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</row>
    <row r="120" spans="3:25" x14ac:dyDescent="0.35">
      <c r="C120" s="25" t="s">
        <v>194</v>
      </c>
      <c r="D120" s="11">
        <v>177.24100000000001</v>
      </c>
      <c r="E120" s="11">
        <v>168.26300000000001</v>
      </c>
      <c r="F120" s="11">
        <f t="shared" si="13"/>
        <v>1.0533569471601005</v>
      </c>
      <c r="G120" s="11"/>
      <c r="H120" s="25" t="s">
        <v>195</v>
      </c>
      <c r="I120" s="11">
        <v>107.92100000000001</v>
      </c>
      <c r="J120" s="6">
        <v>115.782</v>
      </c>
      <c r="K120" s="11">
        <f t="shared" si="14"/>
        <v>0.93210516315143987</v>
      </c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</row>
    <row r="121" spans="3:25" x14ac:dyDescent="0.35">
      <c r="C121" s="25" t="s">
        <v>194</v>
      </c>
      <c r="D121" s="11">
        <v>174.17599999999999</v>
      </c>
      <c r="E121" s="11">
        <v>168.26300000000001</v>
      </c>
      <c r="F121" s="11">
        <f t="shared" si="13"/>
        <v>1.035141415522129</v>
      </c>
      <c r="G121" s="11"/>
      <c r="H121" s="25" t="s">
        <v>195</v>
      </c>
      <c r="I121" s="11">
        <v>101.389</v>
      </c>
      <c r="J121" s="11">
        <v>115.782</v>
      </c>
      <c r="K121" s="11">
        <f t="shared" si="14"/>
        <v>0.87568879445855141</v>
      </c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</row>
    <row r="122" spans="3:25" x14ac:dyDescent="0.35">
      <c r="C122" s="26" t="s">
        <v>196</v>
      </c>
      <c r="D122" s="11">
        <v>155.857</v>
      </c>
      <c r="E122" s="11">
        <v>143.131</v>
      </c>
      <c r="F122" s="11">
        <f t="shared" si="13"/>
        <v>1.0889115565461012</v>
      </c>
      <c r="G122" s="11"/>
      <c r="H122" s="25" t="s">
        <v>195</v>
      </c>
      <c r="I122" s="11">
        <v>109.217</v>
      </c>
      <c r="J122" s="6">
        <v>115.782</v>
      </c>
      <c r="K122" s="11">
        <f t="shared" si="14"/>
        <v>0.94329861291046968</v>
      </c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</row>
    <row r="123" spans="3:25" x14ac:dyDescent="0.35">
      <c r="C123" s="26" t="s">
        <v>196</v>
      </c>
      <c r="D123" s="11">
        <v>178.21299999999999</v>
      </c>
      <c r="E123" s="11">
        <v>143.131</v>
      </c>
      <c r="F123" s="11">
        <f t="shared" si="13"/>
        <v>1.245104135372491</v>
      </c>
      <c r="G123" s="11"/>
      <c r="H123" s="25" t="s">
        <v>195</v>
      </c>
      <c r="I123" s="11">
        <v>79.884</v>
      </c>
      <c r="J123" s="11">
        <v>115.782</v>
      </c>
      <c r="K123" s="11">
        <f t="shared" si="14"/>
        <v>0.68995180598020422</v>
      </c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</row>
    <row r="124" spans="3:25" x14ac:dyDescent="0.35">
      <c r="C124" s="26" t="s">
        <v>196</v>
      </c>
      <c r="D124" s="11">
        <v>176.58199999999999</v>
      </c>
      <c r="E124" s="11">
        <v>143.131</v>
      </c>
      <c r="F124" s="11">
        <f t="shared" si="13"/>
        <v>1.2337089798855594</v>
      </c>
      <c r="G124" s="11"/>
      <c r="H124" s="25" t="s">
        <v>195</v>
      </c>
      <c r="I124" s="11">
        <v>120.09099999999999</v>
      </c>
      <c r="J124" s="6">
        <v>115.782</v>
      </c>
      <c r="K124" s="11">
        <f t="shared" si="14"/>
        <v>1.0372164930645524</v>
      </c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</row>
    <row r="125" spans="3:25" x14ac:dyDescent="0.35">
      <c r="C125" s="26" t="s">
        <v>196</v>
      </c>
      <c r="D125" s="11">
        <v>221.13499999999999</v>
      </c>
      <c r="E125" s="11">
        <v>143.131</v>
      </c>
      <c r="F125" s="11">
        <f t="shared" si="13"/>
        <v>1.5449832670770134</v>
      </c>
      <c r="G125" s="11"/>
      <c r="H125" s="26" t="s">
        <v>197</v>
      </c>
      <c r="I125" s="11">
        <v>77.915999999999997</v>
      </c>
      <c r="J125" s="11">
        <v>105.096</v>
      </c>
      <c r="K125" s="11">
        <f t="shared" si="14"/>
        <v>0.74137931034482751</v>
      </c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</row>
    <row r="126" spans="3:25" x14ac:dyDescent="0.35">
      <c r="C126" s="26" t="s">
        <v>198</v>
      </c>
      <c r="D126" s="11">
        <v>192.828</v>
      </c>
      <c r="E126" s="11">
        <v>143.131</v>
      </c>
      <c r="F126" s="11">
        <f t="shared" si="13"/>
        <v>1.3472133919276748</v>
      </c>
      <c r="G126" s="11"/>
      <c r="H126" s="26" t="s">
        <v>197</v>
      </c>
      <c r="I126" s="11">
        <v>90.070999999999998</v>
      </c>
      <c r="J126" s="11">
        <v>105.096</v>
      </c>
      <c r="K126" s="11">
        <f t="shared" si="14"/>
        <v>0.85703547233006006</v>
      </c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</row>
    <row r="127" spans="3:25" x14ac:dyDescent="0.35">
      <c r="C127" s="26" t="s">
        <v>198</v>
      </c>
      <c r="D127" s="11">
        <v>182.709</v>
      </c>
      <c r="E127" s="11">
        <v>143.131</v>
      </c>
      <c r="F127" s="11">
        <f t="shared" si="13"/>
        <v>1.2765159189833091</v>
      </c>
      <c r="G127" s="11"/>
      <c r="H127" s="26" t="s">
        <v>197</v>
      </c>
      <c r="I127" s="11">
        <v>107.31100000000001</v>
      </c>
      <c r="J127" s="11">
        <v>105.096</v>
      </c>
      <c r="K127" s="11">
        <f t="shared" si="14"/>
        <v>1.0210759686381974</v>
      </c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</row>
    <row r="128" spans="3:25" x14ac:dyDescent="0.35">
      <c r="C128" s="26" t="s">
        <v>198</v>
      </c>
      <c r="D128" s="11">
        <v>167.99700000000001</v>
      </c>
      <c r="E128" s="11">
        <v>143.131</v>
      </c>
      <c r="F128" s="11">
        <f t="shared" si="13"/>
        <v>1.1737289615806501</v>
      </c>
      <c r="G128" s="11"/>
      <c r="H128" s="26" t="s">
        <v>197</v>
      </c>
      <c r="I128" s="11">
        <v>72.778000000000006</v>
      </c>
      <c r="J128" s="11">
        <v>105.096</v>
      </c>
      <c r="K128" s="11">
        <f t="shared" si="14"/>
        <v>0.69249067519220531</v>
      </c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</row>
    <row r="129" spans="3:25" x14ac:dyDescent="0.35">
      <c r="C129" s="26" t="s">
        <v>198</v>
      </c>
      <c r="D129" s="11">
        <v>173.773</v>
      </c>
      <c r="E129" s="11">
        <v>143.131</v>
      </c>
      <c r="F129" s="11">
        <f t="shared" si="13"/>
        <v>1.214083601735473</v>
      </c>
      <c r="G129" s="11"/>
      <c r="H129" s="26" t="s">
        <v>197</v>
      </c>
      <c r="I129" s="11">
        <v>99.319000000000003</v>
      </c>
      <c r="J129" s="11">
        <v>105.096</v>
      </c>
      <c r="K129" s="11">
        <f t="shared" si="14"/>
        <v>0.94503120956078257</v>
      </c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</row>
    <row r="130" spans="3:25" x14ac:dyDescent="0.35">
      <c r="C130" s="25" t="s">
        <v>199</v>
      </c>
      <c r="D130" s="11">
        <v>118.43300000000001</v>
      </c>
      <c r="E130" s="11">
        <v>52.737000000000002</v>
      </c>
      <c r="F130" s="11">
        <f t="shared" si="13"/>
        <v>2.2457288052031781</v>
      </c>
      <c r="G130" s="11"/>
      <c r="H130" s="26" t="s">
        <v>197</v>
      </c>
      <c r="I130" s="11">
        <v>97.896000000000001</v>
      </c>
      <c r="J130" s="11">
        <v>105.096</v>
      </c>
      <c r="K130" s="11">
        <f t="shared" si="14"/>
        <v>0.93149120803836494</v>
      </c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</row>
    <row r="131" spans="3:25" x14ac:dyDescent="0.35">
      <c r="C131" s="29" t="s">
        <v>200</v>
      </c>
      <c r="D131" s="11">
        <v>149.04</v>
      </c>
      <c r="E131" s="11">
        <v>52.737000000000002</v>
      </c>
      <c r="F131" s="11">
        <f t="shared" si="13"/>
        <v>2.8260993230559186</v>
      </c>
      <c r="G131" s="11"/>
      <c r="H131" s="26" t="s">
        <v>197</v>
      </c>
      <c r="I131" s="11">
        <v>86.531999999999996</v>
      </c>
      <c r="J131" s="11">
        <v>105.096</v>
      </c>
      <c r="K131" s="11">
        <f t="shared" si="14"/>
        <v>0.82336149805891745</v>
      </c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</row>
    <row r="132" spans="3:25" x14ac:dyDescent="0.35">
      <c r="C132" s="29" t="s">
        <v>200</v>
      </c>
      <c r="D132" s="11">
        <v>158.69499999999999</v>
      </c>
      <c r="E132" s="11">
        <v>52.737000000000002</v>
      </c>
      <c r="F132" s="11">
        <f t="shared" si="13"/>
        <v>3.0091776172326825</v>
      </c>
      <c r="G132" s="11"/>
      <c r="H132" s="25" t="s">
        <v>201</v>
      </c>
      <c r="I132" s="11">
        <v>100.625</v>
      </c>
      <c r="J132" s="11">
        <v>127.184</v>
      </c>
      <c r="K132" s="11">
        <f t="shared" si="14"/>
        <v>0.79117656308969686</v>
      </c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</row>
    <row r="133" spans="3:25" x14ac:dyDescent="0.35">
      <c r="C133" s="29" t="s">
        <v>200</v>
      </c>
      <c r="D133" s="11">
        <v>105.56</v>
      </c>
      <c r="E133" s="11">
        <v>52.737000000000002</v>
      </c>
      <c r="F133" s="11">
        <f t="shared" si="13"/>
        <v>2.0016307336405181</v>
      </c>
      <c r="G133" s="11"/>
      <c r="H133" s="25" t="s">
        <v>201</v>
      </c>
      <c r="I133" s="11">
        <v>94.058000000000007</v>
      </c>
      <c r="J133" s="11">
        <v>127.184</v>
      </c>
      <c r="K133" s="11">
        <f t="shared" si="14"/>
        <v>0.73954270977481451</v>
      </c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</row>
    <row r="134" spans="3:25" x14ac:dyDescent="0.35">
      <c r="C134" s="26" t="s">
        <v>202</v>
      </c>
      <c r="D134" s="11">
        <v>163.55600000000001</v>
      </c>
      <c r="E134" s="11">
        <v>119.33799999999999</v>
      </c>
      <c r="F134" s="11">
        <f t="shared" si="13"/>
        <v>1.3705274095426438</v>
      </c>
      <c r="G134" s="11"/>
      <c r="H134" s="25" t="s">
        <v>201</v>
      </c>
      <c r="I134" s="11">
        <v>82.576999999999998</v>
      </c>
      <c r="J134" s="11">
        <v>127.184</v>
      </c>
      <c r="K134" s="11">
        <f t="shared" si="14"/>
        <v>0.64927192099635178</v>
      </c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</row>
    <row r="135" spans="3:25" x14ac:dyDescent="0.35">
      <c r="C135" s="26" t="s">
        <v>202</v>
      </c>
      <c r="D135" s="11">
        <v>130.102</v>
      </c>
      <c r="E135" s="11">
        <v>119.33799999999999</v>
      </c>
      <c r="F135" s="11">
        <f t="shared" si="13"/>
        <v>1.0901975900383785</v>
      </c>
      <c r="G135" s="11"/>
      <c r="H135" s="25" t="s">
        <v>201</v>
      </c>
      <c r="I135" s="11">
        <v>105.096</v>
      </c>
      <c r="J135" s="11">
        <v>127.184</v>
      </c>
      <c r="K135" s="11">
        <f t="shared" si="14"/>
        <v>0.82633035601962512</v>
      </c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</row>
    <row r="136" spans="3:25" x14ac:dyDescent="0.35">
      <c r="C136" s="26" t="s">
        <v>203</v>
      </c>
      <c r="D136" s="11">
        <v>126.009</v>
      </c>
      <c r="E136" s="11">
        <v>119.33799999999999</v>
      </c>
      <c r="F136" s="11">
        <f t="shared" si="13"/>
        <v>1.0559000486014514</v>
      </c>
      <c r="G136" s="11"/>
      <c r="H136" s="26" t="s">
        <v>204</v>
      </c>
      <c r="I136" s="11">
        <v>80.983000000000004</v>
      </c>
      <c r="J136" s="11">
        <v>95.603999999999999</v>
      </c>
      <c r="K136" s="11">
        <f t="shared" si="14"/>
        <v>0.8470670683235012</v>
      </c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</row>
    <row r="137" spans="3:25" x14ac:dyDescent="0.35">
      <c r="C137" s="26" t="s">
        <v>203</v>
      </c>
      <c r="D137" s="11">
        <v>113.901</v>
      </c>
      <c r="E137" s="11">
        <v>119.33799999999999</v>
      </c>
      <c r="F137" s="11">
        <f t="shared" si="13"/>
        <v>0.95444032914913945</v>
      </c>
      <c r="G137" s="11"/>
      <c r="H137" s="26" t="s">
        <v>204</v>
      </c>
      <c r="I137" s="11">
        <v>65.111000000000004</v>
      </c>
      <c r="J137" s="11">
        <v>95.603999999999999</v>
      </c>
      <c r="K137" s="11">
        <f t="shared" si="14"/>
        <v>0.68104891008744406</v>
      </c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</row>
    <row r="138" spans="3:25" x14ac:dyDescent="0.35">
      <c r="C138" s="26" t="s">
        <v>203</v>
      </c>
      <c r="D138" s="11">
        <v>145.84899999999999</v>
      </c>
      <c r="E138" s="11">
        <v>119.33799999999999</v>
      </c>
      <c r="F138" s="11">
        <f t="shared" si="13"/>
        <v>1.2221505304261844</v>
      </c>
      <c r="G138" s="11"/>
      <c r="H138" s="26" t="s">
        <v>204</v>
      </c>
      <c r="I138" s="11">
        <v>96.832999999999998</v>
      </c>
      <c r="J138" s="11">
        <v>95.603999999999999</v>
      </c>
      <c r="K138" s="11">
        <f t="shared" si="14"/>
        <v>1.0128551106648258</v>
      </c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</row>
    <row r="139" spans="3:25" x14ac:dyDescent="0.35">
      <c r="C139" s="25" t="s">
        <v>205</v>
      </c>
      <c r="D139" s="11">
        <v>119.877</v>
      </c>
      <c r="E139" s="11">
        <v>109.919</v>
      </c>
      <c r="F139" s="11">
        <f t="shared" si="13"/>
        <v>1.0905939828419109</v>
      </c>
      <c r="G139" s="11"/>
      <c r="H139" s="26" t="s">
        <v>204</v>
      </c>
      <c r="I139" s="11">
        <v>90.805999999999997</v>
      </c>
      <c r="J139" s="11">
        <v>95.603999999999999</v>
      </c>
      <c r="K139" s="11">
        <f t="shared" si="14"/>
        <v>0.94981381532153464</v>
      </c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</row>
    <row r="140" spans="3:25" x14ac:dyDescent="0.35">
      <c r="C140" s="25" t="s">
        <v>206</v>
      </c>
      <c r="D140" s="11">
        <v>173.73</v>
      </c>
      <c r="E140" s="6">
        <v>109.919</v>
      </c>
      <c r="F140" s="11">
        <f t="shared" si="13"/>
        <v>1.5805274793256852</v>
      </c>
      <c r="G140" s="11"/>
      <c r="H140" s="26" t="s">
        <v>204</v>
      </c>
      <c r="I140" s="11">
        <v>94.838999999999999</v>
      </c>
      <c r="J140" s="11">
        <v>95.603999999999999</v>
      </c>
      <c r="K140" s="11">
        <f t="shared" si="14"/>
        <v>0.99199824275134929</v>
      </c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</row>
    <row r="141" spans="3:25" x14ac:dyDescent="0.35">
      <c r="C141" s="25" t="s">
        <v>206</v>
      </c>
      <c r="D141" s="11">
        <v>183.679</v>
      </c>
      <c r="E141" s="6">
        <v>109.919</v>
      </c>
      <c r="F141" s="11">
        <f t="shared" si="13"/>
        <v>1.6710395836934471</v>
      </c>
      <c r="G141" s="11"/>
      <c r="H141" s="26" t="s">
        <v>204</v>
      </c>
      <c r="I141" s="11">
        <v>82.674999999999997</v>
      </c>
      <c r="J141" s="11">
        <v>95.603999999999999</v>
      </c>
      <c r="K141" s="11">
        <f t="shared" si="14"/>
        <v>0.86476507259110491</v>
      </c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</row>
    <row r="142" spans="3:25" x14ac:dyDescent="0.35">
      <c r="C142" s="25" t="s">
        <v>206</v>
      </c>
      <c r="D142" s="11">
        <v>181.17400000000001</v>
      </c>
      <c r="E142" s="6">
        <v>109.919</v>
      </c>
      <c r="F142" s="11">
        <f t="shared" si="13"/>
        <v>1.648250075055268</v>
      </c>
      <c r="G142" s="11"/>
      <c r="H142" s="26" t="s">
        <v>204</v>
      </c>
      <c r="I142" s="11">
        <v>69.191999999999993</v>
      </c>
      <c r="J142" s="11">
        <v>95.603999999999999</v>
      </c>
      <c r="K142" s="11">
        <f t="shared" si="14"/>
        <v>0.72373540856031127</v>
      </c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</row>
    <row r="143" spans="3:25" x14ac:dyDescent="0.35">
      <c r="C143" s="26" t="s">
        <v>207</v>
      </c>
      <c r="D143" s="11">
        <v>114.828</v>
      </c>
      <c r="E143" s="11">
        <v>123.54900000000001</v>
      </c>
      <c r="F143" s="11">
        <f t="shared" si="13"/>
        <v>0.92941262171284267</v>
      </c>
      <c r="G143" s="11"/>
      <c r="H143" s="26" t="s">
        <v>204</v>
      </c>
      <c r="I143" s="11">
        <v>74.171000000000006</v>
      </c>
      <c r="J143" s="11">
        <v>95.603999999999999</v>
      </c>
      <c r="K143" s="11">
        <f t="shared" si="14"/>
        <v>0.77581481946362085</v>
      </c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</row>
    <row r="144" spans="3:25" x14ac:dyDescent="0.35">
      <c r="C144" s="26" t="s">
        <v>208</v>
      </c>
      <c r="D144" s="11">
        <v>200.577</v>
      </c>
      <c r="E144" s="6">
        <v>123.54900000000001</v>
      </c>
      <c r="F144" s="11">
        <f t="shared" si="13"/>
        <v>1.6234611368768666</v>
      </c>
      <c r="G144" s="11"/>
      <c r="H144" s="25" t="s">
        <v>209</v>
      </c>
      <c r="I144" s="11">
        <v>69.665000000000006</v>
      </c>
      <c r="J144" s="11">
        <v>85.664000000000001</v>
      </c>
      <c r="K144" s="11">
        <f t="shared" si="14"/>
        <v>0.81323543145311927</v>
      </c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</row>
    <row r="145" spans="3:25" x14ac:dyDescent="0.35">
      <c r="C145" s="26" t="s">
        <v>208</v>
      </c>
      <c r="D145" s="11">
        <v>198.505</v>
      </c>
      <c r="E145" s="6">
        <v>123.54900000000001</v>
      </c>
      <c r="F145" s="11">
        <f t="shared" si="13"/>
        <v>1.606690462893265</v>
      </c>
      <c r="G145" s="11"/>
      <c r="H145" s="25" t="s">
        <v>209</v>
      </c>
      <c r="I145" s="11">
        <v>107.298</v>
      </c>
      <c r="J145" s="11">
        <v>85.664000000000001</v>
      </c>
      <c r="K145" s="11">
        <f t="shared" si="14"/>
        <v>1.2525448262980949</v>
      </c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</row>
    <row r="146" spans="3:25" x14ac:dyDescent="0.35">
      <c r="C146" s="26" t="s">
        <v>208</v>
      </c>
      <c r="D146" s="11">
        <v>207.69800000000001</v>
      </c>
      <c r="E146" s="6">
        <v>123.54900000000001</v>
      </c>
      <c r="F146" s="11">
        <f t="shared" si="13"/>
        <v>1.6810981877635593</v>
      </c>
      <c r="G146" s="11"/>
      <c r="H146" s="25" t="s">
        <v>209</v>
      </c>
      <c r="I146" s="11">
        <v>134.203</v>
      </c>
      <c r="J146" s="11">
        <v>85.664000000000001</v>
      </c>
      <c r="K146" s="11">
        <f t="shared" si="14"/>
        <v>1.566620750840493</v>
      </c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</row>
    <row r="147" spans="3:25" x14ac:dyDescent="0.35">
      <c r="C147" s="25" t="s">
        <v>210</v>
      </c>
      <c r="D147" s="11">
        <v>122.229</v>
      </c>
      <c r="E147" s="11">
        <v>105.288</v>
      </c>
      <c r="F147" s="11">
        <f t="shared" si="13"/>
        <v>1.1609015272395715</v>
      </c>
      <c r="G147" s="11"/>
      <c r="H147" s="25" t="s">
        <v>209</v>
      </c>
      <c r="I147" s="11">
        <v>115.30800000000001</v>
      </c>
      <c r="J147" s="11">
        <v>85.664000000000001</v>
      </c>
      <c r="K147" s="11">
        <f t="shared" si="14"/>
        <v>1.3460496824803885</v>
      </c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</row>
    <row r="148" spans="3:25" x14ac:dyDescent="0.35">
      <c r="C148" s="25" t="s">
        <v>210</v>
      </c>
      <c r="D148" s="11">
        <v>140.268</v>
      </c>
      <c r="E148" s="6">
        <v>105.288</v>
      </c>
      <c r="F148" s="11">
        <f t="shared" si="13"/>
        <v>1.3322315933439708</v>
      </c>
      <c r="G148" s="11"/>
      <c r="H148" s="26" t="s">
        <v>211</v>
      </c>
      <c r="I148" s="11">
        <v>106.958</v>
      </c>
      <c r="J148" s="11">
        <v>125.518</v>
      </c>
      <c r="K148" s="11">
        <f t="shared" si="14"/>
        <v>0.8521327618349559</v>
      </c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</row>
    <row r="149" spans="3:25" x14ac:dyDescent="0.35">
      <c r="C149" s="25" t="s">
        <v>212</v>
      </c>
      <c r="D149" s="11">
        <v>150.636</v>
      </c>
      <c r="E149" s="6">
        <v>105.288</v>
      </c>
      <c r="F149" s="11">
        <f t="shared" si="13"/>
        <v>1.4307043537725097</v>
      </c>
      <c r="G149" s="11"/>
      <c r="H149" s="26" t="s">
        <v>211</v>
      </c>
      <c r="I149" s="11">
        <v>96.456999999999994</v>
      </c>
      <c r="J149" s="11">
        <v>125.518</v>
      </c>
      <c r="K149" s="11">
        <f t="shared" si="14"/>
        <v>0.76847145429340802</v>
      </c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</row>
    <row r="150" spans="3:25" x14ac:dyDescent="0.35">
      <c r="C150" s="25" t="s">
        <v>212</v>
      </c>
      <c r="D150" s="11">
        <v>174.97200000000001</v>
      </c>
      <c r="E150" s="6">
        <v>105.288</v>
      </c>
      <c r="F150" s="11">
        <f t="shared" si="13"/>
        <v>1.6618418053339412</v>
      </c>
      <c r="G150" s="11"/>
      <c r="H150" s="26" t="s">
        <v>211</v>
      </c>
      <c r="I150" s="11">
        <v>98.704999999999998</v>
      </c>
      <c r="J150" s="11">
        <v>125.518</v>
      </c>
      <c r="K150" s="11">
        <f t="shared" si="14"/>
        <v>0.78638123615736388</v>
      </c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</row>
    <row r="151" spans="3:25" x14ac:dyDescent="0.35">
      <c r="C151" s="26" t="s">
        <v>213</v>
      </c>
      <c r="D151" s="11">
        <v>66.753</v>
      </c>
      <c r="E151" s="11">
        <v>129.97499999999999</v>
      </c>
      <c r="F151" s="11">
        <f t="shared" si="13"/>
        <v>0.51358338141950377</v>
      </c>
      <c r="G151" s="11"/>
      <c r="H151" s="26" t="s">
        <v>211</v>
      </c>
      <c r="I151" s="11">
        <v>102.48</v>
      </c>
      <c r="J151" s="11">
        <v>125.518</v>
      </c>
      <c r="K151" s="11">
        <f t="shared" si="14"/>
        <v>0.8164566038337131</v>
      </c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</row>
    <row r="152" spans="3:25" x14ac:dyDescent="0.35">
      <c r="C152" s="26" t="s">
        <v>213</v>
      </c>
      <c r="D152" s="11">
        <v>65.753</v>
      </c>
      <c r="E152" s="11">
        <v>129.97499999999999</v>
      </c>
      <c r="F152" s="11">
        <f t="shared" si="13"/>
        <v>0.50588959415272172</v>
      </c>
      <c r="G152" s="11"/>
      <c r="H152" s="26" t="s">
        <v>211</v>
      </c>
      <c r="I152" s="11">
        <v>117.346</v>
      </c>
      <c r="J152" s="11">
        <v>125.518</v>
      </c>
      <c r="K152" s="11">
        <f t="shared" si="14"/>
        <v>0.93489380009241707</v>
      </c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</row>
    <row r="153" spans="3:25" x14ac:dyDescent="0.35">
      <c r="C153" s="26" t="s">
        <v>213</v>
      </c>
      <c r="D153" s="11">
        <v>65.183000000000007</v>
      </c>
      <c r="E153" s="11">
        <v>129.97499999999999</v>
      </c>
      <c r="F153" s="11">
        <f t="shared" si="13"/>
        <v>0.50150413541065597</v>
      </c>
      <c r="G153" s="11"/>
      <c r="H153" s="26" t="s">
        <v>211</v>
      </c>
      <c r="I153" s="11">
        <v>92.766999999999996</v>
      </c>
      <c r="J153" s="11">
        <v>125.518</v>
      </c>
      <c r="K153" s="11">
        <f t="shared" si="14"/>
        <v>0.73907328032632769</v>
      </c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</row>
    <row r="154" spans="3:25" x14ac:dyDescent="0.35">
      <c r="C154" s="26" t="s">
        <v>214</v>
      </c>
      <c r="D154" s="11">
        <v>51.898000000000003</v>
      </c>
      <c r="E154" s="11">
        <v>129.97499999999999</v>
      </c>
      <c r="F154" s="11">
        <f t="shared" si="13"/>
        <v>0.39929217157145608</v>
      </c>
      <c r="G154" s="11"/>
      <c r="H154" s="25" t="s">
        <v>215</v>
      </c>
      <c r="I154" s="11">
        <v>66.14</v>
      </c>
      <c r="J154" s="11">
        <v>83.891999999999996</v>
      </c>
      <c r="K154" s="11">
        <f t="shared" si="14"/>
        <v>0.78839460258427507</v>
      </c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</row>
    <row r="155" spans="3:25" x14ac:dyDescent="0.35">
      <c r="C155" s="26" t="s">
        <v>214</v>
      </c>
      <c r="D155" s="11">
        <v>65.510999999999996</v>
      </c>
      <c r="E155" s="11">
        <v>129.97499999999999</v>
      </c>
      <c r="F155" s="11">
        <f t="shared" si="13"/>
        <v>0.50402769763416044</v>
      </c>
      <c r="G155" s="11"/>
      <c r="H155" s="25" t="s">
        <v>215</v>
      </c>
      <c r="I155" s="11">
        <v>71.584999999999994</v>
      </c>
      <c r="J155" s="11">
        <v>83.891999999999996</v>
      </c>
      <c r="K155" s="11">
        <f t="shared" si="14"/>
        <v>0.8532994802841749</v>
      </c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</row>
    <row r="156" spans="3:25" x14ac:dyDescent="0.35">
      <c r="C156" s="26" t="s">
        <v>214</v>
      </c>
      <c r="D156" s="11">
        <v>89.159000000000006</v>
      </c>
      <c r="E156" s="11">
        <v>129.97499999999999</v>
      </c>
      <c r="F156" s="11">
        <f t="shared" si="13"/>
        <v>0.68597037891902302</v>
      </c>
      <c r="G156" s="11"/>
      <c r="H156" s="25" t="s">
        <v>215</v>
      </c>
      <c r="I156" s="11">
        <v>67.900999999999996</v>
      </c>
      <c r="J156" s="11">
        <v>83.891999999999996</v>
      </c>
      <c r="K156" s="11">
        <f t="shared" si="14"/>
        <v>0.80938587708005527</v>
      </c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</row>
    <row r="157" spans="3:25" x14ac:dyDescent="0.35">
      <c r="C157" s="26" t="s">
        <v>214</v>
      </c>
      <c r="D157" s="11">
        <v>57.877000000000002</v>
      </c>
      <c r="E157" s="11">
        <v>129.97499999999999</v>
      </c>
      <c r="F157" s="11">
        <f t="shared" ref="F157:F159" si="15">D157/E157</f>
        <v>0.4452933256395461</v>
      </c>
      <c r="G157" s="11"/>
      <c r="H157" s="25" t="s">
        <v>215</v>
      </c>
      <c r="I157" s="11">
        <v>92.284000000000006</v>
      </c>
      <c r="J157" s="11">
        <v>83.891999999999996</v>
      </c>
      <c r="K157" s="11">
        <f t="shared" ref="K157:K181" si="16">I157/J157</f>
        <v>1.1000333762456493</v>
      </c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</row>
    <row r="158" spans="3:25" x14ac:dyDescent="0.35">
      <c r="C158" s="26" t="s">
        <v>214</v>
      </c>
      <c r="D158" s="11">
        <v>65.293999999999997</v>
      </c>
      <c r="E158" s="11">
        <v>129.97499999999999</v>
      </c>
      <c r="F158" s="11">
        <f t="shared" si="15"/>
        <v>0.50235814579726867</v>
      </c>
      <c r="G158" s="11"/>
      <c r="H158" s="25" t="s">
        <v>215</v>
      </c>
      <c r="I158" s="11">
        <v>81.635000000000005</v>
      </c>
      <c r="J158" s="11">
        <v>83.891999999999996</v>
      </c>
      <c r="K158" s="11">
        <f t="shared" si="16"/>
        <v>0.97309636198922433</v>
      </c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</row>
    <row r="159" spans="3:25" x14ac:dyDescent="0.35">
      <c r="C159" s="26" t="s">
        <v>214</v>
      </c>
      <c r="D159" s="11">
        <v>52.127000000000002</v>
      </c>
      <c r="E159" s="11">
        <v>129.97499999999999</v>
      </c>
      <c r="F159" s="11">
        <f t="shared" si="15"/>
        <v>0.40105404885554918</v>
      </c>
      <c r="G159" s="11"/>
      <c r="H159" s="25" t="s">
        <v>215</v>
      </c>
      <c r="I159" s="11">
        <v>75.138000000000005</v>
      </c>
      <c r="J159" s="11">
        <v>83.891999999999996</v>
      </c>
      <c r="K159" s="11">
        <f t="shared" si="16"/>
        <v>0.89565155199542279</v>
      </c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</row>
    <row r="160" spans="3:25" x14ac:dyDescent="0.35">
      <c r="C160" s="3" t="s">
        <v>216</v>
      </c>
      <c r="D160" s="11"/>
      <c r="E160" s="11"/>
      <c r="F160" s="11"/>
      <c r="G160" s="11"/>
      <c r="H160" s="25" t="s">
        <v>215</v>
      </c>
      <c r="I160" s="11">
        <v>60.76</v>
      </c>
      <c r="J160" s="11">
        <v>83.891999999999996</v>
      </c>
      <c r="K160" s="11">
        <f t="shared" si="16"/>
        <v>0.72426453058694518</v>
      </c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</row>
    <row r="161" spans="3:25" x14ac:dyDescent="0.35">
      <c r="C161" s="3" t="s">
        <v>119</v>
      </c>
      <c r="D161" s="11"/>
      <c r="E161" s="11"/>
      <c r="F161" s="11"/>
      <c r="G161" s="11"/>
      <c r="H161" s="25" t="s">
        <v>215</v>
      </c>
      <c r="I161" s="11">
        <v>83.808999999999997</v>
      </c>
      <c r="J161" s="11">
        <v>83.891999999999996</v>
      </c>
      <c r="K161" s="11">
        <f t="shared" si="16"/>
        <v>0.99901063271825685</v>
      </c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</row>
    <row r="162" spans="3:25" x14ac:dyDescent="0.35">
      <c r="C162" s="25" t="s">
        <v>217</v>
      </c>
      <c r="D162" s="11">
        <v>213.32</v>
      </c>
      <c r="E162" s="11">
        <v>154.167</v>
      </c>
      <c r="F162" s="11">
        <f>D162/E162</f>
        <v>1.3836943055258257</v>
      </c>
      <c r="G162" s="11"/>
      <c r="H162" s="25" t="s">
        <v>215</v>
      </c>
      <c r="I162" s="11">
        <v>106.11199999999999</v>
      </c>
      <c r="J162" s="11">
        <v>83.891999999999996</v>
      </c>
      <c r="K162" s="11">
        <f t="shared" si="16"/>
        <v>1.2648643494016116</v>
      </c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</row>
    <row r="163" spans="3:25" x14ac:dyDescent="0.35">
      <c r="C163" s="25" t="s">
        <v>217</v>
      </c>
      <c r="D163" s="11">
        <v>208.54400000000001</v>
      </c>
      <c r="E163" s="11">
        <v>154.167</v>
      </c>
      <c r="F163" s="11">
        <f t="shared" ref="F163:F171" si="17">D163/E163</f>
        <v>1.3527149130488367</v>
      </c>
      <c r="G163" s="11"/>
      <c r="H163" s="25" t="s">
        <v>215</v>
      </c>
      <c r="I163" s="11">
        <v>76.748999999999995</v>
      </c>
      <c r="J163" s="11">
        <v>83.891999999999996</v>
      </c>
      <c r="K163" s="11">
        <f t="shared" si="16"/>
        <v>0.91485481333142615</v>
      </c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</row>
    <row r="164" spans="3:25" x14ac:dyDescent="0.35">
      <c r="C164" s="25" t="s">
        <v>217</v>
      </c>
      <c r="D164" s="11">
        <v>153.97499999999999</v>
      </c>
      <c r="E164" s="11">
        <v>154.167</v>
      </c>
      <c r="F164" s="11">
        <f t="shared" si="17"/>
        <v>0.99875459728735716</v>
      </c>
      <c r="G164" s="11"/>
      <c r="H164" s="26" t="s">
        <v>218</v>
      </c>
      <c r="I164" s="11">
        <v>76.150999999999996</v>
      </c>
      <c r="J164" s="11">
        <v>126.392</v>
      </c>
      <c r="K164" s="11">
        <f t="shared" si="16"/>
        <v>0.60249857585923161</v>
      </c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</row>
    <row r="165" spans="3:25" x14ac:dyDescent="0.35">
      <c r="C165" s="25" t="s">
        <v>217</v>
      </c>
      <c r="D165" s="11">
        <v>186.11</v>
      </c>
      <c r="E165" s="11">
        <v>154.167</v>
      </c>
      <c r="F165" s="11">
        <f t="shared" si="17"/>
        <v>1.2071973898434816</v>
      </c>
      <c r="G165" s="11"/>
      <c r="H165" s="26" t="s">
        <v>218</v>
      </c>
      <c r="I165" s="11">
        <v>83.052999999999997</v>
      </c>
      <c r="J165" s="11">
        <v>126.392</v>
      </c>
      <c r="K165" s="11">
        <f t="shared" si="16"/>
        <v>0.65710646243433124</v>
      </c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</row>
    <row r="166" spans="3:25" x14ac:dyDescent="0.35">
      <c r="C166" s="25" t="s">
        <v>217</v>
      </c>
      <c r="D166" s="11">
        <v>220.48699999999999</v>
      </c>
      <c r="E166" s="11">
        <v>154.167</v>
      </c>
      <c r="F166" s="11">
        <f t="shared" si="17"/>
        <v>1.4301828536586947</v>
      </c>
      <c r="G166" s="11"/>
      <c r="H166" s="26" t="s">
        <v>218</v>
      </c>
      <c r="I166" s="11">
        <v>75.141999999999996</v>
      </c>
      <c r="J166" s="11">
        <v>126.392</v>
      </c>
      <c r="K166" s="11">
        <f t="shared" si="16"/>
        <v>0.59451547566301666</v>
      </c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</row>
    <row r="167" spans="3:25" x14ac:dyDescent="0.35">
      <c r="C167" s="25" t="s">
        <v>219</v>
      </c>
      <c r="D167" s="11">
        <v>213.85900000000001</v>
      </c>
      <c r="E167" s="11">
        <v>154.167</v>
      </c>
      <c r="F167" s="11">
        <f t="shared" si="17"/>
        <v>1.3871905141826721</v>
      </c>
      <c r="G167" s="11"/>
      <c r="H167" s="26" t="s">
        <v>218</v>
      </c>
      <c r="I167" s="11">
        <v>83.614000000000004</v>
      </c>
      <c r="J167" s="11">
        <v>126.392</v>
      </c>
      <c r="K167" s="11">
        <f t="shared" si="16"/>
        <v>0.66154503449585422</v>
      </c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</row>
    <row r="168" spans="3:25" x14ac:dyDescent="0.35">
      <c r="C168" s="25" t="s">
        <v>219</v>
      </c>
      <c r="D168" s="11">
        <v>188.065</v>
      </c>
      <c r="E168" s="11">
        <v>154.167</v>
      </c>
      <c r="F168" s="11">
        <f t="shared" si="17"/>
        <v>1.2198784435060681</v>
      </c>
      <c r="G168" s="11"/>
      <c r="H168" s="26" t="s">
        <v>218</v>
      </c>
      <c r="I168" s="11">
        <v>95.563000000000002</v>
      </c>
      <c r="J168" s="11">
        <v>126.392</v>
      </c>
      <c r="K168" s="11">
        <f t="shared" si="16"/>
        <v>0.75608424583834422</v>
      </c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</row>
    <row r="169" spans="3:25" x14ac:dyDescent="0.35">
      <c r="C169" s="25" t="s">
        <v>219</v>
      </c>
      <c r="D169" s="11">
        <v>213.816</v>
      </c>
      <c r="E169" s="11">
        <v>154.167</v>
      </c>
      <c r="F169" s="11">
        <f t="shared" si="17"/>
        <v>1.3869115958668197</v>
      </c>
      <c r="G169" s="11"/>
      <c r="H169" s="26" t="s">
        <v>218</v>
      </c>
      <c r="I169" s="11">
        <v>98.183000000000007</v>
      </c>
      <c r="J169" s="11">
        <v>126.392</v>
      </c>
      <c r="K169" s="11">
        <f t="shared" si="16"/>
        <v>0.77681340591176662</v>
      </c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</row>
    <row r="170" spans="3:25" x14ac:dyDescent="0.35">
      <c r="C170" s="25" t="s">
        <v>219</v>
      </c>
      <c r="D170" s="11">
        <v>191.40899999999999</v>
      </c>
      <c r="E170" s="11">
        <v>154.167</v>
      </c>
      <c r="F170" s="11">
        <f t="shared" si="17"/>
        <v>1.2415692074179299</v>
      </c>
      <c r="G170" s="11"/>
      <c r="H170" s="25" t="s">
        <v>220</v>
      </c>
      <c r="I170" s="11">
        <v>85.578000000000003</v>
      </c>
      <c r="J170" s="11">
        <v>123.691</v>
      </c>
      <c r="K170" s="11">
        <f t="shared" si="16"/>
        <v>0.69186925483664941</v>
      </c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</row>
    <row r="171" spans="3:25" x14ac:dyDescent="0.35">
      <c r="C171" s="25" t="s">
        <v>219</v>
      </c>
      <c r="D171" s="11">
        <v>230.38800000000001</v>
      </c>
      <c r="E171" s="11">
        <v>154.167</v>
      </c>
      <c r="F171" s="11">
        <f t="shared" si="17"/>
        <v>1.4944054175018</v>
      </c>
      <c r="G171" s="11"/>
      <c r="H171" s="25" t="s">
        <v>220</v>
      </c>
      <c r="I171" s="11">
        <v>67.356999999999999</v>
      </c>
      <c r="J171" s="11">
        <v>123.691</v>
      </c>
      <c r="K171" s="11">
        <f t="shared" si="16"/>
        <v>0.54455861784608417</v>
      </c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</row>
    <row r="172" spans="3:25" x14ac:dyDescent="0.35">
      <c r="C172" s="30" t="s">
        <v>221</v>
      </c>
      <c r="D172" s="11">
        <v>53.091999999999999</v>
      </c>
      <c r="E172" s="11">
        <v>82.525000000000006</v>
      </c>
      <c r="F172" s="11">
        <f>D172/E172</f>
        <v>0.643344441078461</v>
      </c>
      <c r="G172" s="11"/>
      <c r="H172" s="25" t="s">
        <v>220</v>
      </c>
      <c r="I172" s="11">
        <v>85.578000000000003</v>
      </c>
      <c r="J172" s="11">
        <v>123.691</v>
      </c>
      <c r="K172" s="11">
        <f t="shared" si="16"/>
        <v>0.69186925483664941</v>
      </c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</row>
    <row r="173" spans="3:25" x14ac:dyDescent="0.35">
      <c r="C173" s="30" t="s">
        <v>221</v>
      </c>
      <c r="D173" s="11">
        <v>70.113</v>
      </c>
      <c r="E173" s="6">
        <v>82.525000000000006</v>
      </c>
      <c r="F173" s="11">
        <f t="shared" ref="F173:F175" si="18">D173/E173</f>
        <v>0.84959709179036647</v>
      </c>
      <c r="G173" s="11"/>
      <c r="H173" s="25" t="s">
        <v>220</v>
      </c>
      <c r="I173" s="11">
        <v>77.152000000000001</v>
      </c>
      <c r="J173" s="11">
        <v>123.691</v>
      </c>
      <c r="K173" s="11">
        <f t="shared" si="16"/>
        <v>0.62374788788189928</v>
      </c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</row>
    <row r="174" spans="3:25" x14ac:dyDescent="0.35">
      <c r="C174" s="30" t="s">
        <v>222</v>
      </c>
      <c r="D174" s="11">
        <v>132.642</v>
      </c>
      <c r="E174" s="6">
        <v>82.525000000000006</v>
      </c>
      <c r="F174" s="11">
        <f t="shared" si="18"/>
        <v>1.6072947591638895</v>
      </c>
      <c r="G174" s="11"/>
      <c r="H174" s="25" t="s">
        <v>220</v>
      </c>
      <c r="I174" s="11">
        <v>66.992999999999995</v>
      </c>
      <c r="J174" s="11">
        <v>123.691</v>
      </c>
      <c r="K174" s="11">
        <f t="shared" si="16"/>
        <v>0.54161580066455917</v>
      </c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</row>
    <row r="175" spans="3:25" x14ac:dyDescent="0.35">
      <c r="C175" s="30" t="s">
        <v>222</v>
      </c>
      <c r="D175" s="11">
        <v>67.391000000000005</v>
      </c>
      <c r="E175" s="6">
        <v>82.525000000000006</v>
      </c>
      <c r="F175" s="11">
        <f t="shared" si="18"/>
        <v>0.81661314753105119</v>
      </c>
      <c r="G175" s="11"/>
      <c r="H175" s="26" t="s">
        <v>223</v>
      </c>
      <c r="I175" s="11">
        <v>109.70399999999999</v>
      </c>
      <c r="J175" s="11">
        <v>102.518</v>
      </c>
      <c r="K175" s="11">
        <f t="shared" si="16"/>
        <v>1.0700950077059637</v>
      </c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</row>
    <row r="176" spans="3:25" x14ac:dyDescent="0.35">
      <c r="C176" s="11"/>
      <c r="D176" s="20">
        <f>AVERAGE(D92:D175)</f>
        <v>147.50787804878053</v>
      </c>
      <c r="E176" s="20">
        <f t="shared" ref="E176" si="19">AVERAGE(E92:E175)</f>
        <v>134.08687804878042</v>
      </c>
      <c r="F176" s="20">
        <f>AVERAGE(F92:F175)</f>
        <v>1.1480491359512541</v>
      </c>
      <c r="G176" s="11"/>
      <c r="H176" s="26" t="s">
        <v>223</v>
      </c>
      <c r="I176" s="11">
        <v>72.424000000000007</v>
      </c>
      <c r="J176" s="11">
        <v>102.518</v>
      </c>
      <c r="K176" s="11">
        <f t="shared" si="16"/>
        <v>0.70645154997171233</v>
      </c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</row>
    <row r="177" spans="3:25" x14ac:dyDescent="0.35">
      <c r="C177" s="11"/>
      <c r="D177" s="11"/>
      <c r="E177" s="11"/>
      <c r="F177" s="11"/>
      <c r="G177" s="11"/>
      <c r="H177" s="26" t="s">
        <v>223</v>
      </c>
      <c r="I177" s="11">
        <v>83.608999999999995</v>
      </c>
      <c r="J177" s="11">
        <v>102.518</v>
      </c>
      <c r="K177" s="11">
        <f t="shared" si="16"/>
        <v>0.81555434167658358</v>
      </c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</row>
    <row r="178" spans="3:25" x14ac:dyDescent="0.35">
      <c r="C178" s="11"/>
      <c r="D178" s="11"/>
      <c r="E178" s="11"/>
      <c r="F178" s="11"/>
      <c r="G178" s="11"/>
      <c r="H178" s="26" t="s">
        <v>223</v>
      </c>
      <c r="I178" s="11">
        <v>83.335999999999999</v>
      </c>
      <c r="J178" s="11">
        <v>102.518</v>
      </c>
      <c r="K178" s="11">
        <f t="shared" si="16"/>
        <v>0.81289139468190952</v>
      </c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</row>
    <row r="179" spans="3:25" x14ac:dyDescent="0.35">
      <c r="C179" s="11"/>
      <c r="D179" s="11"/>
      <c r="E179" s="11"/>
      <c r="F179" s="11"/>
      <c r="G179" s="11"/>
      <c r="H179" s="26" t="s">
        <v>223</v>
      </c>
      <c r="I179" s="11">
        <v>153.77600000000001</v>
      </c>
      <c r="J179" s="11">
        <v>102.518</v>
      </c>
      <c r="K179" s="11">
        <f t="shared" si="16"/>
        <v>1.4999902456154042</v>
      </c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</row>
    <row r="180" spans="3:25" x14ac:dyDescent="0.35">
      <c r="C180" s="11"/>
      <c r="D180" s="11"/>
      <c r="E180" s="11"/>
      <c r="F180" s="11"/>
      <c r="G180" s="11"/>
      <c r="H180" s="26" t="s">
        <v>223</v>
      </c>
      <c r="I180" s="11">
        <v>108.27200000000001</v>
      </c>
      <c r="J180" s="11">
        <v>102.518</v>
      </c>
      <c r="K180" s="11">
        <f t="shared" si="16"/>
        <v>1.0561267289646696</v>
      </c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</row>
    <row r="181" spans="3:25" x14ac:dyDescent="0.35">
      <c r="C181" s="11"/>
      <c r="D181" s="11"/>
      <c r="E181" s="11"/>
      <c r="F181" s="11"/>
      <c r="G181" s="11"/>
      <c r="H181" s="26" t="s">
        <v>223</v>
      </c>
      <c r="I181" s="11">
        <v>104.15300000000001</v>
      </c>
      <c r="J181" s="11">
        <v>102.518</v>
      </c>
      <c r="K181" s="11">
        <f t="shared" si="16"/>
        <v>1.0159484188142571</v>
      </c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</row>
    <row r="182" spans="3:25" x14ac:dyDescent="0.35">
      <c r="C182" s="11"/>
      <c r="D182" s="11"/>
      <c r="E182" s="11"/>
      <c r="F182" s="11"/>
      <c r="G182" s="11"/>
      <c r="H182" s="11"/>
      <c r="I182" s="20">
        <f>AVERAGE(I92:I181)</f>
        <v>86.489911111111127</v>
      </c>
      <c r="J182" s="20">
        <f t="shared" ref="J182:K182" si="20">AVERAGE(J92:J181)</f>
        <v>104.41152222222226</v>
      </c>
      <c r="K182" s="20">
        <f t="shared" si="20"/>
        <v>0.84974450604496587</v>
      </c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</row>
    <row r="183" spans="3:25" x14ac:dyDescent="0.35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</row>
    <row r="184" spans="3:25" x14ac:dyDescent="0.35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</row>
    <row r="185" spans="3:25" x14ac:dyDescent="0.35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</row>
    <row r="186" spans="3:25" x14ac:dyDescent="0.35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</row>
  </sheetData>
  <mergeCells count="3">
    <mergeCell ref="C8:K9"/>
    <mergeCell ref="M8:W9"/>
    <mergeCell ref="D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zoomScale="50" zoomScaleNormal="50" workbookViewId="0"/>
  </sheetViews>
  <sheetFormatPr defaultRowHeight="14.5" x14ac:dyDescent="0.35"/>
  <cols>
    <col min="1" max="2" width="8.7265625" style="5"/>
    <col min="3" max="9" width="11.6328125" customWidth="1"/>
    <col min="14" max="15" width="11.26953125" customWidth="1"/>
  </cols>
  <sheetData>
    <row r="1" spans="1:15" ht="15.5" x14ac:dyDescent="0.35">
      <c r="A1" s="1" t="s">
        <v>241</v>
      </c>
      <c r="B1" s="9" t="s">
        <v>22</v>
      </c>
      <c r="D1" s="2"/>
      <c r="E1" s="2"/>
    </row>
    <row r="2" spans="1:15" ht="15.5" x14ac:dyDescent="0.35">
      <c r="A2" s="1"/>
      <c r="B2" s="4"/>
      <c r="D2" s="2"/>
      <c r="E2" s="4"/>
    </row>
    <row r="3" spans="1:15" ht="15.5" x14ac:dyDescent="0.35">
      <c r="B3"/>
      <c r="C3" s="2"/>
      <c r="D3" s="2"/>
      <c r="E3" s="2"/>
    </row>
    <row r="5" spans="1:15" ht="14.5" customHeight="1" x14ac:dyDescent="0.35">
      <c r="C5" s="11"/>
      <c r="D5" s="11"/>
      <c r="E5" s="11"/>
      <c r="F5" s="11"/>
      <c r="G5" s="11"/>
      <c r="H5" s="11"/>
      <c r="I5" s="11"/>
      <c r="J5" s="11"/>
    </row>
    <row r="6" spans="1:15" x14ac:dyDescent="0.35">
      <c r="C6" s="72" t="s">
        <v>33</v>
      </c>
      <c r="D6" s="72"/>
      <c r="E6" s="72"/>
      <c r="F6" s="72"/>
      <c r="G6" s="72"/>
      <c r="H6" s="72"/>
      <c r="I6" s="72"/>
      <c r="J6" s="72"/>
      <c r="L6" t="s">
        <v>1</v>
      </c>
    </row>
    <row r="7" spans="1:15" x14ac:dyDescent="0.35">
      <c r="C7" s="72"/>
      <c r="D7" s="72"/>
      <c r="E7" s="72"/>
      <c r="F7" s="72"/>
      <c r="G7" s="72"/>
      <c r="H7" s="72"/>
      <c r="I7" s="72"/>
      <c r="J7" s="72"/>
      <c r="L7" t="s">
        <v>2</v>
      </c>
      <c r="N7" s="73" t="s">
        <v>37</v>
      </c>
      <c r="O7" s="73"/>
    </row>
    <row r="8" spans="1:15" ht="21" customHeight="1" x14ac:dyDescent="0.35">
      <c r="C8" s="11"/>
      <c r="D8" s="11"/>
      <c r="E8" s="11"/>
      <c r="F8" s="11"/>
      <c r="G8" s="11"/>
      <c r="H8" s="11"/>
      <c r="I8" s="11"/>
      <c r="J8" s="11"/>
      <c r="L8" t="s">
        <v>3</v>
      </c>
      <c r="N8" s="73"/>
      <c r="O8" s="73"/>
    </row>
    <row r="9" spans="1:15" x14ac:dyDescent="0.35">
      <c r="C9" s="11"/>
      <c r="D9" s="23" t="s">
        <v>50</v>
      </c>
      <c r="E9" s="23"/>
      <c r="F9" s="23"/>
      <c r="G9" s="23" t="s">
        <v>51</v>
      </c>
      <c r="H9" s="23"/>
      <c r="I9" s="23" t="s">
        <v>52</v>
      </c>
      <c r="J9" s="11"/>
      <c r="N9" s="71" t="s">
        <v>53</v>
      </c>
      <c r="O9" s="71"/>
    </row>
    <row r="10" spans="1:15" ht="15.5" customHeight="1" x14ac:dyDescent="0.35">
      <c r="C10" s="11"/>
      <c r="D10" s="23" t="s">
        <v>59</v>
      </c>
      <c r="E10" s="23" t="s">
        <v>60</v>
      </c>
      <c r="F10" s="23" t="s">
        <v>61</v>
      </c>
      <c r="G10" s="23" t="s">
        <v>59</v>
      </c>
      <c r="H10" s="23" t="s">
        <v>60</v>
      </c>
      <c r="I10" s="23" t="s">
        <v>62</v>
      </c>
      <c r="J10" s="11"/>
      <c r="N10" t="s">
        <v>4</v>
      </c>
      <c r="O10" t="s">
        <v>31</v>
      </c>
    </row>
    <row r="11" spans="1:15" ht="21" customHeight="1" x14ac:dyDescent="0.35">
      <c r="C11" s="20" t="s">
        <v>72</v>
      </c>
      <c r="D11" s="11">
        <v>7</v>
      </c>
      <c r="E11" s="11">
        <v>8</v>
      </c>
      <c r="F11" s="11">
        <f>E11+D11</f>
        <v>15</v>
      </c>
      <c r="G11" s="11">
        <f t="shared" ref="G11:G17" si="0">D11/(E11+D11)</f>
        <v>0.46666666666666667</v>
      </c>
      <c r="H11" s="11">
        <f t="shared" ref="H11:H17" si="1">E11/(D11+E11)</f>
        <v>0.53333333333333333</v>
      </c>
      <c r="I11" s="11">
        <f>G11/H11</f>
        <v>0.875</v>
      </c>
      <c r="J11" s="11"/>
      <c r="N11" t="s">
        <v>73</v>
      </c>
      <c r="O11" t="s">
        <v>19</v>
      </c>
    </row>
    <row r="12" spans="1:15" x14ac:dyDescent="0.35">
      <c r="C12" s="20" t="s">
        <v>83</v>
      </c>
      <c r="D12" s="11">
        <v>2</v>
      </c>
      <c r="E12" s="11">
        <v>4</v>
      </c>
      <c r="F12" s="11">
        <f t="shared" ref="F12:F17" si="2">E12+D12</f>
        <v>6</v>
      </c>
      <c r="G12" s="11">
        <f t="shared" si="0"/>
        <v>0.33333333333333331</v>
      </c>
      <c r="H12" s="11">
        <f t="shared" si="1"/>
        <v>0.66666666666666663</v>
      </c>
      <c r="I12" s="11">
        <f>G12/H12</f>
        <v>0.5</v>
      </c>
      <c r="J12" s="11"/>
    </row>
    <row r="13" spans="1:15" x14ac:dyDescent="0.35">
      <c r="C13" s="20" t="s">
        <v>91</v>
      </c>
      <c r="D13" s="11">
        <v>15</v>
      </c>
      <c r="E13" s="11">
        <v>12</v>
      </c>
      <c r="F13" s="11">
        <f t="shared" si="2"/>
        <v>27</v>
      </c>
      <c r="G13" s="11">
        <f t="shared" si="0"/>
        <v>0.55555555555555558</v>
      </c>
      <c r="H13" s="11">
        <f t="shared" si="1"/>
        <v>0.44444444444444442</v>
      </c>
      <c r="I13" s="11">
        <f t="shared" ref="I13:I17" si="3">G13/H13</f>
        <v>1.2500000000000002</v>
      </c>
      <c r="J13" s="11"/>
    </row>
    <row r="14" spans="1:15" x14ac:dyDescent="0.35">
      <c r="C14" s="20" t="s">
        <v>99</v>
      </c>
      <c r="D14" s="11">
        <v>4</v>
      </c>
      <c r="E14" s="11">
        <v>4</v>
      </c>
      <c r="F14" s="11">
        <f t="shared" si="2"/>
        <v>8</v>
      </c>
      <c r="G14" s="11">
        <f t="shared" si="0"/>
        <v>0.5</v>
      </c>
      <c r="H14" s="11">
        <f t="shared" si="1"/>
        <v>0.5</v>
      </c>
      <c r="I14" s="11">
        <f t="shared" si="3"/>
        <v>1</v>
      </c>
      <c r="J14" s="11"/>
    </row>
    <row r="15" spans="1:15" x14ac:dyDescent="0.35">
      <c r="C15" s="20" t="s">
        <v>109</v>
      </c>
      <c r="D15" s="11">
        <v>13</v>
      </c>
      <c r="E15" s="11">
        <v>3</v>
      </c>
      <c r="F15" s="11">
        <f t="shared" si="2"/>
        <v>16</v>
      </c>
      <c r="G15" s="11">
        <f t="shared" si="0"/>
        <v>0.8125</v>
      </c>
      <c r="H15" s="11">
        <f t="shared" si="1"/>
        <v>0.1875</v>
      </c>
      <c r="I15" s="11">
        <f t="shared" si="3"/>
        <v>4.333333333333333</v>
      </c>
      <c r="J15" s="11"/>
    </row>
    <row r="16" spans="1:15" x14ac:dyDescent="0.35">
      <c r="C16" s="20" t="s">
        <v>115</v>
      </c>
      <c r="D16" s="11">
        <v>9</v>
      </c>
      <c r="E16" s="11">
        <v>10</v>
      </c>
      <c r="F16" s="11">
        <f t="shared" si="2"/>
        <v>19</v>
      </c>
      <c r="G16" s="11">
        <f t="shared" si="0"/>
        <v>0.47368421052631576</v>
      </c>
      <c r="H16" s="11">
        <f t="shared" si="1"/>
        <v>0.52631578947368418</v>
      </c>
      <c r="I16" s="11">
        <f t="shared" si="3"/>
        <v>0.9</v>
      </c>
      <c r="J16" s="11"/>
    </row>
    <row r="17" spans="3:15" x14ac:dyDescent="0.35">
      <c r="C17" s="20" t="s">
        <v>120</v>
      </c>
      <c r="D17" s="11">
        <v>12</v>
      </c>
      <c r="E17" s="11">
        <v>12</v>
      </c>
      <c r="F17" s="11">
        <f t="shared" si="2"/>
        <v>24</v>
      </c>
      <c r="G17" s="11">
        <f t="shared" si="0"/>
        <v>0.5</v>
      </c>
      <c r="H17" s="11">
        <f t="shared" si="1"/>
        <v>0.5</v>
      </c>
      <c r="I17" s="11">
        <f t="shared" si="3"/>
        <v>1</v>
      </c>
      <c r="J17" s="11"/>
      <c r="L17" t="s">
        <v>1</v>
      </c>
    </row>
    <row r="18" spans="3:15" x14ac:dyDescent="0.35">
      <c r="C18" s="11"/>
      <c r="D18" s="20">
        <f>AVERAGE(D11:D17)</f>
        <v>8.8571428571428577</v>
      </c>
      <c r="E18" s="20">
        <f>AVERAGE(E11:E17)</f>
        <v>7.5714285714285712</v>
      </c>
      <c r="F18" s="20">
        <f>AVERAGE(F11:F17)</f>
        <v>16.428571428571427</v>
      </c>
      <c r="G18" s="20">
        <f t="shared" ref="G18:I18" si="4">AVERAGE(G11:G17)</f>
        <v>0.5202485380116959</v>
      </c>
      <c r="H18" s="20">
        <f t="shared" si="4"/>
        <v>0.47975146198830404</v>
      </c>
      <c r="I18" s="20">
        <f t="shared" si="4"/>
        <v>1.4083333333333332</v>
      </c>
      <c r="J18" s="11"/>
      <c r="L18" t="s">
        <v>2</v>
      </c>
      <c r="N18" s="73" t="s">
        <v>126</v>
      </c>
      <c r="O18" s="73"/>
    </row>
    <row r="19" spans="3:15" x14ac:dyDescent="0.35">
      <c r="C19" s="11"/>
      <c r="D19" s="20"/>
      <c r="E19" s="20"/>
      <c r="F19" s="11"/>
      <c r="G19" s="11"/>
      <c r="H19" s="11"/>
      <c r="I19" s="11"/>
      <c r="J19" s="11"/>
      <c r="L19" t="s">
        <v>3</v>
      </c>
      <c r="N19" s="73"/>
      <c r="O19" s="73"/>
    </row>
    <row r="20" spans="3:15" x14ac:dyDescent="0.35">
      <c r="C20" s="11"/>
      <c r="D20" s="11"/>
      <c r="E20" s="11"/>
      <c r="F20" s="11"/>
      <c r="G20" s="11"/>
      <c r="H20" s="11"/>
      <c r="I20" s="11"/>
      <c r="J20" s="11"/>
      <c r="N20" s="71" t="s">
        <v>53</v>
      </c>
      <c r="O20" s="71"/>
    </row>
    <row r="21" spans="3:15" ht="14.5" customHeight="1" x14ac:dyDescent="0.35">
      <c r="C21" s="11"/>
      <c r="D21" s="28" t="s">
        <v>141</v>
      </c>
      <c r="E21" s="28"/>
      <c r="F21" s="28"/>
      <c r="G21" s="28" t="s">
        <v>142</v>
      </c>
      <c r="H21" s="28"/>
      <c r="I21" s="28" t="s">
        <v>52</v>
      </c>
      <c r="J21" s="11"/>
      <c r="N21" t="s">
        <v>4</v>
      </c>
      <c r="O21" t="s">
        <v>31</v>
      </c>
    </row>
    <row r="22" spans="3:15" x14ac:dyDescent="0.35">
      <c r="C22" s="11"/>
      <c r="D22" s="28" t="s">
        <v>59</v>
      </c>
      <c r="E22" s="28" t="s">
        <v>60</v>
      </c>
      <c r="F22" s="28" t="s">
        <v>61</v>
      </c>
      <c r="G22" s="28" t="s">
        <v>59</v>
      </c>
      <c r="H22" s="28" t="s">
        <v>60</v>
      </c>
      <c r="I22" s="28" t="s">
        <v>62</v>
      </c>
      <c r="J22" s="11"/>
      <c r="N22" t="s">
        <v>146</v>
      </c>
      <c r="O22" t="s">
        <v>19</v>
      </c>
    </row>
    <row r="23" spans="3:15" ht="15" customHeight="1" x14ac:dyDescent="0.35">
      <c r="C23" s="20" t="s">
        <v>72</v>
      </c>
      <c r="D23" s="11">
        <v>8</v>
      </c>
      <c r="E23" s="11">
        <v>7</v>
      </c>
      <c r="F23" s="11">
        <f>E23+D23</f>
        <v>15</v>
      </c>
      <c r="G23" s="11">
        <f t="shared" ref="G23:G31" si="5">D23/(E23+D23)</f>
        <v>0.53333333333333333</v>
      </c>
      <c r="H23" s="11">
        <f t="shared" ref="H23:H31" si="6">E23/(D23+E23)</f>
        <v>0.46666666666666667</v>
      </c>
      <c r="I23" s="11">
        <f>G23/H23</f>
        <v>1.1428571428571428</v>
      </c>
      <c r="J23" s="11"/>
    </row>
    <row r="24" spans="3:15" x14ac:dyDescent="0.35">
      <c r="C24" s="20" t="s">
        <v>83</v>
      </c>
      <c r="D24" s="11">
        <v>13</v>
      </c>
      <c r="E24" s="11">
        <v>9</v>
      </c>
      <c r="F24" s="11">
        <f t="shared" ref="F24:F31" si="7">E24+D24</f>
        <v>22</v>
      </c>
      <c r="G24" s="11">
        <f t="shared" si="5"/>
        <v>0.59090909090909094</v>
      </c>
      <c r="H24" s="11">
        <f t="shared" si="6"/>
        <v>0.40909090909090912</v>
      </c>
      <c r="I24" s="11">
        <f>G24/H24</f>
        <v>1.4444444444444444</v>
      </c>
      <c r="J24" s="11"/>
    </row>
    <row r="25" spans="3:15" x14ac:dyDescent="0.35">
      <c r="C25" s="20" t="s">
        <v>91</v>
      </c>
      <c r="D25" s="11">
        <v>5</v>
      </c>
      <c r="E25" s="11">
        <v>12</v>
      </c>
      <c r="F25" s="11">
        <f t="shared" si="7"/>
        <v>17</v>
      </c>
      <c r="G25" s="11">
        <f t="shared" si="5"/>
        <v>0.29411764705882354</v>
      </c>
      <c r="H25" s="11">
        <f t="shared" si="6"/>
        <v>0.70588235294117652</v>
      </c>
      <c r="I25" s="11">
        <f t="shared" ref="I25:I28" si="8">G25/H25</f>
        <v>0.41666666666666663</v>
      </c>
      <c r="J25" s="11"/>
    </row>
    <row r="26" spans="3:15" x14ac:dyDescent="0.35">
      <c r="C26" s="20" t="s">
        <v>99</v>
      </c>
      <c r="D26" s="11">
        <v>11</v>
      </c>
      <c r="E26" s="11">
        <v>12</v>
      </c>
      <c r="F26" s="11">
        <f t="shared" si="7"/>
        <v>23</v>
      </c>
      <c r="G26" s="11">
        <f t="shared" si="5"/>
        <v>0.47826086956521741</v>
      </c>
      <c r="H26" s="11">
        <f t="shared" si="6"/>
        <v>0.52173913043478259</v>
      </c>
      <c r="I26" s="11">
        <f t="shared" si="8"/>
        <v>0.91666666666666674</v>
      </c>
      <c r="J26" s="11"/>
      <c r="L26" t="s">
        <v>1</v>
      </c>
    </row>
    <row r="27" spans="3:15" x14ac:dyDescent="0.35">
      <c r="C27" s="20" t="s">
        <v>109</v>
      </c>
      <c r="D27" s="11">
        <v>11</v>
      </c>
      <c r="E27" s="11">
        <v>11</v>
      </c>
      <c r="F27" s="11">
        <f t="shared" si="7"/>
        <v>22</v>
      </c>
      <c r="G27" s="11">
        <f t="shared" si="5"/>
        <v>0.5</v>
      </c>
      <c r="H27" s="11">
        <f t="shared" si="6"/>
        <v>0.5</v>
      </c>
      <c r="I27" s="11">
        <f t="shared" si="8"/>
        <v>1</v>
      </c>
      <c r="J27" s="11"/>
      <c r="L27" t="s">
        <v>2</v>
      </c>
      <c r="N27" s="73" t="s">
        <v>171</v>
      </c>
      <c r="O27" s="73"/>
    </row>
    <row r="28" spans="3:15" x14ac:dyDescent="0.35">
      <c r="C28" s="20" t="s">
        <v>115</v>
      </c>
      <c r="D28" s="11">
        <v>7</v>
      </c>
      <c r="E28" s="11">
        <v>7</v>
      </c>
      <c r="F28" s="11">
        <f t="shared" si="7"/>
        <v>14</v>
      </c>
      <c r="G28" s="11">
        <f t="shared" si="5"/>
        <v>0.5</v>
      </c>
      <c r="H28" s="11">
        <f t="shared" si="6"/>
        <v>0.5</v>
      </c>
      <c r="I28" s="11">
        <f t="shared" si="8"/>
        <v>1</v>
      </c>
      <c r="J28" s="11"/>
      <c r="L28" t="s">
        <v>3</v>
      </c>
      <c r="N28" s="73"/>
      <c r="O28" s="73"/>
    </row>
    <row r="29" spans="3:15" x14ac:dyDescent="0.35">
      <c r="C29" s="20" t="s">
        <v>120</v>
      </c>
      <c r="D29" s="11">
        <v>8</v>
      </c>
      <c r="E29" s="11">
        <v>9</v>
      </c>
      <c r="F29" s="11">
        <f t="shared" si="7"/>
        <v>17</v>
      </c>
      <c r="G29" s="11">
        <f t="shared" si="5"/>
        <v>0.47058823529411764</v>
      </c>
      <c r="H29" s="11">
        <f t="shared" si="6"/>
        <v>0.52941176470588236</v>
      </c>
      <c r="I29" s="11">
        <f>G29/H29</f>
        <v>0.88888888888888884</v>
      </c>
      <c r="J29" s="11"/>
      <c r="N29" s="71" t="s">
        <v>53</v>
      </c>
      <c r="O29" s="71"/>
    </row>
    <row r="30" spans="3:15" x14ac:dyDescent="0.35">
      <c r="C30" s="20" t="s">
        <v>166</v>
      </c>
      <c r="D30" s="11">
        <v>12</v>
      </c>
      <c r="E30" s="11">
        <v>11</v>
      </c>
      <c r="F30" s="11">
        <f t="shared" si="7"/>
        <v>23</v>
      </c>
      <c r="G30" s="11">
        <f t="shared" si="5"/>
        <v>0.52173913043478259</v>
      </c>
      <c r="H30" s="11">
        <f t="shared" si="6"/>
        <v>0.47826086956521741</v>
      </c>
      <c r="I30" s="11">
        <f t="shared" ref="I30:I31" si="9">G30/H30</f>
        <v>1.0909090909090908</v>
      </c>
      <c r="J30" s="11"/>
      <c r="N30" t="s">
        <v>4</v>
      </c>
      <c r="O30" t="s">
        <v>31</v>
      </c>
    </row>
    <row r="31" spans="3:15" x14ac:dyDescent="0.35">
      <c r="C31" s="20" t="s">
        <v>167</v>
      </c>
      <c r="D31" s="11">
        <v>8</v>
      </c>
      <c r="E31" s="11">
        <v>9</v>
      </c>
      <c r="F31" s="11">
        <f t="shared" si="7"/>
        <v>17</v>
      </c>
      <c r="G31" s="11">
        <f t="shared" si="5"/>
        <v>0.47058823529411764</v>
      </c>
      <c r="H31" s="11">
        <f t="shared" si="6"/>
        <v>0.52941176470588236</v>
      </c>
      <c r="I31" s="11">
        <f t="shared" si="9"/>
        <v>0.88888888888888884</v>
      </c>
      <c r="J31" s="11"/>
      <c r="N31" t="s">
        <v>146</v>
      </c>
      <c r="O31" t="s">
        <v>19</v>
      </c>
    </row>
    <row r="32" spans="3:15" x14ac:dyDescent="0.35">
      <c r="C32" s="11"/>
      <c r="D32" s="20">
        <f t="shared" ref="D32:I32" si="10">AVERAGE(D23:D31)</f>
        <v>9.2222222222222214</v>
      </c>
      <c r="E32" s="20">
        <f t="shared" si="10"/>
        <v>9.6666666666666661</v>
      </c>
      <c r="F32" s="20">
        <f t="shared" si="10"/>
        <v>18.888888888888889</v>
      </c>
      <c r="G32" s="20">
        <f t="shared" si="10"/>
        <v>0.48439294909883146</v>
      </c>
      <c r="H32" s="20">
        <f t="shared" si="10"/>
        <v>0.51560705090116854</v>
      </c>
      <c r="I32" s="20">
        <f t="shared" si="10"/>
        <v>0.97659130992464305</v>
      </c>
      <c r="J32" s="11"/>
    </row>
  </sheetData>
  <mergeCells count="7">
    <mergeCell ref="C6:J7"/>
    <mergeCell ref="N7:O8"/>
    <mergeCell ref="N27:O28"/>
    <mergeCell ref="N29:O29"/>
    <mergeCell ref="N9:O9"/>
    <mergeCell ref="N18:O19"/>
    <mergeCell ref="N20:O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zoomScale="50" zoomScaleNormal="50" workbookViewId="0"/>
  </sheetViews>
  <sheetFormatPr defaultRowHeight="14.5" x14ac:dyDescent="0.35"/>
  <cols>
    <col min="1" max="1" width="8.7265625" style="5"/>
    <col min="3" max="3" width="16" customWidth="1"/>
    <col min="4" max="4" width="15.6328125" customWidth="1"/>
    <col min="5" max="5" width="16.7265625" customWidth="1"/>
  </cols>
  <sheetData>
    <row r="1" spans="1:10" ht="15.5" x14ac:dyDescent="0.35">
      <c r="A1" s="1" t="s">
        <v>242</v>
      </c>
      <c r="B1" s="9" t="s">
        <v>23</v>
      </c>
      <c r="C1" s="2"/>
      <c r="D1" s="2"/>
    </row>
    <row r="2" spans="1:10" ht="15.5" x14ac:dyDescent="0.35">
      <c r="A2" s="1"/>
      <c r="C2" s="2"/>
      <c r="D2" s="4"/>
    </row>
    <row r="3" spans="1:10" ht="15.5" x14ac:dyDescent="0.35">
      <c r="B3" s="2"/>
      <c r="C3" s="2"/>
      <c r="D3" s="2"/>
    </row>
    <row r="5" spans="1:10" x14ac:dyDescent="0.35">
      <c r="B5" s="72" t="s">
        <v>28</v>
      </c>
      <c r="C5" s="72"/>
      <c r="D5" s="72"/>
      <c r="E5" s="72"/>
      <c r="F5" s="72"/>
      <c r="G5" s="72"/>
    </row>
    <row r="6" spans="1:10" ht="15.5" customHeight="1" x14ac:dyDescent="0.35">
      <c r="B6" s="72"/>
      <c r="C6" s="72"/>
      <c r="D6" s="72"/>
      <c r="E6" s="72"/>
      <c r="F6" s="72"/>
      <c r="G6" s="72"/>
    </row>
    <row r="7" spans="1:10" ht="14.5" customHeight="1" x14ac:dyDescent="0.35">
      <c r="C7" s="11"/>
      <c r="D7" s="11"/>
      <c r="E7" s="11"/>
      <c r="F7" s="11"/>
      <c r="G7" s="11"/>
    </row>
    <row r="8" spans="1:10" ht="21" customHeight="1" x14ac:dyDescent="0.35">
      <c r="C8" s="22" t="s">
        <v>41</v>
      </c>
      <c r="D8" s="11"/>
      <c r="E8" s="11"/>
      <c r="F8" s="11"/>
      <c r="G8" s="11"/>
    </row>
    <row r="9" spans="1:10" x14ac:dyDescent="0.35">
      <c r="C9" s="11"/>
      <c r="D9" s="11"/>
      <c r="E9" s="11"/>
      <c r="F9" s="11"/>
      <c r="G9" s="11"/>
    </row>
    <row r="10" spans="1:10" ht="15.5" customHeight="1" x14ac:dyDescent="0.35">
      <c r="C10" s="24" t="s">
        <v>29</v>
      </c>
      <c r="D10" s="24" t="s">
        <v>63</v>
      </c>
      <c r="E10" s="24" t="s">
        <v>29</v>
      </c>
      <c r="F10" s="24" t="s">
        <v>64</v>
      </c>
      <c r="G10" s="11"/>
      <c r="I10" s="24" t="s">
        <v>65</v>
      </c>
    </row>
    <row r="11" spans="1:10" ht="21" customHeight="1" x14ac:dyDescent="0.35">
      <c r="C11" s="11" t="s">
        <v>11</v>
      </c>
      <c r="D11" s="11" t="s">
        <v>74</v>
      </c>
      <c r="E11" s="11" t="s">
        <v>75</v>
      </c>
      <c r="F11" s="11" t="s">
        <v>76</v>
      </c>
      <c r="G11" s="11"/>
      <c r="I11" t="s">
        <v>77</v>
      </c>
    </row>
    <row r="12" spans="1:10" x14ac:dyDescent="0.35">
      <c r="C12" s="11" t="s">
        <v>6</v>
      </c>
      <c r="D12" s="11" t="s">
        <v>84</v>
      </c>
      <c r="E12" s="11" t="s">
        <v>85</v>
      </c>
      <c r="F12" s="11" t="s">
        <v>76</v>
      </c>
      <c r="G12" s="11"/>
    </row>
    <row r="13" spans="1:10" x14ac:dyDescent="0.35">
      <c r="C13" s="11" t="s">
        <v>92</v>
      </c>
      <c r="D13" s="11" t="s">
        <v>74</v>
      </c>
      <c r="E13" s="11" t="s">
        <v>93</v>
      </c>
      <c r="F13" s="11" t="s">
        <v>76</v>
      </c>
      <c r="G13" s="11"/>
      <c r="I13" s="71" t="s">
        <v>53</v>
      </c>
      <c r="J13" s="71"/>
    </row>
    <row r="14" spans="1:10" x14ac:dyDescent="0.35">
      <c r="C14" s="11"/>
      <c r="D14" s="11"/>
      <c r="E14" s="11" t="s">
        <v>100</v>
      </c>
      <c r="F14" s="11" t="s">
        <v>76</v>
      </c>
      <c r="G14" s="11"/>
      <c r="I14" t="s">
        <v>4</v>
      </c>
      <c r="J14" t="s">
        <v>101</v>
      </c>
    </row>
    <row r="15" spans="1:10" x14ac:dyDescent="0.35">
      <c r="C15" s="11"/>
      <c r="D15" s="11"/>
      <c r="E15" s="11"/>
      <c r="F15" s="11"/>
      <c r="G15" s="11"/>
      <c r="I15" t="s">
        <v>110</v>
      </c>
      <c r="J15" t="s">
        <v>5</v>
      </c>
    </row>
    <row r="16" spans="1:10" x14ac:dyDescent="0.35">
      <c r="C16" s="11"/>
      <c r="D16" s="11"/>
      <c r="E16" s="11"/>
      <c r="F16" s="11"/>
      <c r="G16" s="11"/>
    </row>
    <row r="17" spans="3:7" x14ac:dyDescent="0.35">
      <c r="C17" s="22" t="s">
        <v>121</v>
      </c>
      <c r="D17" s="11"/>
      <c r="E17" s="11"/>
      <c r="F17" s="11"/>
      <c r="G17" s="11"/>
    </row>
    <row r="18" spans="3:7" ht="15.5" customHeight="1" x14ac:dyDescent="0.35">
      <c r="C18" s="11"/>
      <c r="D18" s="11"/>
      <c r="E18" s="11"/>
      <c r="F18" s="11"/>
      <c r="G18" s="11"/>
    </row>
    <row r="19" spans="3:7" x14ac:dyDescent="0.35">
      <c r="C19" s="24" t="s">
        <v>29</v>
      </c>
      <c r="D19" s="24" t="s">
        <v>63</v>
      </c>
      <c r="E19" s="24" t="s">
        <v>29</v>
      </c>
      <c r="F19" s="24" t="s">
        <v>64</v>
      </c>
      <c r="G19" s="11"/>
    </row>
    <row r="20" spans="3:7" x14ac:dyDescent="0.35">
      <c r="C20" s="11" t="s">
        <v>134</v>
      </c>
      <c r="D20" s="11" t="s">
        <v>76</v>
      </c>
      <c r="E20" s="11" t="s">
        <v>135</v>
      </c>
      <c r="F20" s="11" t="s">
        <v>76</v>
      </c>
      <c r="G20" s="11"/>
    </row>
    <row r="21" spans="3:7" ht="14.5" customHeight="1" x14ac:dyDescent="0.35">
      <c r="C21" s="11" t="s">
        <v>10</v>
      </c>
      <c r="D21" s="11" t="s">
        <v>76</v>
      </c>
      <c r="E21" s="11" t="s">
        <v>143</v>
      </c>
      <c r="F21" s="11" t="s">
        <v>84</v>
      </c>
      <c r="G21" s="11"/>
    </row>
    <row r="22" spans="3:7" x14ac:dyDescent="0.35">
      <c r="C22" s="11" t="s">
        <v>147</v>
      </c>
      <c r="D22" s="11" t="s">
        <v>74</v>
      </c>
      <c r="E22" s="11" t="s">
        <v>12</v>
      </c>
      <c r="F22" s="11" t="s">
        <v>74</v>
      </c>
      <c r="G22" s="11"/>
    </row>
    <row r="23" spans="3:7" ht="15" customHeight="1" x14ac:dyDescent="0.35">
      <c r="C23" s="11" t="s">
        <v>16</v>
      </c>
      <c r="D23" s="11" t="s">
        <v>74</v>
      </c>
      <c r="E23" s="11" t="s">
        <v>17</v>
      </c>
      <c r="F23" s="11" t="s">
        <v>76</v>
      </c>
      <c r="G23" s="11"/>
    </row>
    <row r="24" spans="3:7" x14ac:dyDescent="0.35">
      <c r="C24" s="11" t="s">
        <v>9</v>
      </c>
      <c r="D24" s="11" t="s">
        <v>74</v>
      </c>
      <c r="E24" s="11" t="s">
        <v>8</v>
      </c>
      <c r="F24" s="11" t="s">
        <v>76</v>
      </c>
      <c r="G24" s="11"/>
    </row>
    <row r="25" spans="3:7" x14ac:dyDescent="0.35">
      <c r="C25" s="11"/>
      <c r="D25" s="11"/>
      <c r="E25" s="11"/>
      <c r="F25" s="11"/>
      <c r="G25" s="11"/>
    </row>
    <row r="26" spans="3:7" x14ac:dyDescent="0.35">
      <c r="C26" s="11"/>
      <c r="D26" s="11"/>
      <c r="E26" s="11"/>
      <c r="F26" s="11"/>
      <c r="G26" s="11"/>
    </row>
    <row r="27" spans="3:7" ht="15.5" customHeight="1" x14ac:dyDescent="0.35">
      <c r="C27" s="22" t="s">
        <v>161</v>
      </c>
      <c r="D27" s="11"/>
      <c r="E27" s="11"/>
      <c r="F27" s="11"/>
      <c r="G27" s="11"/>
    </row>
    <row r="28" spans="3:7" x14ac:dyDescent="0.35">
      <c r="C28" s="11"/>
      <c r="D28" s="11"/>
      <c r="E28" s="11"/>
      <c r="F28" s="11"/>
      <c r="G28" s="11"/>
    </row>
    <row r="29" spans="3:7" x14ac:dyDescent="0.35">
      <c r="C29" s="24" t="s">
        <v>29</v>
      </c>
      <c r="D29" s="24" t="s">
        <v>63</v>
      </c>
      <c r="E29" s="24" t="s">
        <v>29</v>
      </c>
      <c r="F29" s="24" t="s">
        <v>64</v>
      </c>
      <c r="G29" s="11"/>
    </row>
    <row r="30" spans="3:7" x14ac:dyDescent="0.35">
      <c r="C30" s="11" t="s">
        <v>34</v>
      </c>
      <c r="D30" s="11" t="s">
        <v>74</v>
      </c>
      <c r="E30" s="11" t="s">
        <v>11</v>
      </c>
      <c r="F30" s="11" t="s">
        <v>84</v>
      </c>
      <c r="G30" s="11"/>
    </row>
    <row r="31" spans="3:7" x14ac:dyDescent="0.35">
      <c r="C31" s="11" t="s">
        <v>11</v>
      </c>
      <c r="D31" s="11" t="s">
        <v>84</v>
      </c>
      <c r="E31" s="11" t="s">
        <v>6</v>
      </c>
      <c r="F31" s="11" t="s">
        <v>76</v>
      </c>
      <c r="G31" s="11"/>
    </row>
    <row r="32" spans="3:7" x14ac:dyDescent="0.35">
      <c r="C32" s="11" t="s">
        <v>6</v>
      </c>
      <c r="D32" s="11" t="s">
        <v>74</v>
      </c>
      <c r="E32" s="11" t="s">
        <v>12</v>
      </c>
      <c r="F32" s="11" t="s">
        <v>76</v>
      </c>
      <c r="G32" s="11"/>
    </row>
    <row r="33" spans="3:7" x14ac:dyDescent="0.35">
      <c r="C33" s="11" t="s">
        <v>12</v>
      </c>
      <c r="D33" s="11" t="s">
        <v>76</v>
      </c>
      <c r="E33" s="11" t="s">
        <v>136</v>
      </c>
      <c r="F33" s="11" t="s">
        <v>76</v>
      </c>
      <c r="G33" s="11"/>
    </row>
    <row r="34" spans="3:7" x14ac:dyDescent="0.35">
      <c r="C34" s="11" t="s">
        <v>136</v>
      </c>
      <c r="D34" s="11" t="s">
        <v>76</v>
      </c>
      <c r="E34" s="11" t="s">
        <v>13</v>
      </c>
      <c r="F34" s="11" t="s">
        <v>74</v>
      </c>
      <c r="G34" s="11"/>
    </row>
    <row r="35" spans="3:7" x14ac:dyDescent="0.35">
      <c r="C35" s="11" t="s">
        <v>7</v>
      </c>
      <c r="D35" s="11" t="s">
        <v>76</v>
      </c>
      <c r="E35" s="11" t="s">
        <v>8</v>
      </c>
      <c r="F35" s="11" t="s">
        <v>76</v>
      </c>
      <c r="G35" s="11"/>
    </row>
    <row r="36" spans="3:7" x14ac:dyDescent="0.35">
      <c r="C36" s="11" t="s">
        <v>17</v>
      </c>
      <c r="D36" s="11" t="s">
        <v>74</v>
      </c>
      <c r="E36" s="11" t="s">
        <v>15</v>
      </c>
      <c r="F36" s="11" t="s">
        <v>76</v>
      </c>
      <c r="G36" s="11"/>
    </row>
    <row r="37" spans="3:7" x14ac:dyDescent="0.35">
      <c r="C37" s="11"/>
      <c r="D37" s="11"/>
      <c r="E37" s="11" t="s">
        <v>14</v>
      </c>
      <c r="F37" s="11" t="s">
        <v>76</v>
      </c>
      <c r="G37" s="11"/>
    </row>
    <row r="40" spans="3:7" x14ac:dyDescent="0.35">
      <c r="D40" t="s">
        <v>237</v>
      </c>
      <c r="F40" t="s">
        <v>238</v>
      </c>
    </row>
  </sheetData>
  <mergeCells count="2">
    <mergeCell ref="I13:J13"/>
    <mergeCell ref="B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8B</vt:lpstr>
      <vt:lpstr>Fig 8D</vt:lpstr>
      <vt:lpstr>Fig 8F</vt:lpstr>
      <vt:lpstr>Fig 8H</vt:lpstr>
    </vt:vector>
  </TitlesOfParts>
  <Company>Institut de Recerca Biomèdica de Barcelona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Cian</dc:creator>
  <cp:lastModifiedBy>Cian</cp:lastModifiedBy>
  <dcterms:created xsi:type="dcterms:W3CDTF">2019-06-10T21:02:46Z</dcterms:created>
  <dcterms:modified xsi:type="dcterms:W3CDTF">2020-07-23T15:32:58Z</dcterms:modified>
</cp:coreProperties>
</file>