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Source Data\"/>
    </mc:Choice>
  </mc:AlternateContent>
  <bookViews>
    <workbookView xWindow="0" yWindow="0" windowWidth="19200" windowHeight="7310" tabRatio="872" activeTab="2"/>
  </bookViews>
  <sheets>
    <sheet name="Ex Data Fig 2B" sheetId="10" r:id="rId1"/>
    <sheet name="Ex Data Fig 2D" sheetId="11" r:id="rId2"/>
    <sheet name="Ex Data Fig 2E" sheetId="12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4" i="12" l="1"/>
  <c r="J104" i="12"/>
  <c r="N103" i="12"/>
  <c r="J103" i="12"/>
  <c r="N102" i="12"/>
  <c r="J102" i="12"/>
  <c r="N101" i="12"/>
  <c r="J101" i="12"/>
  <c r="N100" i="12"/>
  <c r="J100" i="12"/>
  <c r="N99" i="12"/>
  <c r="J99" i="12"/>
  <c r="N98" i="12"/>
  <c r="J98" i="12"/>
  <c r="N97" i="12"/>
  <c r="J97" i="12"/>
  <c r="N96" i="12"/>
  <c r="J96" i="12"/>
  <c r="I88" i="12"/>
  <c r="H88" i="12"/>
  <c r="H59" i="12"/>
  <c r="K88" i="12"/>
  <c r="L88" i="12"/>
  <c r="I87" i="12"/>
  <c r="H87" i="12"/>
  <c r="H58" i="12"/>
  <c r="K87" i="12"/>
  <c r="L87" i="12"/>
  <c r="I86" i="12"/>
  <c r="H86" i="12"/>
  <c r="H57" i="12"/>
  <c r="K86" i="12"/>
  <c r="L86" i="12"/>
  <c r="I85" i="12"/>
  <c r="H85" i="12"/>
  <c r="H56" i="12"/>
  <c r="K85" i="12"/>
  <c r="L85" i="12"/>
  <c r="I84" i="12"/>
  <c r="H84" i="12"/>
  <c r="H55" i="12"/>
  <c r="K84" i="12"/>
  <c r="L84" i="12"/>
  <c r="I83" i="12"/>
  <c r="H83" i="12"/>
  <c r="H54" i="12"/>
  <c r="K83" i="12"/>
  <c r="L83" i="12"/>
  <c r="I82" i="12"/>
  <c r="H82" i="12"/>
  <c r="H53" i="12"/>
  <c r="K82" i="12"/>
  <c r="L82" i="12"/>
  <c r="I81" i="12"/>
  <c r="H81" i="12"/>
  <c r="H52" i="12"/>
  <c r="K81" i="12"/>
  <c r="L81" i="12"/>
  <c r="I80" i="12"/>
  <c r="H80" i="12"/>
  <c r="H51" i="12"/>
  <c r="K80" i="12"/>
  <c r="L80" i="12"/>
  <c r="I73" i="12"/>
  <c r="H73" i="12"/>
  <c r="K73" i="12"/>
  <c r="L73" i="12"/>
  <c r="I72" i="12"/>
  <c r="H72" i="12"/>
  <c r="K72" i="12"/>
  <c r="L72" i="12"/>
  <c r="I71" i="12"/>
  <c r="H71" i="12"/>
  <c r="K71" i="12"/>
  <c r="L71" i="12"/>
  <c r="I70" i="12"/>
  <c r="H70" i="12"/>
  <c r="K70" i="12"/>
  <c r="L70" i="12"/>
  <c r="I69" i="12"/>
  <c r="H69" i="12"/>
  <c r="K69" i="12"/>
  <c r="L69" i="12"/>
  <c r="I68" i="12"/>
  <c r="H68" i="12"/>
  <c r="K68" i="12"/>
  <c r="L68" i="12"/>
  <c r="I67" i="12"/>
  <c r="H67" i="12"/>
  <c r="K67" i="12"/>
  <c r="L67" i="12"/>
  <c r="I66" i="12"/>
  <c r="H66" i="12"/>
  <c r="K66" i="12"/>
  <c r="L66" i="12"/>
  <c r="I65" i="12"/>
  <c r="H65" i="12"/>
  <c r="K65" i="12"/>
  <c r="L65" i="12"/>
  <c r="I59" i="12"/>
  <c r="I58" i="12"/>
  <c r="I57" i="12"/>
  <c r="I56" i="12"/>
  <c r="I55" i="12"/>
  <c r="I54" i="12"/>
  <c r="I53" i="12"/>
  <c r="I52" i="12"/>
  <c r="I51" i="12"/>
  <c r="I43" i="12"/>
  <c r="H43" i="12"/>
  <c r="H14" i="12"/>
  <c r="K43" i="12"/>
  <c r="L43" i="12"/>
  <c r="I42" i="12"/>
  <c r="H42" i="12"/>
  <c r="H13" i="12"/>
  <c r="K42" i="12"/>
  <c r="L42" i="12"/>
  <c r="I41" i="12"/>
  <c r="H41" i="12"/>
  <c r="H12" i="12"/>
  <c r="K41" i="12"/>
  <c r="L41" i="12"/>
  <c r="I40" i="12"/>
  <c r="H40" i="12"/>
  <c r="H11" i="12"/>
  <c r="K40" i="12"/>
  <c r="L40" i="12"/>
  <c r="I39" i="12"/>
  <c r="H39" i="12"/>
  <c r="H10" i="12"/>
  <c r="K39" i="12"/>
  <c r="L39" i="12"/>
  <c r="I38" i="12"/>
  <c r="H38" i="12"/>
  <c r="H9" i="12"/>
  <c r="K38" i="12"/>
  <c r="L38" i="12"/>
  <c r="I37" i="12"/>
  <c r="H37" i="12"/>
  <c r="H8" i="12"/>
  <c r="K37" i="12"/>
  <c r="L37" i="12"/>
  <c r="I36" i="12"/>
  <c r="H36" i="12"/>
  <c r="H7" i="12"/>
  <c r="K36" i="12"/>
  <c r="L36" i="12"/>
  <c r="I35" i="12"/>
  <c r="H35" i="12"/>
  <c r="H6" i="12"/>
  <c r="K35" i="12"/>
  <c r="L35" i="12"/>
  <c r="I28" i="12"/>
  <c r="H28" i="12"/>
  <c r="K28" i="12"/>
  <c r="L28" i="12"/>
  <c r="I27" i="12"/>
  <c r="H27" i="12"/>
  <c r="K27" i="12"/>
  <c r="L27" i="12"/>
  <c r="I26" i="12"/>
  <c r="H26" i="12"/>
  <c r="K26" i="12"/>
  <c r="L26" i="12"/>
  <c r="I25" i="12"/>
  <c r="H25" i="12"/>
  <c r="K25" i="12"/>
  <c r="L25" i="12"/>
  <c r="I24" i="12"/>
  <c r="H24" i="12"/>
  <c r="K24" i="12"/>
  <c r="L24" i="12"/>
  <c r="I23" i="12"/>
  <c r="H23" i="12"/>
  <c r="K23" i="12"/>
  <c r="L23" i="12"/>
  <c r="I22" i="12"/>
  <c r="H22" i="12"/>
  <c r="K22" i="12"/>
  <c r="L22" i="12"/>
  <c r="I21" i="12"/>
  <c r="H21" i="12"/>
  <c r="K21" i="12"/>
  <c r="L21" i="12"/>
  <c r="I20" i="12"/>
  <c r="H20" i="12"/>
  <c r="K20" i="12"/>
  <c r="L20" i="12"/>
  <c r="I14" i="12"/>
  <c r="I13" i="12"/>
  <c r="I12" i="12"/>
  <c r="I11" i="12"/>
  <c r="I10" i="12"/>
  <c r="I9" i="12"/>
  <c r="I8" i="12"/>
  <c r="I7" i="12"/>
  <c r="I6" i="12"/>
  <c r="I8" i="11"/>
  <c r="I7" i="11"/>
  <c r="I6" i="11"/>
  <c r="F9" i="10"/>
  <c r="E9" i="10"/>
  <c r="F8" i="10"/>
  <c r="E8" i="10"/>
  <c r="F7" i="10"/>
  <c r="E7" i="10"/>
  <c r="F6" i="10"/>
  <c r="E6" i="10"/>
</calcChain>
</file>

<file path=xl/sharedStrings.xml><?xml version="1.0" encoding="utf-8"?>
<sst xmlns="http://schemas.openxmlformats.org/spreadsheetml/2006/main" count="301" uniqueCount="51">
  <si>
    <t>vs GAPDH</t>
  </si>
  <si>
    <t>rep1</t>
  </si>
  <si>
    <t>rep2</t>
  </si>
  <si>
    <t>rep3</t>
  </si>
  <si>
    <t>Mean</t>
  </si>
  <si>
    <t>Std Dev</t>
  </si>
  <si>
    <t>SD</t>
  </si>
  <si>
    <t>Control</t>
  </si>
  <si>
    <t>Condition</t>
  </si>
  <si>
    <t>2i</t>
  </si>
  <si>
    <t>GAPDH</t>
  </si>
  <si>
    <t>Pou5f1/Oct4</t>
  </si>
  <si>
    <t>Brachyury</t>
  </si>
  <si>
    <t>Clone</t>
  </si>
  <si>
    <t>Tube</t>
  </si>
  <si>
    <t>1A</t>
  </si>
  <si>
    <t>No LIF/+RA</t>
  </si>
  <si>
    <t>1B</t>
  </si>
  <si>
    <t>cdk8i</t>
  </si>
  <si>
    <t>No LIF</t>
  </si>
  <si>
    <t>1C</t>
  </si>
  <si>
    <t>2A</t>
  </si>
  <si>
    <t>2B</t>
  </si>
  <si>
    <t>2C</t>
  </si>
  <si>
    <t>3A</t>
  </si>
  <si>
    <t>3B</t>
  </si>
  <si>
    <t>3C</t>
  </si>
  <si>
    <t>10(-3)</t>
  </si>
  <si>
    <t>No LIF/+Ret. Acid</t>
  </si>
  <si>
    <t>No-LIF</t>
  </si>
  <si>
    <t>10(-4)</t>
  </si>
  <si>
    <t>ICAM/Nanog ++</t>
  </si>
  <si>
    <t>Differentiated Embryoid Bodies with Cardiac centre</t>
  </si>
  <si>
    <t>Fig S2D</t>
  </si>
  <si>
    <t>qPCR for differentiation of mESC after S/l, 2i, or CDK8/19i removal</t>
  </si>
  <si>
    <t>Oct4 and Brachyury</t>
  </si>
  <si>
    <t>% EBs that develop cardiac centre</t>
  </si>
  <si>
    <t>IgG only</t>
  </si>
  <si>
    <t>2i-naive</t>
  </si>
  <si>
    <t>CNIO-CDK8i</t>
  </si>
  <si>
    <t>mOct4</t>
  </si>
  <si>
    <t>Brachyury T</t>
  </si>
  <si>
    <t>Fig S2B</t>
  </si>
  <si>
    <t>Fig S2E</t>
  </si>
  <si>
    <t>Expt1</t>
  </si>
  <si>
    <t>Expt2</t>
  </si>
  <si>
    <t>mGAPDH</t>
  </si>
  <si>
    <t>Mean of 2 Expts</t>
  </si>
  <si>
    <t>OCT4/GAPDH</t>
  </si>
  <si>
    <t>Brachyury T/GAPDH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</si>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</sst>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3" borderId="0" xfId="0" applyFill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/>
    <xf numFmtId="0" fontId="3" fillId="6" borderId="0" xfId="0" applyFont="1" applyFill="1"/>
    <xf numFmtId="0" fontId="3" fillId="7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0" xfId="0" applyFont="1" applyAlignment="1"/>
    <xf numFmtId="0" fontId="3" fillId="5" borderId="0" xfId="0" applyFont="1" applyFill="1" applyAlignment="1"/>
    <xf numFmtId="164" fontId="3" fillId="0" borderId="0" xfId="0" applyNumberFormat="1" applyFont="1" applyFill="1"/>
    <xf numFmtId="0" fontId="3" fillId="0" borderId="0" xfId="0" applyFont="1" applyFill="1" applyAlignment="1">
      <alignment horizontal="left"/>
    </xf>
    <xf numFmtId="164" fontId="3" fillId="0" borderId="0" xfId="0" applyNumberFormat="1" applyFont="1"/>
    <xf numFmtId="0" fontId="0" fillId="4" borderId="0" xfId="0" applyFill="1"/>
    <xf numFmtId="0" fontId="0" fillId="8" borderId="0" xfId="0" applyFill="1"/>
    <xf numFmtId="0" fontId="0" fillId="6" borderId="0" xfId="0" applyFill="1"/>
    <xf numFmtId="0" fontId="0" fillId="7" borderId="0" xfId="0" applyFill="1"/>
    <xf numFmtId="0" fontId="0" fillId="4" borderId="0" xfId="0" applyFill="1" applyAlignment="1">
      <alignment horizontal="center" wrapText="1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50" zoomScaleNormal="50" workbookViewId="0"/>
  </sheetViews>
  <sheetFormatPr defaultRowHeight="14.5" x14ac:dyDescent="0.35"/>
  <cols>
    <col min="1" max="1" width="12" customWidth="1"/>
    <col min="2" max="2" width="12.90625" customWidth="1"/>
  </cols>
  <sheetData>
    <row r="1" spans="1:6" ht="15.5" x14ac:dyDescent="0.35">
      <c r="A1" s="1" t="s">
        <v>42</v>
      </c>
      <c r="B1" t="s">
        <v>31</v>
      </c>
    </row>
    <row r="2" spans="1:6" x14ac:dyDescent="0.35">
      <c r="C2" s="2"/>
    </row>
    <row r="3" spans="1:6" ht="14.5" customHeight="1" x14ac:dyDescent="0.35"/>
    <row r="4" spans="1:6" ht="14.5" customHeight="1" x14ac:dyDescent="0.35"/>
    <row r="5" spans="1:6" x14ac:dyDescent="0.35">
      <c r="C5" t="s">
        <v>1</v>
      </c>
      <c r="D5" s="13" t="s">
        <v>2</v>
      </c>
      <c r="E5" t="s">
        <v>4</v>
      </c>
      <c r="F5" s="13" t="s">
        <v>6</v>
      </c>
    </row>
    <row r="6" spans="1:6" x14ac:dyDescent="0.35">
      <c r="B6" s="13" t="s">
        <v>37</v>
      </c>
      <c r="C6" s="10">
        <v>1.9</v>
      </c>
      <c r="D6" s="10">
        <v>2.58</v>
      </c>
      <c r="E6">
        <f>AVERAGE(C6:D6)</f>
        <v>2.2400000000000002</v>
      </c>
      <c r="F6">
        <f>STDEV(C6:D6)</f>
        <v>0.48083261120685172</v>
      </c>
    </row>
    <row r="7" spans="1:6" x14ac:dyDescent="0.35">
      <c r="B7" s="13" t="s">
        <v>7</v>
      </c>
      <c r="C7" s="10">
        <v>70.5</v>
      </c>
      <c r="D7" s="10">
        <v>68.3</v>
      </c>
      <c r="E7">
        <f t="shared" ref="E7:E9" si="0">AVERAGE(C7:D7)</f>
        <v>69.400000000000006</v>
      </c>
      <c r="F7">
        <f t="shared" ref="F7:F9" si="1">STDEV(C7:D7)</f>
        <v>1.5556349186104066</v>
      </c>
    </row>
    <row r="8" spans="1:6" x14ac:dyDescent="0.35">
      <c r="B8" s="13" t="s">
        <v>38</v>
      </c>
      <c r="C8" s="10">
        <v>83.5</v>
      </c>
      <c r="D8" s="10">
        <v>80.2</v>
      </c>
      <c r="E8">
        <f t="shared" si="0"/>
        <v>81.849999999999994</v>
      </c>
      <c r="F8">
        <f t="shared" si="1"/>
        <v>2.3334523779156049</v>
      </c>
    </row>
    <row r="9" spans="1:6" x14ac:dyDescent="0.35">
      <c r="B9" s="13" t="s">
        <v>39</v>
      </c>
      <c r="C9" s="10">
        <v>77.7</v>
      </c>
      <c r="D9" s="10">
        <v>75.8</v>
      </c>
      <c r="E9">
        <f t="shared" si="0"/>
        <v>76.75</v>
      </c>
      <c r="F9">
        <f t="shared" si="1"/>
        <v>1.3435028842544443</v>
      </c>
    </row>
    <row r="12" spans="1:6" ht="14.5" customHeigh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50" zoomScaleNormal="50" workbookViewId="0"/>
  </sheetViews>
  <sheetFormatPr defaultRowHeight="14.5" x14ac:dyDescent="0.35"/>
  <cols>
    <col min="1" max="1" width="11.6328125" style="4" customWidth="1"/>
    <col min="2" max="2" width="11.26953125" customWidth="1"/>
  </cols>
  <sheetData>
    <row r="1" spans="1:9" ht="15.5" x14ac:dyDescent="0.35">
      <c r="A1" s="1" t="s">
        <v>33</v>
      </c>
      <c r="B1" t="s">
        <v>32</v>
      </c>
    </row>
    <row r="2" spans="1:9" x14ac:dyDescent="0.35">
      <c r="C2" s="2"/>
    </row>
    <row r="3" spans="1:9" x14ac:dyDescent="0.35">
      <c r="B3" s="22" t="s">
        <v>36</v>
      </c>
      <c r="C3" s="22"/>
      <c r="D3" s="22"/>
      <c r="E3" s="22"/>
      <c r="F3" s="22"/>
      <c r="G3" s="22"/>
      <c r="H3" s="22"/>
      <c r="I3" s="22"/>
    </row>
    <row r="4" spans="1:9" ht="14.5" customHeight="1" x14ac:dyDescent="0.35"/>
    <row r="5" spans="1:9" x14ac:dyDescent="0.35">
      <c r="C5" t="s">
        <v>1</v>
      </c>
      <c r="D5" s="13" t="s">
        <v>2</v>
      </c>
      <c r="E5" t="s">
        <v>1</v>
      </c>
      <c r="F5" s="13" t="s">
        <v>2</v>
      </c>
      <c r="G5" t="s">
        <v>1</v>
      </c>
      <c r="H5" s="13" t="s">
        <v>2</v>
      </c>
      <c r="I5" t="s">
        <v>4</v>
      </c>
    </row>
    <row r="6" spans="1:9" x14ac:dyDescent="0.35">
      <c r="B6" s="13" t="s">
        <v>7</v>
      </c>
      <c r="C6">
        <v>69</v>
      </c>
      <c r="D6">
        <v>85</v>
      </c>
      <c r="E6">
        <v>75</v>
      </c>
      <c r="F6">
        <v>73</v>
      </c>
      <c r="G6">
        <v>76</v>
      </c>
      <c r="H6">
        <v>79</v>
      </c>
      <c r="I6">
        <f>AVERAGE(C6:H6)</f>
        <v>76.166666666666671</v>
      </c>
    </row>
    <row r="7" spans="1:9" x14ac:dyDescent="0.35">
      <c r="B7" s="13" t="s">
        <v>38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f>AVERAGE(C7:F7)</f>
        <v>100</v>
      </c>
    </row>
    <row r="8" spans="1:9" x14ac:dyDescent="0.35">
      <c r="B8" s="13" t="s">
        <v>39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f>AVERAGE(C8:F8)</f>
        <v>100</v>
      </c>
    </row>
    <row r="12" spans="1:9" ht="14.5" customHeight="1" x14ac:dyDescent="0.35"/>
    <row r="18" spans="5:9" x14ac:dyDescent="0.35">
      <c r="E18" s="13"/>
      <c r="F18" s="13"/>
      <c r="G18" s="13"/>
      <c r="H18" s="13"/>
      <c r="I18" s="13"/>
    </row>
    <row r="19" spans="5:9" x14ac:dyDescent="0.35">
      <c r="E19" s="10"/>
      <c r="F19" s="10"/>
      <c r="G19" s="10"/>
      <c r="H19" s="10"/>
      <c r="I19" s="10"/>
    </row>
  </sheetData>
  <mergeCells count="1">
    <mergeCell ref="B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zoomScale="50" zoomScaleNormal="50" workbookViewId="0"/>
  </sheetViews>
  <sheetFormatPr defaultRowHeight="14.5" x14ac:dyDescent="0.35"/>
  <cols>
    <col min="1" max="1" width="13.08984375" style="4" customWidth="1"/>
    <col min="2" max="2" width="15.26953125" customWidth="1"/>
    <col min="3" max="3" width="15.6328125" customWidth="1"/>
    <col min="12" max="12" width="11.54296875" bestFit="1" customWidth="1"/>
    <col min="16" max="16" width="11.54296875" bestFit="1" customWidth="1"/>
  </cols>
  <sheetData>
    <row r="1" spans="1:12" ht="15.5" x14ac:dyDescent="0.35">
      <c r="A1" s="1" t="s">
        <v>43</v>
      </c>
      <c r="B1" t="s">
        <v>34</v>
      </c>
    </row>
    <row r="2" spans="1:12" x14ac:dyDescent="0.35">
      <c r="A2"/>
      <c r="B2" t="s">
        <v>35</v>
      </c>
      <c r="E2" s="2"/>
      <c r="F2" s="2"/>
    </row>
    <row r="3" spans="1:12" ht="14.5" customHeight="1" x14ac:dyDescent="0.35">
      <c r="B3" s="18" t="s">
        <v>44</v>
      </c>
    </row>
    <row r="4" spans="1:12" ht="14.5" customHeight="1" x14ac:dyDescent="0.35">
      <c r="B4" s="23" t="s">
        <v>10</v>
      </c>
      <c r="C4" s="23"/>
      <c r="D4" s="23"/>
      <c r="E4" s="23"/>
      <c r="F4" s="23"/>
      <c r="K4" s="14" t="s">
        <v>0</v>
      </c>
    </row>
    <row r="5" spans="1:12" x14ac:dyDescent="0.35">
      <c r="B5" s="3" t="s">
        <v>8</v>
      </c>
      <c r="C5" s="3" t="s">
        <v>13</v>
      </c>
      <c r="D5" s="12" t="s">
        <v>14</v>
      </c>
      <c r="E5" s="7" t="s">
        <v>1</v>
      </c>
      <c r="F5" s="7" t="s">
        <v>2</v>
      </c>
      <c r="G5" s="7" t="s">
        <v>3</v>
      </c>
      <c r="H5" s="8" t="s">
        <v>4</v>
      </c>
      <c r="I5" s="7" t="s">
        <v>5</v>
      </c>
      <c r="K5" s="7" t="s">
        <v>4</v>
      </c>
      <c r="L5" s="7" t="s">
        <v>5</v>
      </c>
    </row>
    <row r="6" spans="1:12" x14ac:dyDescent="0.35">
      <c r="B6" s="10" t="s">
        <v>7</v>
      </c>
      <c r="C6" s="10" t="s">
        <v>7</v>
      </c>
      <c r="D6" s="10" t="s">
        <v>15</v>
      </c>
      <c r="E6">
        <v>14.026719093322754</v>
      </c>
      <c r="F6">
        <v>14.786179542541504</v>
      </c>
      <c r="G6">
        <v>14.284219317932129</v>
      </c>
      <c r="H6">
        <f>AVERAGE(E6:G6)</f>
        <v>14.365705984598796</v>
      </c>
      <c r="I6">
        <f>STDEV(E6:G6)</f>
        <v>0.38623192658714756</v>
      </c>
      <c r="K6">
        <v>14.406449317932129</v>
      </c>
      <c r="L6">
        <v>0.12223000000000001</v>
      </c>
    </row>
    <row r="7" spans="1:12" x14ac:dyDescent="0.35">
      <c r="C7" s="10" t="s">
        <v>16</v>
      </c>
      <c r="D7" s="10" t="s">
        <v>17</v>
      </c>
      <c r="E7">
        <v>15.825935363769531</v>
      </c>
      <c r="F7">
        <v>15.977581977844238</v>
      </c>
      <c r="G7">
        <v>15.769488670806885</v>
      </c>
      <c r="H7">
        <f t="shared" ref="H7:H14" si="0">AVERAGE(E7:G7)</f>
        <v>15.857668670806886</v>
      </c>
      <c r="I7">
        <f t="shared" ref="I7:I14" si="1">STDEV(E7:G7)</f>
        <v>0.10761486045189481</v>
      </c>
      <c r="K7">
        <v>15.901758670806885</v>
      </c>
      <c r="L7">
        <v>0.13227</v>
      </c>
    </row>
    <row r="8" spans="1:12" x14ac:dyDescent="0.35">
      <c r="C8" s="10" t="s">
        <v>19</v>
      </c>
      <c r="D8" s="10" t="s">
        <v>20</v>
      </c>
      <c r="E8">
        <v>14.754911422729492</v>
      </c>
      <c r="F8">
        <v>14.755280494689941</v>
      </c>
      <c r="G8">
        <v>14.612785958709717</v>
      </c>
      <c r="H8">
        <f t="shared" si="0"/>
        <v>14.707659292043049</v>
      </c>
      <c r="I8">
        <f t="shared" si="1"/>
        <v>8.2162924040356217E-2</v>
      </c>
      <c r="K8">
        <v>14.755095958709717</v>
      </c>
      <c r="L8">
        <v>0.14230999999999999</v>
      </c>
    </row>
    <row r="9" spans="1:12" x14ac:dyDescent="0.35">
      <c r="B9" s="10" t="s">
        <v>9</v>
      </c>
      <c r="C9" s="10" t="s">
        <v>7</v>
      </c>
      <c r="D9" s="10" t="s">
        <v>21</v>
      </c>
      <c r="E9">
        <v>14.300356864929199</v>
      </c>
      <c r="F9">
        <v>14.346080780029297</v>
      </c>
      <c r="G9">
        <v>14.170868822479248</v>
      </c>
      <c r="H9">
        <f t="shared" si="0"/>
        <v>14.272435489145915</v>
      </c>
      <c r="I9">
        <f t="shared" si="1"/>
        <v>9.0881846021928864E-2</v>
      </c>
      <c r="K9">
        <v>14.323218822479248</v>
      </c>
      <c r="L9">
        <v>0.15235000000000001</v>
      </c>
    </row>
    <row r="10" spans="1:12" x14ac:dyDescent="0.35">
      <c r="C10" s="10" t="s">
        <v>16</v>
      </c>
      <c r="D10" s="10" t="s">
        <v>22</v>
      </c>
      <c r="E10">
        <v>16.296598434448242</v>
      </c>
      <c r="F10">
        <v>16.283018112182617</v>
      </c>
      <c r="G10">
        <v>16.127418273315431</v>
      </c>
      <c r="H10">
        <f t="shared" si="0"/>
        <v>16.235678273315429</v>
      </c>
      <c r="I10">
        <f t="shared" si="1"/>
        <v>9.4001473329993049E-2</v>
      </c>
      <c r="K10">
        <v>16.28980827331543</v>
      </c>
      <c r="L10">
        <v>0.16239000000000001</v>
      </c>
    </row>
    <row r="11" spans="1:12" x14ac:dyDescent="0.35">
      <c r="C11" s="10" t="s">
        <v>19</v>
      </c>
      <c r="D11" s="10" t="s">
        <v>23</v>
      </c>
      <c r="E11">
        <v>14.972949028015137</v>
      </c>
      <c r="F11">
        <v>14.968509674072266</v>
      </c>
      <c r="G11">
        <v>14.808299351043701</v>
      </c>
      <c r="H11">
        <f t="shared" si="0"/>
        <v>14.916586017710367</v>
      </c>
      <c r="I11">
        <f t="shared" si="1"/>
        <v>9.3805269570482602E-2</v>
      </c>
      <c r="K11">
        <v>14.970729351043701</v>
      </c>
      <c r="L11">
        <v>0.16242999999999999</v>
      </c>
    </row>
    <row r="12" spans="1:12" ht="14.5" customHeight="1" x14ac:dyDescent="0.35">
      <c r="B12" s="10" t="s">
        <v>18</v>
      </c>
      <c r="C12" s="10" t="s">
        <v>7</v>
      </c>
      <c r="D12" s="10" t="s">
        <v>24</v>
      </c>
      <c r="E12">
        <v>15.854167938232422</v>
      </c>
      <c r="F12">
        <v>16.038942337036133</v>
      </c>
      <c r="G12">
        <v>15.810985137634278</v>
      </c>
      <c r="H12">
        <f t="shared" si="0"/>
        <v>15.901365137634278</v>
      </c>
      <c r="I12">
        <f t="shared" si="1"/>
        <v>0.1210859319380999</v>
      </c>
      <c r="K12">
        <v>15.946555137634277</v>
      </c>
      <c r="L12">
        <v>0.13557</v>
      </c>
    </row>
    <row r="13" spans="1:12" x14ac:dyDescent="0.35">
      <c r="C13" s="10" t="s">
        <v>16</v>
      </c>
      <c r="D13" s="10" t="s">
        <v>25</v>
      </c>
      <c r="E13">
        <v>16.040733337402344</v>
      </c>
      <c r="F13">
        <v>15.705043792724609</v>
      </c>
      <c r="G13">
        <v>15.764178565063476</v>
      </c>
      <c r="H13">
        <f t="shared" si="0"/>
        <v>15.836651898396809</v>
      </c>
      <c r="I13">
        <f t="shared" si="1"/>
        <v>0.1791958583082196</v>
      </c>
      <c r="K13">
        <v>15.872888565063477</v>
      </c>
      <c r="L13">
        <v>0.10871</v>
      </c>
    </row>
    <row r="14" spans="1:12" x14ac:dyDescent="0.35">
      <c r="C14" s="10" t="s">
        <v>19</v>
      </c>
      <c r="D14" s="10" t="s">
        <v>26</v>
      </c>
      <c r="E14">
        <v>14.337396621704102</v>
      </c>
      <c r="F14">
        <v>14.9715576171875</v>
      </c>
      <c r="G14">
        <v>14.535977119445802</v>
      </c>
      <c r="H14">
        <f t="shared" si="0"/>
        <v>14.614977119445802</v>
      </c>
      <c r="I14">
        <f t="shared" si="1"/>
        <v>0.32437754553625264</v>
      </c>
      <c r="K14">
        <v>14.654477119445801</v>
      </c>
      <c r="L14">
        <v>0.11849999999999999</v>
      </c>
    </row>
    <row r="15" spans="1:12" x14ac:dyDescent="0.35">
      <c r="B15" s="10"/>
      <c r="C15" s="10"/>
      <c r="D15" s="10"/>
    </row>
    <row r="16" spans="1:12" x14ac:dyDescent="0.35">
      <c r="C16" s="10"/>
      <c r="D16" s="10"/>
    </row>
    <row r="17" spans="1:17" x14ac:dyDescent="0.35">
      <c r="K17" t="s">
        <v>27</v>
      </c>
      <c r="O17" s="10"/>
    </row>
    <row r="18" spans="1:17" x14ac:dyDescent="0.35">
      <c r="A18" s="6"/>
      <c r="B18" s="23" t="s">
        <v>40</v>
      </c>
      <c r="C18" s="23"/>
      <c r="D18" s="23"/>
      <c r="E18" s="23"/>
      <c r="F18" s="23"/>
      <c r="K18" s="14" t="s">
        <v>0</v>
      </c>
      <c r="O18" s="10" t="s">
        <v>11</v>
      </c>
      <c r="Q18" s="13"/>
    </row>
    <row r="19" spans="1:17" x14ac:dyDescent="0.35">
      <c r="A19" s="5"/>
      <c r="B19" s="3" t="s">
        <v>8</v>
      </c>
      <c r="C19" s="3" t="s">
        <v>13</v>
      </c>
      <c r="D19" s="12" t="s">
        <v>14</v>
      </c>
      <c r="E19" s="7" t="s">
        <v>1</v>
      </c>
      <c r="F19" s="7" t="s">
        <v>2</v>
      </c>
      <c r="G19" s="7" t="s">
        <v>3</v>
      </c>
      <c r="H19" s="8" t="s">
        <v>4</v>
      </c>
      <c r="I19" s="7" t="s">
        <v>5</v>
      </c>
      <c r="K19" s="7" t="s">
        <v>4</v>
      </c>
      <c r="L19" s="7" t="s">
        <v>5</v>
      </c>
      <c r="N19" s="11"/>
      <c r="O19" t="s">
        <v>4</v>
      </c>
      <c r="P19" t="s">
        <v>5</v>
      </c>
      <c r="Q19" s="10"/>
    </row>
    <row r="20" spans="1:17" x14ac:dyDescent="0.35">
      <c r="B20" s="10" t="s">
        <v>7</v>
      </c>
      <c r="C20" s="10" t="s">
        <v>7</v>
      </c>
      <c r="D20" s="10" t="s">
        <v>15</v>
      </c>
      <c r="E20">
        <v>18.1007892608642</v>
      </c>
      <c r="F20">
        <v>20.080814361572202</v>
      </c>
      <c r="G20">
        <v>22.378578791572199</v>
      </c>
      <c r="H20">
        <f>AVERAGE(E20:G20)</f>
        <v>20.186727471336198</v>
      </c>
      <c r="I20">
        <f>STDEV(E20:G20)</f>
        <v>2.1408605763509336</v>
      </c>
      <c r="J20" s="4"/>
      <c r="K20" s="4">
        <f t="shared" ref="K20:K28" si="2">(POWER(2,H6-H20))*1000</f>
        <v>17.688781896149298</v>
      </c>
      <c r="L20" s="5">
        <f t="shared" ref="L20:L28" si="3">((I20/H20)*K20)</f>
        <v>1.8759462552267521</v>
      </c>
      <c r="N20" s="9" t="s">
        <v>7</v>
      </c>
      <c r="O20" s="10">
        <v>17.688781896149298</v>
      </c>
      <c r="P20" s="10">
        <v>1.8759462552267521</v>
      </c>
    </row>
    <row r="21" spans="1:17" x14ac:dyDescent="0.35">
      <c r="C21" s="10" t="s">
        <v>16</v>
      </c>
      <c r="D21" s="10" t="s">
        <v>17</v>
      </c>
      <c r="E21">
        <v>25.062312316894499</v>
      </c>
      <c r="F21">
        <v>25.8960369110107</v>
      </c>
      <c r="G21">
        <v>23.092701221010699</v>
      </c>
      <c r="H21">
        <f t="shared" ref="H21:H28" si="4">AVERAGE(E21:G21)</f>
        <v>24.683683482971968</v>
      </c>
      <c r="I21">
        <f t="shared" ref="I21:I28" si="5">STDEV(E21:G21)</f>
        <v>1.4395112341052076</v>
      </c>
      <c r="J21" s="4"/>
      <c r="K21" s="4">
        <f t="shared" si="2"/>
        <v>2.2034581141760974</v>
      </c>
      <c r="L21" s="5">
        <f t="shared" si="3"/>
        <v>0.12850200057965028</v>
      </c>
      <c r="N21" t="s">
        <v>28</v>
      </c>
      <c r="O21" s="10">
        <v>2.2034581141760974</v>
      </c>
      <c r="P21" s="10">
        <v>0.12850200057965028</v>
      </c>
    </row>
    <row r="22" spans="1:17" x14ac:dyDescent="0.35">
      <c r="C22" s="10" t="s">
        <v>19</v>
      </c>
      <c r="D22" s="10" t="s">
        <v>20</v>
      </c>
      <c r="E22">
        <v>23.729389190673828</v>
      </c>
      <c r="F22">
        <v>23.501255035400391</v>
      </c>
      <c r="G22">
        <v>23.49981922540039</v>
      </c>
      <c r="H22">
        <f t="shared" si="4"/>
        <v>23.576821150491536</v>
      </c>
      <c r="I22">
        <f t="shared" si="5"/>
        <v>0.13212974892653082</v>
      </c>
      <c r="J22" s="4"/>
      <c r="K22" s="4">
        <f t="shared" si="2"/>
        <v>2.138534417689312</v>
      </c>
      <c r="L22" s="5">
        <f t="shared" si="3"/>
        <v>1.1984822460857603E-2</v>
      </c>
      <c r="N22" s="10" t="s">
        <v>29</v>
      </c>
      <c r="O22" s="10">
        <v>2.138534417689312</v>
      </c>
      <c r="P22" s="10">
        <v>1.1984822460857603E-2</v>
      </c>
    </row>
    <row r="23" spans="1:17" x14ac:dyDescent="0.35">
      <c r="B23" s="10" t="s">
        <v>9</v>
      </c>
      <c r="C23" s="10" t="s">
        <v>7</v>
      </c>
      <c r="D23" s="10" t="s">
        <v>21</v>
      </c>
      <c r="E23">
        <v>17.775742721557599</v>
      </c>
      <c r="F23">
        <v>19.369764328002901</v>
      </c>
      <c r="G23">
        <v>21.0672283980029</v>
      </c>
      <c r="H23">
        <f>AVERAGE(E23:G23)</f>
        <v>19.404245149187801</v>
      </c>
      <c r="I23">
        <f t="shared" si="5"/>
        <v>1.6460137255908087</v>
      </c>
      <c r="J23" s="4"/>
      <c r="K23" s="4">
        <f t="shared" si="2"/>
        <v>28.52143420440828</v>
      </c>
      <c r="L23" s="5">
        <f t="shared" si="3"/>
        <v>2.4194021366482388</v>
      </c>
      <c r="N23" s="9" t="s">
        <v>7</v>
      </c>
      <c r="O23" s="10">
        <v>28.52143420440828</v>
      </c>
      <c r="P23" s="10">
        <v>2.4194021366482388</v>
      </c>
    </row>
    <row r="24" spans="1:17" x14ac:dyDescent="0.35">
      <c r="C24" s="10" t="s">
        <v>16</v>
      </c>
      <c r="D24" s="10" t="s">
        <v>22</v>
      </c>
      <c r="E24">
        <v>23.948387145996094</v>
      </c>
      <c r="F24">
        <v>24.400285339355399</v>
      </c>
      <c r="G24">
        <v>23.095649289355499</v>
      </c>
      <c r="H24">
        <f t="shared" si="4"/>
        <v>23.81477392490233</v>
      </c>
      <c r="I24">
        <f t="shared" si="5"/>
        <v>0.66250145311397113</v>
      </c>
      <c r="J24" s="4"/>
      <c r="K24" s="4">
        <f t="shared" si="2"/>
        <v>5.2295566131913667</v>
      </c>
      <c r="L24" s="5">
        <f t="shared" si="3"/>
        <v>0.14548065273709151</v>
      </c>
      <c r="N24" t="s">
        <v>28</v>
      </c>
      <c r="O24" s="10">
        <v>5.2295566131913667</v>
      </c>
      <c r="P24" s="10">
        <v>0.14548065273709151</v>
      </c>
    </row>
    <row r="25" spans="1:17" x14ac:dyDescent="0.35">
      <c r="C25" s="10" t="s">
        <v>19</v>
      </c>
      <c r="D25" s="10" t="s">
        <v>23</v>
      </c>
      <c r="E25">
        <v>21.172876358032202</v>
      </c>
      <c r="F25">
        <v>22.403598785400391</v>
      </c>
      <c r="G25">
        <v>23.896462615400399</v>
      </c>
      <c r="H25">
        <f t="shared" si="4"/>
        <v>22.490979252944328</v>
      </c>
      <c r="I25">
        <f t="shared" si="5"/>
        <v>1.3638940702680593</v>
      </c>
      <c r="J25" s="4"/>
      <c r="K25" s="4">
        <f t="shared" si="2"/>
        <v>5.2466299884303131</v>
      </c>
      <c r="L25" s="5">
        <f t="shared" si="3"/>
        <v>0.31816522747331677</v>
      </c>
      <c r="N25" s="10" t="s">
        <v>29</v>
      </c>
      <c r="O25" s="10">
        <v>5.2466299884303131</v>
      </c>
      <c r="P25" s="10">
        <v>0.31816522747331677</v>
      </c>
    </row>
    <row r="26" spans="1:17" x14ac:dyDescent="0.35">
      <c r="B26" s="10" t="s">
        <v>18</v>
      </c>
      <c r="C26" s="10" t="s">
        <v>7</v>
      </c>
      <c r="D26" s="10" t="s">
        <v>24</v>
      </c>
      <c r="E26">
        <v>19.938467025756836</v>
      </c>
      <c r="F26">
        <v>19.722395706176702</v>
      </c>
      <c r="G26">
        <v>19.920559416176758</v>
      </c>
      <c r="H26">
        <f t="shared" si="4"/>
        <v>19.860474049370097</v>
      </c>
      <c r="I26">
        <f t="shared" si="5"/>
        <v>0.1199141036929903</v>
      </c>
      <c r="J26" s="4"/>
      <c r="K26" s="4">
        <f t="shared" si="2"/>
        <v>64.296815173791828</v>
      </c>
      <c r="L26" s="5">
        <f t="shared" si="3"/>
        <v>0.38821303775091115</v>
      </c>
      <c r="N26" s="9" t="s">
        <v>7</v>
      </c>
      <c r="O26" s="10">
        <v>64.296815173791828</v>
      </c>
      <c r="P26" s="10">
        <v>0.38821303775091115</v>
      </c>
    </row>
    <row r="27" spans="1:17" x14ac:dyDescent="0.35">
      <c r="C27" s="10" t="s">
        <v>16</v>
      </c>
      <c r="D27" s="10" t="s">
        <v>25</v>
      </c>
      <c r="E27">
        <v>24.760404586791992</v>
      </c>
      <c r="F27">
        <v>24.507017135620117</v>
      </c>
      <c r="G27">
        <v>24.503080725620116</v>
      </c>
      <c r="H27">
        <f t="shared" si="4"/>
        <v>24.590167482677412</v>
      </c>
      <c r="I27">
        <f t="shared" si="5"/>
        <v>0.1474427941403437</v>
      </c>
      <c r="J27" s="4"/>
      <c r="K27" s="4">
        <f t="shared" si="2"/>
        <v>2.3170171141208975</v>
      </c>
      <c r="L27" s="5">
        <f t="shared" si="3"/>
        <v>1.3892848741987658E-2</v>
      </c>
      <c r="N27" t="s">
        <v>28</v>
      </c>
      <c r="O27" s="10">
        <v>2.3170171141208975</v>
      </c>
      <c r="P27" s="10">
        <v>1.3892848741987658E-2</v>
      </c>
    </row>
    <row r="28" spans="1:17" x14ac:dyDescent="0.35">
      <c r="C28" s="10" t="s">
        <v>19</v>
      </c>
      <c r="D28" s="10" t="s">
        <v>26</v>
      </c>
      <c r="E28">
        <v>22.775785446166992</v>
      </c>
      <c r="F28">
        <v>22.930675506591797</v>
      </c>
      <c r="G28">
        <v>22.809638976591799</v>
      </c>
      <c r="H28">
        <f t="shared" si="4"/>
        <v>22.838699976450197</v>
      </c>
      <c r="I28">
        <f t="shared" si="5"/>
        <v>8.1431805759035109E-2</v>
      </c>
      <c r="J28" s="4"/>
      <c r="K28" s="4">
        <f t="shared" si="2"/>
        <v>3.3451280268491304</v>
      </c>
      <c r="L28" s="5">
        <f t="shared" si="3"/>
        <v>1.192711564153669E-2</v>
      </c>
      <c r="N28" s="10" t="s">
        <v>29</v>
      </c>
      <c r="O28" s="10">
        <v>3.3451280268491304</v>
      </c>
      <c r="P28" s="10">
        <v>1.192711564153669E-2</v>
      </c>
    </row>
    <row r="29" spans="1:17" x14ac:dyDescent="0.35">
      <c r="B29" s="5"/>
      <c r="C29" s="5"/>
      <c r="D29" s="5"/>
      <c r="E29" s="4"/>
      <c r="F29" s="4"/>
      <c r="G29" s="4"/>
      <c r="H29" s="4"/>
      <c r="I29" s="4"/>
      <c r="J29" s="4"/>
      <c r="K29" s="4"/>
      <c r="L29" s="5"/>
      <c r="M29" s="4"/>
      <c r="N29" s="16"/>
      <c r="O29" s="5"/>
      <c r="P29" s="5"/>
    </row>
    <row r="30" spans="1:17" x14ac:dyDescent="0.35">
      <c r="B30" s="4"/>
      <c r="C30" s="5"/>
      <c r="D30" s="5"/>
      <c r="E30" s="4"/>
      <c r="F30" s="4"/>
      <c r="G30" s="4"/>
      <c r="H30" s="4"/>
      <c r="I30" s="4"/>
      <c r="J30" s="4"/>
      <c r="K30" s="4"/>
      <c r="L30" s="5"/>
      <c r="M30" s="4"/>
      <c r="N30" s="4"/>
      <c r="O30" s="5"/>
      <c r="P30" s="5"/>
    </row>
    <row r="31" spans="1:17" x14ac:dyDescent="0.35">
      <c r="B31" s="6"/>
      <c r="C31" s="6"/>
      <c r="D31" s="6"/>
      <c r="E31" s="6"/>
      <c r="F31" s="6"/>
      <c r="G31" s="4"/>
      <c r="H31" s="4"/>
      <c r="I31" s="4"/>
      <c r="J31" s="4"/>
      <c r="K31" s="4"/>
      <c r="L31" s="4"/>
    </row>
    <row r="32" spans="1:17" x14ac:dyDescent="0.35">
      <c r="K32" t="s">
        <v>30</v>
      </c>
      <c r="O32" s="10"/>
    </row>
    <row r="33" spans="2:17" x14ac:dyDescent="0.35">
      <c r="B33" s="23" t="s">
        <v>41</v>
      </c>
      <c r="C33" s="23"/>
      <c r="D33" s="23"/>
      <c r="E33" s="23"/>
      <c r="F33" s="23"/>
      <c r="I33" s="6"/>
      <c r="K33" s="14" t="s">
        <v>0</v>
      </c>
      <c r="L33" s="6"/>
      <c r="O33" s="10" t="s">
        <v>12</v>
      </c>
    </row>
    <row r="34" spans="2:17" x14ac:dyDescent="0.35">
      <c r="B34" s="3" t="s">
        <v>8</v>
      </c>
      <c r="C34" s="3" t="s">
        <v>13</v>
      </c>
      <c r="D34" s="12" t="s">
        <v>14</v>
      </c>
      <c r="E34" s="7" t="s">
        <v>1</v>
      </c>
      <c r="F34" s="7" t="s">
        <v>2</v>
      </c>
      <c r="G34" s="7" t="s">
        <v>3</v>
      </c>
      <c r="H34" s="8" t="s">
        <v>4</v>
      </c>
      <c r="I34" s="7" t="s">
        <v>5</v>
      </c>
      <c r="K34" s="7" t="s">
        <v>4</v>
      </c>
      <c r="L34" s="7" t="s">
        <v>5</v>
      </c>
      <c r="N34" s="11"/>
      <c r="O34" t="s">
        <v>4</v>
      </c>
      <c r="P34" t="s">
        <v>5</v>
      </c>
    </row>
    <row r="35" spans="2:17" x14ac:dyDescent="0.35">
      <c r="B35" s="10" t="s">
        <v>7</v>
      </c>
      <c r="C35" s="10" t="s">
        <v>7</v>
      </c>
      <c r="D35" s="10" t="s">
        <v>15</v>
      </c>
      <c r="E35">
        <v>30.398836135864258</v>
      </c>
      <c r="F35">
        <v>30.398660659790039</v>
      </c>
      <c r="G35" s="4">
        <v>30.139914423464258</v>
      </c>
      <c r="H35">
        <f>AVERAGE(E35:G35)</f>
        <v>30.312470406372853</v>
      </c>
      <c r="I35">
        <f>STDEV(E35:G35)</f>
        <v>0.1494378905302341</v>
      </c>
      <c r="J35" s="4"/>
      <c r="K35" s="4">
        <f>(POWER(2,H6-H35))*10000</f>
        <v>0.15832357041870254</v>
      </c>
      <c r="L35" s="15">
        <f>((I35/H35)*K35)</f>
        <v>7.8052168191516751E-4</v>
      </c>
      <c r="N35" s="9" t="s">
        <v>7</v>
      </c>
      <c r="O35" s="10">
        <v>0.15832357041870254</v>
      </c>
      <c r="P35" s="17">
        <v>7.8052168191516751E-4</v>
      </c>
    </row>
    <row r="36" spans="2:17" x14ac:dyDescent="0.35">
      <c r="C36" s="10" t="s">
        <v>16</v>
      </c>
      <c r="D36" s="10" t="s">
        <v>17</v>
      </c>
      <c r="E36">
        <v>27.418216323852501</v>
      </c>
      <c r="F36">
        <v>27.3429355621337</v>
      </c>
      <c r="G36" s="4">
        <v>27.105894611452499</v>
      </c>
      <c r="H36">
        <f t="shared" ref="H36:H43" si="6">AVERAGE(E36:G36)</f>
        <v>27.289015499146235</v>
      </c>
      <c r="I36">
        <f t="shared" ref="I36:I43" si="7">STDEV(E36:G36)</f>
        <v>0.16299307624419762</v>
      </c>
      <c r="J36" s="4"/>
      <c r="K36" s="4">
        <f t="shared" ref="K36:K43" si="8">(POWER(2,H7-H36))*10000</f>
        <v>3.6209432127599372</v>
      </c>
      <c r="L36" s="15">
        <f t="shared" ref="L36:L43" si="9">((I36/H36)*K36)</f>
        <v>2.1627334748362578E-2</v>
      </c>
      <c r="N36" t="s">
        <v>28</v>
      </c>
      <c r="O36" s="10">
        <v>3.6209432127599372</v>
      </c>
      <c r="P36" s="17">
        <v>2.1627334748362578E-2</v>
      </c>
    </row>
    <row r="37" spans="2:17" x14ac:dyDescent="0.35">
      <c r="C37" s="10" t="s">
        <v>19</v>
      </c>
      <c r="D37" s="10" t="s">
        <v>20</v>
      </c>
      <c r="E37">
        <v>27.074140548706001</v>
      </c>
      <c r="F37" s="4">
        <v>27.586794662475501</v>
      </c>
      <c r="G37" s="4">
        <v>28.199418836306101</v>
      </c>
      <c r="H37">
        <f t="shared" si="6"/>
        <v>27.620118015829203</v>
      </c>
      <c r="I37">
        <f t="shared" si="7"/>
        <v>0.56337877182682783</v>
      </c>
      <c r="J37" s="4"/>
      <c r="K37" s="4">
        <f t="shared" si="8"/>
        <v>1.2970675860351031</v>
      </c>
      <c r="L37" s="15">
        <f t="shared" si="9"/>
        <v>2.6456814673205029E-2</v>
      </c>
      <c r="N37" s="10" t="s">
        <v>29</v>
      </c>
      <c r="O37" s="10">
        <v>1.2970675860351031</v>
      </c>
      <c r="P37" s="17">
        <v>2.6456814673205029E-2</v>
      </c>
    </row>
    <row r="38" spans="2:17" x14ac:dyDescent="0.35">
      <c r="B38" s="10" t="s">
        <v>9</v>
      </c>
      <c r="C38" s="10" t="s">
        <v>7</v>
      </c>
      <c r="D38" s="10" t="s">
        <v>21</v>
      </c>
      <c r="E38">
        <v>29.162623214721599</v>
      </c>
      <c r="F38">
        <v>27.987194442749001</v>
      </c>
      <c r="G38" s="4">
        <v>30.225501502321698</v>
      </c>
      <c r="H38">
        <f>AVERAGE(E38:G38)</f>
        <v>29.125106386597434</v>
      </c>
      <c r="I38">
        <f t="shared" si="7"/>
        <v>1.1196250522061471</v>
      </c>
      <c r="J38" s="4"/>
      <c r="K38" s="4">
        <f t="shared" si="8"/>
        <v>0.33798742633712248</v>
      </c>
      <c r="L38" s="15">
        <f t="shared" si="9"/>
        <v>1.2992886097468816E-2</v>
      </c>
      <c r="N38" s="9" t="s">
        <v>7</v>
      </c>
      <c r="O38" s="10">
        <v>0.33798742633712248</v>
      </c>
      <c r="P38" s="17">
        <v>1.2992886097468816E-2</v>
      </c>
    </row>
    <row r="39" spans="2:17" x14ac:dyDescent="0.35">
      <c r="C39" s="10" t="s">
        <v>16</v>
      </c>
      <c r="D39" s="10" t="s">
        <v>22</v>
      </c>
      <c r="E39">
        <v>32.405361175537102</v>
      </c>
      <c r="F39">
        <v>25.173707962036101</v>
      </c>
      <c r="G39" s="4">
        <v>24.1278394631371</v>
      </c>
      <c r="H39">
        <f t="shared" si="6"/>
        <v>27.235636200236769</v>
      </c>
      <c r="I39">
        <f t="shared" si="7"/>
        <v>4.5075494971691894</v>
      </c>
      <c r="J39" s="4"/>
      <c r="K39" s="4">
        <f t="shared" si="8"/>
        <v>4.882954898735794</v>
      </c>
      <c r="L39" s="15">
        <f t="shared" si="9"/>
        <v>0.80813830588268087</v>
      </c>
      <c r="N39" t="s">
        <v>28</v>
      </c>
      <c r="O39" s="10">
        <v>4.882954898735794</v>
      </c>
      <c r="P39" s="17">
        <v>0.80813830588268087</v>
      </c>
    </row>
    <row r="40" spans="2:17" x14ac:dyDescent="0.35">
      <c r="C40" s="10" t="s">
        <v>19</v>
      </c>
      <c r="D40" s="10" t="s">
        <v>23</v>
      </c>
      <c r="E40">
        <v>24.041521072387599</v>
      </c>
      <c r="F40">
        <v>24.075790786743099</v>
      </c>
      <c r="G40" s="4">
        <v>35.284599359987702</v>
      </c>
      <c r="H40">
        <f t="shared" si="6"/>
        <v>27.800637073039468</v>
      </c>
      <c r="I40">
        <f t="shared" si="7"/>
        <v>6.4813241114511317</v>
      </c>
      <c r="J40" s="4"/>
      <c r="K40" s="4">
        <f t="shared" si="8"/>
        <v>1.3228608590083792</v>
      </c>
      <c r="L40" s="15">
        <f t="shared" si="9"/>
        <v>0.30840624116131354</v>
      </c>
      <c r="N40" s="10" t="s">
        <v>29</v>
      </c>
      <c r="O40" s="10">
        <v>1.3228608590083792</v>
      </c>
      <c r="P40" s="17">
        <v>0.30840624116131354</v>
      </c>
    </row>
    <row r="41" spans="2:17" x14ac:dyDescent="0.35">
      <c r="B41" s="10" t="s">
        <v>18</v>
      </c>
      <c r="C41" s="10" t="s">
        <v>7</v>
      </c>
      <c r="D41" s="10" t="s">
        <v>24</v>
      </c>
      <c r="E41">
        <v>30.4240703582763</v>
      </c>
      <c r="F41">
        <v>32.372634887695298</v>
      </c>
      <c r="G41" s="4">
        <v>31.281748645876366</v>
      </c>
      <c r="H41">
        <f t="shared" si="6"/>
        <v>31.359484630615984</v>
      </c>
      <c r="I41">
        <f t="shared" si="7"/>
        <v>0.97660539309387906</v>
      </c>
      <c r="J41" s="4"/>
      <c r="K41" s="4">
        <f t="shared" si="8"/>
        <v>0.22214797361412375</v>
      </c>
      <c r="L41" s="15">
        <f t="shared" si="9"/>
        <v>6.9181911517966323E-3</v>
      </c>
      <c r="N41" s="9" t="s">
        <v>7</v>
      </c>
      <c r="O41" s="10">
        <v>0.22214797361412375</v>
      </c>
      <c r="P41" s="17">
        <v>6.9181911517966323E-3</v>
      </c>
    </row>
    <row r="42" spans="2:17" x14ac:dyDescent="0.35">
      <c r="C42" s="10" t="s">
        <v>16</v>
      </c>
      <c r="D42" s="10" t="s">
        <v>25</v>
      </c>
      <c r="E42">
        <v>25.768407821655199</v>
      </c>
      <c r="F42">
        <v>25.316644668579102</v>
      </c>
      <c r="G42" s="4">
        <v>31.4786861092553</v>
      </c>
      <c r="H42">
        <f t="shared" si="6"/>
        <v>27.521246199829864</v>
      </c>
      <c r="I42">
        <f t="shared" si="7"/>
        <v>3.4346790918736834</v>
      </c>
      <c r="J42" s="4"/>
      <c r="K42" s="4">
        <f t="shared" si="8"/>
        <v>3.0379920154704636</v>
      </c>
      <c r="L42" s="15">
        <f t="shared" si="9"/>
        <v>0.37914444647786694</v>
      </c>
      <c r="N42" t="s">
        <v>28</v>
      </c>
      <c r="O42" s="10">
        <v>3.0379920154704636</v>
      </c>
      <c r="P42" s="17">
        <v>0.37914444647786694</v>
      </c>
    </row>
    <row r="43" spans="2:17" x14ac:dyDescent="0.35">
      <c r="C43" s="10" t="s">
        <v>19</v>
      </c>
      <c r="D43" s="10" t="s">
        <v>26</v>
      </c>
      <c r="E43">
        <v>23.041606903076101</v>
      </c>
      <c r="F43">
        <v>29.779412078857401</v>
      </c>
      <c r="G43" s="4">
        <v>29.585485190676199</v>
      </c>
      <c r="H43">
        <f t="shared" si="6"/>
        <v>27.468834724203234</v>
      </c>
      <c r="I43">
        <f t="shared" si="7"/>
        <v>3.8353176588923419</v>
      </c>
      <c r="J43" s="4"/>
      <c r="K43" s="4">
        <f t="shared" si="8"/>
        <v>1.3508380990276714</v>
      </c>
      <c r="L43" s="15">
        <f t="shared" si="9"/>
        <v>0.18860986523539791</v>
      </c>
      <c r="N43" s="10" t="s">
        <v>29</v>
      </c>
      <c r="O43" s="10">
        <v>1.3508380990276714</v>
      </c>
      <c r="P43" s="17">
        <v>0.18860986523539791</v>
      </c>
    </row>
    <row r="47" spans="2:17" x14ac:dyDescent="0.35">
      <c r="B47" s="18" t="s">
        <v>45</v>
      </c>
      <c r="Q47" s="5"/>
    </row>
    <row r="48" spans="2:17" x14ac:dyDescent="0.35">
      <c r="Q48" s="5"/>
    </row>
    <row r="49" spans="2:17" x14ac:dyDescent="0.35">
      <c r="B49" s="23" t="s">
        <v>46</v>
      </c>
      <c r="C49" s="23"/>
      <c r="D49" s="23"/>
      <c r="E49" s="23"/>
      <c r="F49" s="23"/>
      <c r="G49" s="23"/>
      <c r="H49" s="23"/>
      <c r="I49" s="23"/>
      <c r="K49" s="14" t="s">
        <v>0</v>
      </c>
      <c r="Q49" s="4"/>
    </row>
    <row r="50" spans="2:17" x14ac:dyDescent="0.35">
      <c r="B50" s="3" t="s">
        <v>8</v>
      </c>
      <c r="C50" s="3" t="s">
        <v>13</v>
      </c>
      <c r="D50" s="12" t="s">
        <v>14</v>
      </c>
      <c r="E50" s="7" t="s">
        <v>1</v>
      </c>
      <c r="F50" s="7" t="s">
        <v>2</v>
      </c>
      <c r="G50" s="7" t="s">
        <v>3</v>
      </c>
      <c r="H50" s="8" t="s">
        <v>4</v>
      </c>
      <c r="I50" s="7" t="s">
        <v>5</v>
      </c>
      <c r="K50" s="7" t="s">
        <v>4</v>
      </c>
      <c r="L50" s="7" t="s">
        <v>5</v>
      </c>
      <c r="N50" s="4"/>
      <c r="O50" s="4"/>
      <c r="P50" s="4"/>
      <c r="Q50" s="5"/>
    </row>
    <row r="51" spans="2:17" x14ac:dyDescent="0.35">
      <c r="B51" s="10" t="s">
        <v>7</v>
      </c>
      <c r="C51" s="10" t="s">
        <v>7</v>
      </c>
      <c r="D51" s="10" t="s">
        <v>15</v>
      </c>
      <c r="E51" s="4">
        <v>15.410367965698242</v>
      </c>
      <c r="F51" s="4">
        <v>15.468132019042899</v>
      </c>
      <c r="G51" s="4">
        <v>15.593898773193301</v>
      </c>
      <c r="H51" s="4">
        <f>AVERAGE(E51:G51)</f>
        <v>15.490799585978147</v>
      </c>
      <c r="I51" s="4">
        <f>STDEV(E51:G51)</f>
        <v>9.3841639308038641E-2</v>
      </c>
      <c r="K51">
        <v>15.490799585978147</v>
      </c>
      <c r="L51">
        <v>9.3841639308038641E-2</v>
      </c>
      <c r="N51" s="4"/>
      <c r="O51" s="4"/>
      <c r="P51" s="4"/>
      <c r="Q51" s="5"/>
    </row>
    <row r="52" spans="2:17" x14ac:dyDescent="0.35">
      <c r="C52" s="10" t="s">
        <v>16</v>
      </c>
      <c r="D52" s="10" t="s">
        <v>17</v>
      </c>
      <c r="E52" s="4">
        <v>14.511241912841797</v>
      </c>
      <c r="F52" s="4">
        <v>15.573141098022401</v>
      </c>
      <c r="G52" s="4">
        <v>15.612468719482401</v>
      </c>
      <c r="H52" s="4">
        <f t="shared" ref="H52:H59" si="10">AVERAGE(E52:G52)</f>
        <v>15.232283910115532</v>
      </c>
      <c r="I52" s="4">
        <f t="shared" ref="I52:I59" si="11">STDEV(E52:G52)</f>
        <v>0.62475021954922016</v>
      </c>
      <c r="K52">
        <v>15.232283910115532</v>
      </c>
      <c r="L52">
        <v>0.62475021954922016</v>
      </c>
      <c r="N52" s="4"/>
      <c r="O52" s="4"/>
      <c r="P52" s="4"/>
      <c r="Q52" s="5"/>
    </row>
    <row r="53" spans="2:17" x14ac:dyDescent="0.35">
      <c r="C53" s="10" t="s">
        <v>19</v>
      </c>
      <c r="D53" s="10" t="s">
        <v>20</v>
      </c>
      <c r="E53" s="4">
        <v>14.465023040771484</v>
      </c>
      <c r="F53" s="4">
        <v>15.9259014129638</v>
      </c>
      <c r="G53" s="4">
        <v>14.7599334716796</v>
      </c>
      <c r="H53" s="4">
        <f t="shared" si="10"/>
        <v>15.050285975138294</v>
      </c>
      <c r="I53" s="4">
        <f t="shared" si="11"/>
        <v>0.77250879398448635</v>
      </c>
      <c r="K53">
        <v>15.050285975138294</v>
      </c>
      <c r="L53">
        <v>0.77250879398448635</v>
      </c>
      <c r="N53" s="4"/>
      <c r="O53" s="4"/>
      <c r="P53" s="4"/>
      <c r="Q53" s="5"/>
    </row>
    <row r="54" spans="2:17" x14ac:dyDescent="0.35">
      <c r="B54" s="10" t="s">
        <v>9</v>
      </c>
      <c r="C54" s="10" t="s">
        <v>7</v>
      </c>
      <c r="D54" s="10" t="s">
        <v>21</v>
      </c>
      <c r="E54" s="4">
        <v>17.954206466674805</v>
      </c>
      <c r="F54" s="4">
        <v>16.768959045410099</v>
      </c>
      <c r="G54" s="4">
        <v>16.3910827636718</v>
      </c>
      <c r="H54" s="4">
        <f t="shared" si="10"/>
        <v>17.038082758585571</v>
      </c>
      <c r="I54" s="4">
        <f t="shared" si="11"/>
        <v>0.81557317726091882</v>
      </c>
      <c r="K54">
        <v>17.038082758585571</v>
      </c>
      <c r="L54">
        <v>0.81557317726091882</v>
      </c>
      <c r="N54" s="4"/>
      <c r="O54" s="4"/>
      <c r="P54" s="4"/>
      <c r="Q54" s="5"/>
    </row>
    <row r="55" spans="2:17" x14ac:dyDescent="0.35">
      <c r="C55" s="10" t="s">
        <v>16</v>
      </c>
      <c r="D55" s="10" t="s">
        <v>22</v>
      </c>
      <c r="E55" s="4">
        <v>18.480703353881836</v>
      </c>
      <c r="F55" s="4">
        <v>17.47627067565918</v>
      </c>
      <c r="G55" s="4">
        <v>17.575798034667901</v>
      </c>
      <c r="H55" s="4">
        <f t="shared" si="10"/>
        <v>17.844257354736303</v>
      </c>
      <c r="I55" s="4">
        <f t="shared" si="11"/>
        <v>0.55342032504153382</v>
      </c>
      <c r="K55">
        <v>17.844257354736303</v>
      </c>
      <c r="L55">
        <v>0.55342032504153382</v>
      </c>
      <c r="N55" s="4"/>
      <c r="O55" s="4"/>
      <c r="P55" s="4"/>
      <c r="Q55" s="5"/>
    </row>
    <row r="56" spans="2:17" x14ac:dyDescent="0.35">
      <c r="C56" s="10" t="s">
        <v>19</v>
      </c>
      <c r="D56" s="10" t="s">
        <v>23</v>
      </c>
      <c r="E56" s="4">
        <v>17.213884353637599</v>
      </c>
      <c r="F56" s="4">
        <v>16.717433929443359</v>
      </c>
      <c r="G56" s="4">
        <v>16.628032684326101</v>
      </c>
      <c r="H56" s="4">
        <f t="shared" si="10"/>
        <v>16.853116989135685</v>
      </c>
      <c r="I56" s="4">
        <f t="shared" si="11"/>
        <v>0.31561521529288011</v>
      </c>
      <c r="K56">
        <v>16.853116989135685</v>
      </c>
      <c r="L56">
        <v>0.31561521529288011</v>
      </c>
      <c r="N56" s="4"/>
      <c r="O56" s="4"/>
      <c r="P56" s="4"/>
      <c r="Q56" s="5"/>
    </row>
    <row r="57" spans="2:17" x14ac:dyDescent="0.35">
      <c r="B57" s="10" t="s">
        <v>18</v>
      </c>
      <c r="C57" s="10" t="s">
        <v>7</v>
      </c>
      <c r="D57" s="10" t="s">
        <v>24</v>
      </c>
      <c r="E57" s="4">
        <v>16.0972805023193</v>
      </c>
      <c r="F57" s="4">
        <v>17.740201950073242</v>
      </c>
      <c r="G57" s="4">
        <v>14.73284912109375</v>
      </c>
      <c r="H57" s="4">
        <f t="shared" si="10"/>
        <v>16.190110524495431</v>
      </c>
      <c r="I57" s="4">
        <f t="shared" si="11"/>
        <v>1.5058239668884454</v>
      </c>
      <c r="K57">
        <v>16.190110524495431</v>
      </c>
      <c r="L57">
        <v>1.5058239668884454</v>
      </c>
      <c r="N57" s="4"/>
      <c r="O57" s="4"/>
      <c r="P57" s="4"/>
      <c r="Q57" s="5"/>
    </row>
    <row r="58" spans="2:17" x14ac:dyDescent="0.35">
      <c r="C58" s="10" t="s">
        <v>16</v>
      </c>
      <c r="D58" s="10" t="s">
        <v>25</v>
      </c>
      <c r="E58" s="4">
        <v>15.157277202606201</v>
      </c>
      <c r="F58" s="4">
        <v>15.154701232910099</v>
      </c>
      <c r="G58" s="4">
        <v>15.2836608886718</v>
      </c>
      <c r="H58" s="4">
        <f t="shared" si="10"/>
        <v>15.198546441396033</v>
      </c>
      <c r="I58" s="4">
        <f t="shared" si="11"/>
        <v>7.3722525433298061E-2</v>
      </c>
      <c r="K58">
        <v>15.198546441396033</v>
      </c>
      <c r="L58">
        <v>7.3722525433298061E-2</v>
      </c>
      <c r="N58" s="4"/>
      <c r="O58" s="4"/>
      <c r="P58" s="4"/>
      <c r="Q58" s="5"/>
    </row>
    <row r="59" spans="2:17" x14ac:dyDescent="0.35">
      <c r="C59" s="10" t="s">
        <v>19</v>
      </c>
      <c r="D59" s="10" t="s">
        <v>26</v>
      </c>
      <c r="E59" s="4">
        <v>15.681673049926699</v>
      </c>
      <c r="F59" s="4">
        <v>15.664602279663001</v>
      </c>
      <c r="G59" s="4">
        <v>16.922660827636719</v>
      </c>
      <c r="H59" s="4">
        <f t="shared" si="10"/>
        <v>16.089645385742141</v>
      </c>
      <c r="I59" s="4">
        <f t="shared" si="11"/>
        <v>0.7214630258200796</v>
      </c>
      <c r="K59">
        <v>16.089645385742141</v>
      </c>
      <c r="L59">
        <v>0.7214630258200796</v>
      </c>
    </row>
    <row r="60" spans="2:17" x14ac:dyDescent="0.35">
      <c r="B60" s="10"/>
      <c r="C60" s="10"/>
      <c r="D60" s="10"/>
      <c r="F60" s="4"/>
    </row>
    <row r="61" spans="2:17" x14ac:dyDescent="0.35">
      <c r="C61" s="10"/>
      <c r="D61" s="10"/>
    </row>
    <row r="62" spans="2:17" x14ac:dyDescent="0.35">
      <c r="K62" t="s">
        <v>27</v>
      </c>
      <c r="O62" s="10"/>
    </row>
    <row r="63" spans="2:17" x14ac:dyDescent="0.35">
      <c r="B63" s="23" t="s">
        <v>40</v>
      </c>
      <c r="C63" s="23"/>
      <c r="D63" s="23"/>
      <c r="E63" s="23"/>
      <c r="F63" s="23"/>
      <c r="G63" s="23"/>
      <c r="H63" s="23"/>
      <c r="I63" s="23"/>
      <c r="K63" s="14" t="s">
        <v>0</v>
      </c>
      <c r="O63" s="10" t="s">
        <v>11</v>
      </c>
    </row>
    <row r="64" spans="2:17" x14ac:dyDescent="0.35">
      <c r="B64" s="3" t="s">
        <v>8</v>
      </c>
      <c r="C64" s="3" t="s">
        <v>13</v>
      </c>
      <c r="D64" s="12" t="s">
        <v>14</v>
      </c>
      <c r="E64" s="7" t="s">
        <v>1</v>
      </c>
      <c r="F64" s="7" t="s">
        <v>2</v>
      </c>
      <c r="G64" s="7" t="s">
        <v>3</v>
      </c>
      <c r="H64" s="8" t="s">
        <v>4</v>
      </c>
      <c r="I64" s="7" t="s">
        <v>5</v>
      </c>
      <c r="K64" s="7" t="s">
        <v>4</v>
      </c>
      <c r="L64" s="7" t="s">
        <v>5</v>
      </c>
      <c r="N64" s="11"/>
      <c r="O64" t="s">
        <v>4</v>
      </c>
      <c r="P64" t="s">
        <v>5</v>
      </c>
    </row>
    <row r="65" spans="2:16" x14ac:dyDescent="0.35">
      <c r="B65" s="10" t="s">
        <v>7</v>
      </c>
      <c r="C65" s="10" t="s">
        <v>7</v>
      </c>
      <c r="D65" s="10" t="s">
        <v>15</v>
      </c>
      <c r="E65" s="4">
        <v>20.198081970214801</v>
      </c>
      <c r="F65" s="4">
        <v>21.452083587646399</v>
      </c>
      <c r="G65" s="4">
        <v>21.2202339172363</v>
      </c>
      <c r="H65" s="4">
        <f>AVERAGE(E65:G65)</f>
        <v>20.956799825032501</v>
      </c>
      <c r="I65">
        <f>STDEV(E65:G65)</f>
        <v>0.66721672253601083</v>
      </c>
      <c r="J65" s="4"/>
      <c r="K65" s="19">
        <f t="shared" ref="K65:K73" si="12">(POWER(2,H51-H65))*1000</f>
        <v>22.624030194631857</v>
      </c>
      <c r="L65" s="5">
        <f t="shared" ref="L65:L73" si="13">((I65/H65)*K65)</f>
        <v>0.72029753602871971</v>
      </c>
      <c r="N65" s="9" t="s">
        <v>7</v>
      </c>
      <c r="O65" s="10">
        <v>22.624030194631857</v>
      </c>
      <c r="P65" s="10">
        <v>0.72029753602871971</v>
      </c>
    </row>
    <row r="66" spans="2:16" x14ac:dyDescent="0.35">
      <c r="C66" s="10" t="s">
        <v>16</v>
      </c>
      <c r="D66" s="10" t="s">
        <v>17</v>
      </c>
      <c r="E66" s="4">
        <v>23.9695529937744</v>
      </c>
      <c r="F66" s="4">
        <v>23.446910858154201</v>
      </c>
      <c r="G66" s="4">
        <v>23.389471054077099</v>
      </c>
      <c r="H66" s="4">
        <f t="shared" ref="H66:H67" si="14">AVERAGE(E66:G66)</f>
        <v>23.601978302001896</v>
      </c>
      <c r="I66">
        <f t="shared" ref="I66:I73" si="15">STDEV(E66:G66)</f>
        <v>0.31962196153712635</v>
      </c>
      <c r="J66" s="4"/>
      <c r="K66" s="19">
        <f t="shared" si="12"/>
        <v>3.0232282248617159</v>
      </c>
      <c r="L66" s="5">
        <f t="shared" si="13"/>
        <v>4.0941065322594013E-2</v>
      </c>
      <c r="N66" t="s">
        <v>28</v>
      </c>
      <c r="O66" s="10">
        <v>3.0232282248617159</v>
      </c>
      <c r="P66" s="10">
        <v>4.0941065322594013E-2</v>
      </c>
    </row>
    <row r="67" spans="2:16" x14ac:dyDescent="0.35">
      <c r="C67" s="10" t="s">
        <v>19</v>
      </c>
      <c r="D67" s="10" t="s">
        <v>20</v>
      </c>
      <c r="E67" s="4">
        <v>23.240123748779201</v>
      </c>
      <c r="F67" s="4">
        <v>22.428674697875898</v>
      </c>
      <c r="G67" s="4">
        <v>22.3052978515625</v>
      </c>
      <c r="H67" s="4">
        <f t="shared" si="14"/>
        <v>22.658032099405869</v>
      </c>
      <c r="I67">
        <f t="shared" si="15"/>
        <v>0.50786659444600868</v>
      </c>
      <c r="J67" s="4"/>
      <c r="K67" s="19">
        <f t="shared" si="12"/>
        <v>5.1267273007313436</v>
      </c>
      <c r="L67" s="5">
        <f t="shared" si="13"/>
        <v>0.11491260686068493</v>
      </c>
      <c r="N67" s="10" t="s">
        <v>29</v>
      </c>
      <c r="O67" s="10">
        <v>5.1267273007313436</v>
      </c>
      <c r="P67" s="10">
        <v>0.11491260686068493</v>
      </c>
    </row>
    <row r="68" spans="2:16" x14ac:dyDescent="0.35">
      <c r="B68" s="10" t="s">
        <v>9</v>
      </c>
      <c r="C68" s="10" t="s">
        <v>7</v>
      </c>
      <c r="D68" s="10" t="s">
        <v>21</v>
      </c>
      <c r="E68" s="4">
        <v>20.4567050933837</v>
      </c>
      <c r="F68" s="4">
        <v>22.349002838134702</v>
      </c>
      <c r="G68" s="4">
        <v>22.901687622070298</v>
      </c>
      <c r="H68" s="4">
        <f>AVERAGE(E68:G68)</f>
        <v>21.902465184529564</v>
      </c>
      <c r="I68">
        <f t="shared" si="15"/>
        <v>1.2821980340263599</v>
      </c>
      <c r="J68" s="4"/>
      <c r="K68" s="19">
        <f t="shared" si="12"/>
        <v>34.330092959040954</v>
      </c>
      <c r="L68" s="5">
        <f t="shared" si="13"/>
        <v>2.0097270936933551</v>
      </c>
      <c r="N68" s="9" t="s">
        <v>7</v>
      </c>
      <c r="O68" s="10">
        <v>34.330092959040954</v>
      </c>
      <c r="P68" s="10">
        <v>2.0097270936933551</v>
      </c>
    </row>
    <row r="69" spans="2:16" x14ac:dyDescent="0.35">
      <c r="C69" s="10" t="s">
        <v>16</v>
      </c>
      <c r="D69" s="10" t="s">
        <v>22</v>
      </c>
      <c r="E69" s="4">
        <v>25.7216186523437</v>
      </c>
      <c r="F69" s="4">
        <v>25.025373458862301</v>
      </c>
      <c r="G69" s="4">
        <v>25.6761779785156</v>
      </c>
      <c r="H69" s="4">
        <f t="shared" ref="H69:H73" si="16">AVERAGE(E69:G69)</f>
        <v>25.474390029907198</v>
      </c>
      <c r="I69">
        <f t="shared" si="15"/>
        <v>0.38952294478525568</v>
      </c>
      <c r="J69" s="4"/>
      <c r="K69" s="19">
        <f t="shared" si="12"/>
        <v>5.0477890113876569</v>
      </c>
      <c r="L69" s="5">
        <f t="shared" si="13"/>
        <v>7.7184562145040603E-2</v>
      </c>
      <c r="N69" t="s">
        <v>28</v>
      </c>
      <c r="O69" s="10">
        <v>5.0477890113876569</v>
      </c>
      <c r="P69" s="10">
        <v>7.7184562145040603E-2</v>
      </c>
    </row>
    <row r="70" spans="2:16" x14ac:dyDescent="0.35">
      <c r="C70" s="10" t="s">
        <v>19</v>
      </c>
      <c r="D70" s="10" t="s">
        <v>23</v>
      </c>
      <c r="E70" s="4">
        <v>22.385013580322202</v>
      </c>
      <c r="F70" s="4">
        <v>23.3273620605468</v>
      </c>
      <c r="G70" s="4">
        <v>24.7213840484619</v>
      </c>
      <c r="H70" s="4">
        <f t="shared" si="16"/>
        <v>23.477919896443634</v>
      </c>
      <c r="I70">
        <f t="shared" si="15"/>
        <v>1.1754392742976056</v>
      </c>
      <c r="J70" s="4"/>
      <c r="K70" s="19">
        <f t="shared" si="12"/>
        <v>10.132943230534426</v>
      </c>
      <c r="L70" s="5">
        <f t="shared" si="13"/>
        <v>0.50731323260040651</v>
      </c>
      <c r="N70" s="10" t="s">
        <v>29</v>
      </c>
      <c r="O70" s="10">
        <v>10.132943230534426</v>
      </c>
      <c r="P70" s="10">
        <v>0.50731323260040651</v>
      </c>
    </row>
    <row r="71" spans="2:16" x14ac:dyDescent="0.35">
      <c r="B71" s="10" t="s">
        <v>18</v>
      </c>
      <c r="C71" s="10" t="s">
        <v>7</v>
      </c>
      <c r="D71" s="10" t="s">
        <v>24</v>
      </c>
      <c r="E71" s="4">
        <v>20.225284576416001</v>
      </c>
      <c r="F71" s="4">
        <v>20.9968147277832</v>
      </c>
      <c r="G71" s="4">
        <v>20.9497470855712</v>
      </c>
      <c r="H71" s="4">
        <f t="shared" si="16"/>
        <v>20.723948796590136</v>
      </c>
      <c r="I71">
        <f t="shared" si="15"/>
        <v>0.43249664056181508</v>
      </c>
      <c r="J71" s="4"/>
      <c r="K71" s="19">
        <f t="shared" si="12"/>
        <v>43.169665606368554</v>
      </c>
      <c r="L71" s="5">
        <f t="shared" si="13"/>
        <v>0.90092556839376892</v>
      </c>
      <c r="N71" s="9" t="s">
        <v>7</v>
      </c>
      <c r="O71" s="10">
        <v>43.169665606368554</v>
      </c>
      <c r="P71" s="10">
        <v>0.90092556839376892</v>
      </c>
    </row>
    <row r="72" spans="2:16" x14ac:dyDescent="0.35">
      <c r="C72" s="10" t="s">
        <v>16</v>
      </c>
      <c r="D72" s="10" t="s">
        <v>25</v>
      </c>
      <c r="E72" s="4">
        <v>22.900899887084901</v>
      </c>
      <c r="F72" s="4">
        <v>22.954601287841701</v>
      </c>
      <c r="G72" s="4">
        <v>23.603417396545399</v>
      </c>
      <c r="H72" s="4">
        <f t="shared" si="16"/>
        <v>23.152972857157334</v>
      </c>
      <c r="I72">
        <f t="shared" si="15"/>
        <v>0.39101940157645082</v>
      </c>
      <c r="J72" s="4"/>
      <c r="K72" s="19">
        <f t="shared" si="12"/>
        <v>4.0316149831751531</v>
      </c>
      <c r="L72" s="5">
        <f t="shared" si="13"/>
        <v>6.8088002686897839E-2</v>
      </c>
      <c r="N72" t="s">
        <v>28</v>
      </c>
      <c r="O72" s="10">
        <v>4.0316149831751531</v>
      </c>
      <c r="P72" s="10">
        <v>6.8088002686897839E-2</v>
      </c>
    </row>
    <row r="73" spans="2:16" x14ac:dyDescent="0.35">
      <c r="C73" s="10" t="s">
        <v>19</v>
      </c>
      <c r="D73" s="10" t="s">
        <v>26</v>
      </c>
      <c r="E73" s="4">
        <v>22.878885269165</v>
      </c>
      <c r="F73" s="4">
        <v>23.619295120239201</v>
      </c>
      <c r="G73" s="4">
        <v>23.2319803237915</v>
      </c>
      <c r="H73" s="4">
        <f t="shared" si="16"/>
        <v>23.243386904398566</v>
      </c>
      <c r="I73">
        <f t="shared" si="15"/>
        <v>0.37033669741572905</v>
      </c>
      <c r="J73" s="4"/>
      <c r="K73" s="19">
        <f t="shared" si="12"/>
        <v>7.0227825550907994</v>
      </c>
      <c r="L73" s="5">
        <f t="shared" si="13"/>
        <v>0.11189393821211785</v>
      </c>
      <c r="N73" s="10" t="s">
        <v>29</v>
      </c>
      <c r="O73" s="10">
        <v>7.0227825550907994</v>
      </c>
      <c r="P73" s="10">
        <v>0.11189393821211785</v>
      </c>
    </row>
    <row r="74" spans="2:16" x14ac:dyDescent="0.35">
      <c r="B74" s="5"/>
      <c r="C74" s="5"/>
      <c r="D74" s="5"/>
      <c r="E74" s="4"/>
      <c r="F74" s="4"/>
      <c r="G74" s="4"/>
      <c r="H74" s="4"/>
      <c r="I74" s="4"/>
      <c r="J74" s="4"/>
      <c r="K74" s="4"/>
      <c r="L74" s="5"/>
      <c r="M74" s="4"/>
      <c r="N74" s="16"/>
      <c r="O74" s="5"/>
      <c r="P74" s="5"/>
    </row>
    <row r="75" spans="2:16" x14ac:dyDescent="0.35">
      <c r="B75" s="4"/>
      <c r="C75" s="5"/>
      <c r="D75" s="5"/>
      <c r="E75" s="4"/>
      <c r="F75" s="4"/>
      <c r="G75" s="4"/>
      <c r="H75" s="4"/>
      <c r="I75" s="4"/>
      <c r="J75" s="4"/>
      <c r="K75" s="4"/>
      <c r="L75" s="5"/>
      <c r="M75" s="4"/>
      <c r="N75" s="4"/>
      <c r="O75" s="5"/>
      <c r="P75" s="5"/>
    </row>
    <row r="76" spans="2:16" x14ac:dyDescent="0.35">
      <c r="B76" s="6"/>
      <c r="C76" s="6"/>
      <c r="D76" s="6"/>
      <c r="E76" s="6"/>
      <c r="F76" s="6"/>
      <c r="G76" s="4"/>
      <c r="H76" s="4"/>
      <c r="I76" s="4"/>
      <c r="J76" s="4"/>
      <c r="K76" s="4"/>
      <c r="L76" s="4"/>
    </row>
    <row r="77" spans="2:16" x14ac:dyDescent="0.35">
      <c r="K77" t="s">
        <v>30</v>
      </c>
      <c r="O77" s="10"/>
    </row>
    <row r="78" spans="2:16" x14ac:dyDescent="0.35">
      <c r="B78" s="23" t="s">
        <v>41</v>
      </c>
      <c r="C78" s="23"/>
      <c r="D78" s="23"/>
      <c r="E78" s="23"/>
      <c r="F78" s="23"/>
      <c r="G78" s="23"/>
      <c r="H78" s="23"/>
      <c r="I78" s="23"/>
      <c r="K78" s="14" t="s">
        <v>0</v>
      </c>
      <c r="L78" s="6"/>
      <c r="O78" s="10" t="s">
        <v>12</v>
      </c>
    </row>
    <row r="79" spans="2:16" x14ac:dyDescent="0.35">
      <c r="B79" s="3" t="s">
        <v>8</v>
      </c>
      <c r="C79" s="3" t="s">
        <v>13</v>
      </c>
      <c r="D79" s="12" t="s">
        <v>14</v>
      </c>
      <c r="E79" s="7" t="s">
        <v>1</v>
      </c>
      <c r="F79" s="7" t="s">
        <v>2</v>
      </c>
      <c r="G79" s="7" t="s">
        <v>3</v>
      </c>
      <c r="H79" s="8" t="s">
        <v>4</v>
      </c>
      <c r="I79" s="7" t="s">
        <v>5</v>
      </c>
      <c r="K79" s="7" t="s">
        <v>4</v>
      </c>
      <c r="L79" s="7" t="s">
        <v>5</v>
      </c>
      <c r="N79" s="11"/>
      <c r="O79" t="s">
        <v>4</v>
      </c>
      <c r="P79" t="s">
        <v>5</v>
      </c>
    </row>
    <row r="80" spans="2:16" x14ac:dyDescent="0.35">
      <c r="B80" s="10" t="s">
        <v>7</v>
      </c>
      <c r="C80" s="10" t="s">
        <v>7</v>
      </c>
      <c r="D80" s="10" t="s">
        <v>15</v>
      </c>
      <c r="E80" s="4">
        <v>30.039693832397401</v>
      </c>
      <c r="F80" s="4">
        <v>30.947463989257798</v>
      </c>
      <c r="G80" s="4">
        <v>29.509525299072202</v>
      </c>
      <c r="H80" s="4">
        <f>AVERAGE(E80:G80)</f>
        <v>30.165561040242466</v>
      </c>
      <c r="I80">
        <f>STDEV(E80:G80)</f>
        <v>0.72718555726252021</v>
      </c>
      <c r="J80" s="4"/>
      <c r="K80" s="19">
        <f>(POWER(2,H51-H80))*10000</f>
        <v>0.38234606336569926</v>
      </c>
      <c r="L80" s="15">
        <f>((I80/H80)*K80)</f>
        <v>9.2170185326505717E-3</v>
      </c>
      <c r="N80" s="9" t="s">
        <v>7</v>
      </c>
      <c r="O80" s="10">
        <v>0.38234606336569926</v>
      </c>
      <c r="P80" s="17">
        <v>9.2170185326505717E-3</v>
      </c>
    </row>
    <row r="81" spans="2:16" x14ac:dyDescent="0.35">
      <c r="C81" s="10" t="s">
        <v>16</v>
      </c>
      <c r="D81" s="10" t="s">
        <v>17</v>
      </c>
      <c r="E81" s="4">
        <v>26.8700656890869</v>
      </c>
      <c r="F81" s="4">
        <v>25.1575202941894</v>
      </c>
      <c r="G81" s="4">
        <v>27.803346633911101</v>
      </c>
      <c r="H81" s="4">
        <f t="shared" ref="H81:H82" si="17">AVERAGE(E81:G81)</f>
        <v>26.6103108723958</v>
      </c>
      <c r="I81">
        <f t="shared" ref="I81:I88" si="18">STDEV(E81:G81)</f>
        <v>1.3419030064005943</v>
      </c>
      <c r="J81" s="4"/>
      <c r="K81" s="19">
        <f t="shared" ref="K81:K88" si="19">(POWER(2,H52-H81))*10000</f>
        <v>3.7572716264344592</v>
      </c>
      <c r="L81" s="15">
        <f t="shared" ref="L81:L88" si="20">((I81/H81)*K81)</f>
        <v>0.18947144644620667</v>
      </c>
      <c r="N81" t="s">
        <v>28</v>
      </c>
      <c r="O81" s="10">
        <v>3.7572716264344592</v>
      </c>
      <c r="P81" s="17">
        <v>0.18947144644620667</v>
      </c>
    </row>
    <row r="82" spans="2:16" x14ac:dyDescent="0.35">
      <c r="C82" s="10" t="s">
        <v>19</v>
      </c>
      <c r="D82" s="10" t="s">
        <v>20</v>
      </c>
      <c r="E82" s="4">
        <v>28.262838363647401</v>
      </c>
      <c r="F82" s="4">
        <v>28.635704040527344</v>
      </c>
      <c r="G82" s="4">
        <v>27.9261779785156</v>
      </c>
      <c r="H82" s="4">
        <f t="shared" si="17"/>
        <v>28.274906794230116</v>
      </c>
      <c r="I82">
        <f t="shared" si="18"/>
        <v>0.35491695286506181</v>
      </c>
      <c r="J82" s="4"/>
      <c r="K82" s="19">
        <f t="shared" si="19"/>
        <v>1.0447020626441421</v>
      </c>
      <c r="L82" s="15">
        <f t="shared" si="20"/>
        <v>1.3113481696822677E-2</v>
      </c>
      <c r="N82" s="10" t="s">
        <v>29</v>
      </c>
      <c r="O82" s="10">
        <v>1.0447020626441421</v>
      </c>
      <c r="P82" s="17">
        <v>1.3113481696822677E-2</v>
      </c>
    </row>
    <row r="83" spans="2:16" x14ac:dyDescent="0.35">
      <c r="B83" s="10" t="s">
        <v>9</v>
      </c>
      <c r="C83" s="10" t="s">
        <v>7</v>
      </c>
      <c r="D83" s="10" t="s">
        <v>21</v>
      </c>
      <c r="E83" s="4">
        <v>30.410093307495099</v>
      </c>
      <c r="F83" s="4">
        <v>30.812088012695298</v>
      </c>
      <c r="G83" s="4">
        <v>31.4510993957519</v>
      </c>
      <c r="H83" s="4">
        <f>AVERAGE(E83:G83)</f>
        <v>30.891093571980765</v>
      </c>
      <c r="I83">
        <f t="shared" si="18"/>
        <v>0.5249807879774635</v>
      </c>
      <c r="J83" s="4"/>
      <c r="K83" s="19">
        <f t="shared" si="19"/>
        <v>0.67581560379852545</v>
      </c>
      <c r="L83" s="15">
        <f t="shared" si="20"/>
        <v>1.1485194183329966E-2</v>
      </c>
      <c r="N83" s="9" t="s">
        <v>7</v>
      </c>
      <c r="O83" s="10">
        <v>0.67581560379852545</v>
      </c>
      <c r="P83" s="17">
        <v>1.1485194183329966E-2</v>
      </c>
    </row>
    <row r="84" spans="2:16" x14ac:dyDescent="0.35">
      <c r="C84" s="10" t="s">
        <v>16</v>
      </c>
      <c r="D84" s="10" t="s">
        <v>22</v>
      </c>
      <c r="E84" s="4">
        <v>29.353078842163001</v>
      </c>
      <c r="F84" s="4">
        <v>29.358543395996001</v>
      </c>
      <c r="G84" s="4">
        <v>28.9195957183837</v>
      </c>
      <c r="H84" s="4">
        <f t="shared" ref="H84:H88" si="21">AVERAGE(E84:G84)</f>
        <v>29.210405985514232</v>
      </c>
      <c r="I84">
        <f t="shared" si="18"/>
        <v>0.25186389963340872</v>
      </c>
      <c r="J84" s="4"/>
      <c r="K84" s="19">
        <f t="shared" si="19"/>
        <v>3.7883345686741161</v>
      </c>
      <c r="L84" s="15">
        <f t="shared" si="20"/>
        <v>3.2664548313894759E-2</v>
      </c>
      <c r="N84" t="s">
        <v>28</v>
      </c>
      <c r="O84" s="10">
        <v>3.7883345686741161</v>
      </c>
      <c r="P84" s="17">
        <v>3.2664548313894759E-2</v>
      </c>
    </row>
    <row r="85" spans="2:16" x14ac:dyDescent="0.35">
      <c r="C85" s="10" t="s">
        <v>19</v>
      </c>
      <c r="D85" s="10" t="s">
        <v>23</v>
      </c>
      <c r="E85" s="4">
        <v>28.931282043456999</v>
      </c>
      <c r="F85" s="4">
        <v>29.387527465820298</v>
      </c>
      <c r="G85" s="4">
        <v>29.0915718078613</v>
      </c>
      <c r="H85" s="4">
        <f t="shared" si="21"/>
        <v>29.136793772379534</v>
      </c>
      <c r="I85">
        <f t="shared" si="18"/>
        <v>0.23146002011801628</v>
      </c>
      <c r="J85" s="4"/>
      <c r="K85" s="19">
        <f t="shared" si="19"/>
        <v>2.0056023563790277</v>
      </c>
      <c r="L85" s="15">
        <f t="shared" si="20"/>
        <v>1.5932321359129392E-2</v>
      </c>
      <c r="N85" s="10" t="s">
        <v>29</v>
      </c>
      <c r="O85" s="10">
        <v>2.0056023563790277</v>
      </c>
      <c r="P85" s="17">
        <v>1.5932321359129392E-2</v>
      </c>
    </row>
    <row r="86" spans="2:16" x14ac:dyDescent="0.35">
      <c r="B86" s="10" t="s">
        <v>18</v>
      </c>
      <c r="C86" s="10" t="s">
        <v>7</v>
      </c>
      <c r="D86" s="10" t="s">
        <v>24</v>
      </c>
      <c r="E86" s="4">
        <v>30.738169670104899</v>
      </c>
      <c r="F86" s="4">
        <v>31.336580276489201</v>
      </c>
      <c r="G86" s="4">
        <v>31.368408203125</v>
      </c>
      <c r="H86" s="4">
        <f t="shared" si="21"/>
        <v>31.1477193832397</v>
      </c>
      <c r="I86">
        <f t="shared" si="18"/>
        <v>0.35503729363981174</v>
      </c>
      <c r="J86" s="4"/>
      <c r="K86" s="19">
        <f t="shared" si="19"/>
        <v>0.31427589373663306</v>
      </c>
      <c r="L86" s="15">
        <f t="shared" si="20"/>
        <v>3.5822739185369457E-3</v>
      </c>
      <c r="N86" s="9" t="s">
        <v>7</v>
      </c>
      <c r="O86" s="10">
        <v>0.31427589373663306</v>
      </c>
      <c r="P86" s="17">
        <v>3.5822739185369457E-3</v>
      </c>
    </row>
    <row r="87" spans="2:16" x14ac:dyDescent="0.35">
      <c r="C87" s="10" t="s">
        <v>16</v>
      </c>
      <c r="D87" s="10" t="s">
        <v>25</v>
      </c>
      <c r="E87" s="4">
        <v>26.9080696105957</v>
      </c>
      <c r="F87" s="4">
        <v>26.2009162902832</v>
      </c>
      <c r="G87" s="4">
        <v>26.309226989746001</v>
      </c>
      <c r="H87" s="4">
        <f t="shared" si="21"/>
        <v>26.4727376302083</v>
      </c>
      <c r="I87">
        <f t="shared" si="18"/>
        <v>0.38087826370842126</v>
      </c>
      <c r="J87" s="4"/>
      <c r="K87" s="19">
        <f t="shared" si="19"/>
        <v>4.0376649263948625</v>
      </c>
      <c r="L87" s="15">
        <f t="shared" si="20"/>
        <v>5.8092171202074695E-2</v>
      </c>
      <c r="N87" t="s">
        <v>28</v>
      </c>
      <c r="O87" s="10">
        <v>4.0376649263948625</v>
      </c>
      <c r="P87" s="17">
        <v>5.8092171202074695E-2</v>
      </c>
    </row>
    <row r="88" spans="2:16" x14ac:dyDescent="0.35">
      <c r="C88" s="10" t="s">
        <v>19</v>
      </c>
      <c r="D88" s="10" t="s">
        <v>26</v>
      </c>
      <c r="E88" s="4">
        <v>28.1953411102294</v>
      </c>
      <c r="F88" s="4">
        <v>28.1557292938232</v>
      </c>
      <c r="G88" s="4">
        <v>28.134355545043899</v>
      </c>
      <c r="H88" s="4">
        <f t="shared" si="21"/>
        <v>28.16180864969883</v>
      </c>
      <c r="I88">
        <f t="shared" si="18"/>
        <v>3.0943960899433774E-2</v>
      </c>
      <c r="J88" s="4"/>
      <c r="K88" s="19">
        <f t="shared" si="19"/>
        <v>2.3222915663706423</v>
      </c>
      <c r="L88" s="15">
        <f t="shared" si="20"/>
        <v>2.5517146402323299E-3</v>
      </c>
      <c r="N88" s="10" t="s">
        <v>29</v>
      </c>
      <c r="O88" s="10">
        <v>2.3222915663706423</v>
      </c>
      <c r="P88" s="17">
        <v>2.5517146402323299E-3</v>
      </c>
    </row>
    <row r="92" spans="2:16" x14ac:dyDescent="0.35">
      <c r="B92" s="4"/>
      <c r="C92" s="4"/>
    </row>
    <row r="93" spans="2:16" x14ac:dyDescent="0.35">
      <c r="B93" s="4"/>
      <c r="C93" s="4"/>
      <c r="F93" t="s">
        <v>47</v>
      </c>
      <c r="H93" t="s">
        <v>48</v>
      </c>
      <c r="L93" t="s">
        <v>49</v>
      </c>
    </row>
    <row r="94" spans="2:16" x14ac:dyDescent="0.35">
      <c r="C94" s="4"/>
    </row>
    <row r="95" spans="2:16" x14ac:dyDescent="0.35">
      <c r="C95" s="4"/>
      <c r="F95" s="3" t="s">
        <v>8</v>
      </c>
      <c r="G95" s="3" t="s">
        <v>50</v>
      </c>
      <c r="H95" s="20" t="s">
        <v>44</v>
      </c>
      <c r="I95" s="20" t="s">
        <v>45</v>
      </c>
      <c r="J95" s="21" t="s">
        <v>4</v>
      </c>
      <c r="L95" s="20" t="s">
        <v>44</v>
      </c>
      <c r="M95" s="20" t="s">
        <v>45</v>
      </c>
      <c r="N95" s="21" t="s">
        <v>4</v>
      </c>
    </row>
    <row r="96" spans="2:16" x14ac:dyDescent="0.35">
      <c r="C96" s="4"/>
      <c r="F96" s="10" t="s">
        <v>7</v>
      </c>
      <c r="G96" s="10" t="s">
        <v>7</v>
      </c>
      <c r="H96" s="10">
        <v>17.688781896149298</v>
      </c>
      <c r="I96" s="10">
        <v>22.624030194631857</v>
      </c>
      <c r="J96" s="4">
        <f>AVERAGE(H96:I96)</f>
        <v>20.156406045390575</v>
      </c>
      <c r="K96" s="4"/>
      <c r="L96" s="10">
        <v>0.15832357041870254</v>
      </c>
      <c r="M96" s="10">
        <v>0.38234606336569926</v>
      </c>
      <c r="N96">
        <f>AVERAGE(L96:M96)</f>
        <v>0.2703348168922009</v>
      </c>
    </row>
    <row r="97" spans="3:14" x14ac:dyDescent="0.35">
      <c r="C97" s="4"/>
      <c r="G97" s="10" t="s">
        <v>16</v>
      </c>
      <c r="H97" s="10">
        <v>2.2034581141760974</v>
      </c>
      <c r="I97" s="10">
        <v>3.0232282248617159</v>
      </c>
      <c r="J97" s="4">
        <f t="shared" ref="J97:J104" si="22">AVERAGE(H97:I97)</f>
        <v>2.6133431695189069</v>
      </c>
      <c r="K97" s="4"/>
      <c r="L97" s="10">
        <v>3.6209432127599372</v>
      </c>
      <c r="M97" s="10">
        <v>3.7572716264344592</v>
      </c>
      <c r="N97">
        <f t="shared" ref="N97:N104" si="23">AVERAGE(L97:M97)</f>
        <v>3.6891074195971982</v>
      </c>
    </row>
    <row r="98" spans="3:14" x14ac:dyDescent="0.35">
      <c r="C98" s="4"/>
      <c r="G98" s="10" t="s">
        <v>19</v>
      </c>
      <c r="H98" s="10">
        <v>2.138534417689312</v>
      </c>
      <c r="I98" s="10">
        <v>5.1267273007313436</v>
      </c>
      <c r="J98" s="4">
        <f t="shared" si="22"/>
        <v>3.6326308592103276</v>
      </c>
      <c r="K98" s="4"/>
      <c r="L98" s="10">
        <v>1.2970675860351031</v>
      </c>
      <c r="M98" s="10">
        <v>1.0447020626441421</v>
      </c>
      <c r="N98">
        <f t="shared" si="23"/>
        <v>1.1708848243396226</v>
      </c>
    </row>
    <row r="99" spans="3:14" x14ac:dyDescent="0.35">
      <c r="C99" s="4"/>
      <c r="F99" s="10" t="s">
        <v>9</v>
      </c>
      <c r="G99" s="10" t="s">
        <v>7</v>
      </c>
      <c r="H99" s="10">
        <v>28.52143420440828</v>
      </c>
      <c r="I99" s="10">
        <v>34.330092959040954</v>
      </c>
      <c r="J99" s="4">
        <f t="shared" si="22"/>
        <v>31.425763581724617</v>
      </c>
      <c r="K99" s="4"/>
      <c r="L99" s="10">
        <v>0.33798742633712248</v>
      </c>
      <c r="M99" s="10">
        <v>0.67581560379852545</v>
      </c>
      <c r="N99">
        <f t="shared" si="23"/>
        <v>0.50690151506782399</v>
      </c>
    </row>
    <row r="100" spans="3:14" x14ac:dyDescent="0.35">
      <c r="C100" s="4"/>
      <c r="G100" s="10" t="s">
        <v>16</v>
      </c>
      <c r="H100" s="10">
        <v>5.2295566131913667</v>
      </c>
      <c r="I100" s="10">
        <v>5.0477890113876569</v>
      </c>
      <c r="J100" s="4">
        <f t="shared" si="22"/>
        <v>5.1386728122895118</v>
      </c>
      <c r="K100" s="4"/>
      <c r="L100" s="10">
        <v>4.882954898735794</v>
      </c>
      <c r="M100" s="10">
        <v>3.7883345686741161</v>
      </c>
      <c r="N100">
        <f t="shared" si="23"/>
        <v>4.3356447337049548</v>
      </c>
    </row>
    <row r="101" spans="3:14" x14ac:dyDescent="0.35">
      <c r="C101" s="4"/>
      <c r="G101" s="10" t="s">
        <v>19</v>
      </c>
      <c r="H101" s="10">
        <v>5.2466299884303131</v>
      </c>
      <c r="I101" s="10">
        <v>10.132943230534426</v>
      </c>
      <c r="J101" s="4">
        <f t="shared" si="22"/>
        <v>7.6897866094823701</v>
      </c>
      <c r="K101" s="4"/>
      <c r="L101" s="10">
        <v>1.3228608590083792</v>
      </c>
      <c r="M101" s="10">
        <v>2.0056023563790277</v>
      </c>
      <c r="N101">
        <f t="shared" si="23"/>
        <v>1.6642316076937034</v>
      </c>
    </row>
    <row r="102" spans="3:14" x14ac:dyDescent="0.35">
      <c r="C102" s="4"/>
      <c r="F102" s="10" t="s">
        <v>18</v>
      </c>
      <c r="G102" s="10" t="s">
        <v>7</v>
      </c>
      <c r="H102" s="10">
        <v>64.296815173791828</v>
      </c>
      <c r="I102" s="10">
        <v>43.169665606368554</v>
      </c>
      <c r="J102" s="4">
        <f t="shared" si="22"/>
        <v>53.733240390080191</v>
      </c>
      <c r="K102" s="4"/>
      <c r="L102" s="10">
        <v>0.22214797361412375</v>
      </c>
      <c r="M102" s="10">
        <v>0.31427589373663306</v>
      </c>
      <c r="N102">
        <f t="shared" si="23"/>
        <v>0.26821193367537843</v>
      </c>
    </row>
    <row r="103" spans="3:14" x14ac:dyDescent="0.35">
      <c r="C103" s="4"/>
      <c r="G103" s="10" t="s">
        <v>16</v>
      </c>
      <c r="H103" s="10">
        <v>2.3170171141208975</v>
      </c>
      <c r="I103" s="10">
        <v>4.0316149831751531</v>
      </c>
      <c r="J103" s="4">
        <f t="shared" si="22"/>
        <v>3.1743160486480253</v>
      </c>
      <c r="K103" s="4"/>
      <c r="L103" s="10">
        <v>3.0379920154704636</v>
      </c>
      <c r="M103" s="10">
        <v>4.0376649263948625</v>
      </c>
      <c r="N103">
        <f t="shared" si="23"/>
        <v>3.5378284709326628</v>
      </c>
    </row>
    <row r="104" spans="3:14" x14ac:dyDescent="0.35">
      <c r="C104" s="4"/>
      <c r="G104" s="10" t="s">
        <v>19</v>
      </c>
      <c r="H104" s="10">
        <v>3.3451280268491304</v>
      </c>
      <c r="I104" s="10">
        <v>7.0227825550907994</v>
      </c>
      <c r="J104" s="4">
        <f t="shared" si="22"/>
        <v>5.1839552909699647</v>
      </c>
      <c r="K104" s="4"/>
      <c r="L104" s="10">
        <v>1.3508380990276714</v>
      </c>
      <c r="M104" s="10">
        <v>2.3222915663706423</v>
      </c>
      <c r="N104">
        <f t="shared" si="23"/>
        <v>1.8365648326991568</v>
      </c>
    </row>
  </sheetData>
  <mergeCells count="6">
    <mergeCell ref="B78:I78"/>
    <mergeCell ref="B4:F4"/>
    <mergeCell ref="B18:F18"/>
    <mergeCell ref="B33:F33"/>
    <mergeCell ref="B49:I49"/>
    <mergeCell ref="B63:I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Data Fig 2B</vt:lpstr>
      <vt:lpstr>Ex Data Fig 2D</vt:lpstr>
      <vt:lpstr>Ex Data Fig 2E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2019-06-10T21:02:46Z</dcterms:created>
  <dcterms:modified xsi:type="dcterms:W3CDTF">2020-07-20T09:54:55Z</dcterms:modified>
</cp:coreProperties>
</file>