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ynch\Desktop\cdk8i paper\CDK8 Cian draft Oct2016\Sub to NCB\FINALIZING JULY\TO RE-SUBMIT\Source Data\SOUREC DATA_18Figs\"/>
    </mc:Choice>
  </mc:AlternateContent>
  <bookViews>
    <workbookView xWindow="0" yWindow="0" windowWidth="19200" windowHeight="7310" tabRatio="872"/>
  </bookViews>
  <sheets>
    <sheet name="Ex Data Fig 9A" sheetId="16" r:id="rId1"/>
    <sheet name="Ex Data Fig 9C" sheetId="17" r:id="rId2"/>
    <sheet name="Ex Data Fig 9D" sheetId="18" r:id="rId3"/>
    <sheet name="Ex Data Fig 9E" sheetId="19" r:id="rId4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19" l="1"/>
  <c r="V10" i="19"/>
  <c r="U10" i="19"/>
  <c r="T10" i="19"/>
  <c r="S10" i="19"/>
  <c r="R10" i="19"/>
  <c r="P10" i="19"/>
  <c r="O10" i="19"/>
  <c r="M10" i="19"/>
  <c r="L10" i="19"/>
  <c r="J10" i="19"/>
  <c r="I10" i="19"/>
  <c r="G10" i="19"/>
  <c r="F10" i="19"/>
  <c r="E56" i="16"/>
  <c r="M59" i="16"/>
  <c r="L59" i="16"/>
  <c r="K59" i="16"/>
  <c r="J59" i="16"/>
  <c r="M58" i="16"/>
  <c r="L58" i="16"/>
  <c r="K58" i="16"/>
  <c r="J58" i="16"/>
  <c r="F57" i="16"/>
  <c r="E57" i="16"/>
  <c r="C57" i="16"/>
  <c r="B57" i="16"/>
  <c r="F56" i="16"/>
  <c r="C56" i="16"/>
  <c r="B56" i="16"/>
  <c r="AL48" i="16"/>
  <c r="AW51" i="16"/>
  <c r="AV51" i="16"/>
  <c r="AU51" i="16"/>
  <c r="E48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AW50" i="16"/>
  <c r="AV50" i="16"/>
  <c r="AU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AM49" i="16"/>
  <c r="AL49" i="16"/>
  <c r="AJ49" i="16"/>
  <c r="AI49" i="16"/>
  <c r="F49" i="16"/>
  <c r="E49" i="16"/>
  <c r="C49" i="16"/>
  <c r="B49" i="16"/>
  <c r="AM48" i="16"/>
  <c r="AJ48" i="16"/>
  <c r="AI48" i="16"/>
  <c r="F48" i="16"/>
  <c r="C48" i="16"/>
  <c r="B48" i="16"/>
  <c r="AL37" i="16"/>
  <c r="AW40" i="16"/>
  <c r="AV40" i="16"/>
  <c r="AU40" i="16"/>
  <c r="E37" i="16"/>
  <c r="AD40" i="16"/>
  <c r="AC40" i="16"/>
  <c r="AB40" i="16"/>
  <c r="AA40" i="16"/>
  <c r="Z40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AW39" i="16"/>
  <c r="AV39" i="16"/>
  <c r="AU39" i="16"/>
  <c r="AD39" i="16"/>
  <c r="AC39" i="16"/>
  <c r="AB39" i="16"/>
  <c r="AA39" i="16"/>
  <c r="Z39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AM38" i="16"/>
  <c r="AL38" i="16"/>
  <c r="AJ38" i="16"/>
  <c r="AI38" i="16"/>
  <c r="F38" i="16"/>
  <c r="E38" i="16"/>
  <c r="C38" i="16"/>
  <c r="B38" i="16"/>
  <c r="AM37" i="16"/>
  <c r="AJ37" i="16"/>
  <c r="AI37" i="16"/>
  <c r="F37" i="16"/>
  <c r="C37" i="16"/>
  <c r="B37" i="16"/>
  <c r="AL28" i="16"/>
  <c r="AS31" i="16"/>
  <c r="AR31" i="16"/>
  <c r="E28" i="16"/>
  <c r="O31" i="16"/>
  <c r="N31" i="16"/>
  <c r="M31" i="16"/>
  <c r="L31" i="16"/>
  <c r="K31" i="16"/>
  <c r="J31" i="16"/>
  <c r="AS30" i="16"/>
  <c r="AR30" i="16"/>
  <c r="O30" i="16"/>
  <c r="N30" i="16"/>
  <c r="M30" i="16"/>
  <c r="L30" i="16"/>
  <c r="K30" i="16"/>
  <c r="J30" i="16"/>
  <c r="AM29" i="16"/>
  <c r="AL29" i="16"/>
  <c r="AJ29" i="16"/>
  <c r="AI29" i="16"/>
  <c r="F29" i="16"/>
  <c r="E29" i="16"/>
  <c r="C29" i="16"/>
  <c r="B29" i="16"/>
  <c r="AM28" i="16"/>
  <c r="AJ28" i="16"/>
  <c r="AI28" i="16"/>
  <c r="F28" i="16"/>
  <c r="C28" i="16"/>
  <c r="B28" i="16"/>
  <c r="AL20" i="16"/>
  <c r="AU23" i="16"/>
  <c r="AT23" i="16"/>
  <c r="E20" i="16"/>
  <c r="P23" i="16"/>
  <c r="O23" i="16"/>
  <c r="N23" i="16"/>
  <c r="M23" i="16"/>
  <c r="L23" i="16"/>
  <c r="K23" i="16"/>
  <c r="J23" i="16"/>
  <c r="AU22" i="16"/>
  <c r="AT22" i="16"/>
  <c r="P22" i="16"/>
  <c r="O22" i="16"/>
  <c r="N22" i="16"/>
  <c r="M22" i="16"/>
  <c r="L22" i="16"/>
  <c r="K22" i="16"/>
  <c r="J22" i="16"/>
  <c r="AM21" i="16"/>
  <c r="AL21" i="16"/>
  <c r="AJ21" i="16"/>
  <c r="AI21" i="16"/>
  <c r="F21" i="16"/>
  <c r="E21" i="16"/>
  <c r="C21" i="16"/>
  <c r="B21" i="16"/>
  <c r="AM20" i="16"/>
  <c r="AJ20" i="16"/>
  <c r="AI20" i="16"/>
  <c r="F20" i="16"/>
  <c r="C20" i="16"/>
  <c r="B20" i="16"/>
  <c r="AL12" i="16"/>
  <c r="AW15" i="16"/>
  <c r="AV15" i="16"/>
  <c r="AU15" i="16"/>
  <c r="E12" i="16"/>
  <c r="Q15" i="16"/>
  <c r="P15" i="16"/>
  <c r="O15" i="16"/>
  <c r="N15" i="16"/>
  <c r="M15" i="16"/>
  <c r="L15" i="16"/>
  <c r="K15" i="16"/>
  <c r="J15" i="16"/>
  <c r="AW14" i="16"/>
  <c r="AV14" i="16"/>
  <c r="AU14" i="16"/>
  <c r="Q14" i="16"/>
  <c r="P14" i="16"/>
  <c r="O14" i="16"/>
  <c r="N14" i="16"/>
  <c r="M14" i="16"/>
  <c r="L14" i="16"/>
  <c r="K14" i="16"/>
  <c r="J14" i="16"/>
  <c r="AM13" i="16"/>
  <c r="AL13" i="16"/>
  <c r="AJ13" i="16"/>
  <c r="AI13" i="16"/>
  <c r="F13" i="16"/>
  <c r="E13" i="16"/>
  <c r="C13" i="16"/>
  <c r="B13" i="16"/>
  <c r="AM12" i="16"/>
  <c r="AJ12" i="16"/>
  <c r="AI12" i="16"/>
  <c r="F12" i="16"/>
  <c r="C12" i="16"/>
  <c r="B12" i="16"/>
</calcChain>
</file>

<file path=xl/sharedStrings.xml><?xml version="1.0" encoding="utf-8"?>
<sst xmlns="http://schemas.openxmlformats.org/spreadsheetml/2006/main" count="391" uniqueCount="210">
  <si>
    <t>Mean</t>
  </si>
  <si>
    <t>Std Dev</t>
  </si>
  <si>
    <t>Summary</t>
  </si>
  <si>
    <t>SD</t>
  </si>
  <si>
    <t>Unpaired</t>
  </si>
  <si>
    <t>Two-tailed</t>
  </si>
  <si>
    <t>P-value</t>
  </si>
  <si>
    <t>yes</t>
  </si>
  <si>
    <t>Primed</t>
  </si>
  <si>
    <t>1C</t>
  </si>
  <si>
    <t>2C</t>
  </si>
  <si>
    <t>CDK8/19i</t>
  </si>
  <si>
    <t>Gene</t>
  </si>
  <si>
    <t>8iONLY</t>
  </si>
  <si>
    <t>Cdk8</t>
  </si>
  <si>
    <t>Cdk19</t>
  </si>
  <si>
    <t>ns</t>
  </si>
  <si>
    <t>CDK19</t>
  </si>
  <si>
    <t>Embryo progression +/- CDK8/19i</t>
  </si>
  <si>
    <t>CDK8 expression in the early mouse embryo timecourse from Boroviak et al 2015, NCB.</t>
  </si>
  <si>
    <t>Significant?</t>
  </si>
  <si>
    <t>Entrez ID</t>
  </si>
  <si>
    <t>Ensembl ID</t>
  </si>
  <si>
    <t>E2.5-MOR-1</t>
  </si>
  <si>
    <t>E2.5-MOR-2</t>
  </si>
  <si>
    <t>E2.5-MOR-3</t>
  </si>
  <si>
    <t>E3.5-ICM-1</t>
  </si>
  <si>
    <t>E3.5-ICM-2</t>
  </si>
  <si>
    <t>E3.5-ICM-3</t>
  </si>
  <si>
    <t>E4.5-EPI-1</t>
  </si>
  <si>
    <t>E4.5-EPI-2</t>
  </si>
  <si>
    <t>E4.5-EPI-3</t>
  </si>
  <si>
    <t>E4.5-PrE-1</t>
  </si>
  <si>
    <t>E4.5-PrE-2</t>
  </si>
  <si>
    <t>E4.5-PrE-3</t>
  </si>
  <si>
    <t>E5.5-EPI-1</t>
  </si>
  <si>
    <t>E5.5-EPI-2</t>
  </si>
  <si>
    <t>E5.5-EPI-3</t>
  </si>
  <si>
    <t>DIA-EPI-1</t>
  </si>
  <si>
    <t>DIA-EPI-2</t>
  </si>
  <si>
    <t>ESC-2iL-1</t>
  </si>
  <si>
    <t>ESC-2iL-2</t>
  </si>
  <si>
    <t>CDK8</t>
  </si>
  <si>
    <t>ENSMUSG00000029635</t>
  </si>
  <si>
    <t>Morula</t>
  </si>
  <si>
    <t>Day 0</t>
  </si>
  <si>
    <t>Vehicle only control</t>
  </si>
  <si>
    <t>E2.5-MOR</t>
  </si>
  <si>
    <t>E3.5-ICM</t>
  </si>
  <si>
    <t>E4.5-EPI</t>
  </si>
  <si>
    <t>E4.5-PrE</t>
  </si>
  <si>
    <t>E5.5-EPI</t>
  </si>
  <si>
    <t>DIA-EPI</t>
  </si>
  <si>
    <t>ESC-2iL</t>
  </si>
  <si>
    <t>Day 1</t>
  </si>
  <si>
    <t>Day 2</t>
  </si>
  <si>
    <t>Summary for graph</t>
  </si>
  <si>
    <t>T-Tests</t>
  </si>
  <si>
    <t>E2.5 MOR</t>
  </si>
  <si>
    <t>vs</t>
  </si>
  <si>
    <t>E3.5 ICM</t>
  </si>
  <si>
    <t>E4.5 EPI</t>
  </si>
  <si>
    <t>ESC 2iL</t>
  </si>
  <si>
    <t>E4.5 PrE</t>
  </si>
  <si>
    <t>E5.5 EPI</t>
  </si>
  <si>
    <t>CDK8 expression in RNA of embryo timcourse</t>
  </si>
  <si>
    <t>Mouse PSC</t>
  </si>
  <si>
    <t>Bulut, Nature 2016</t>
  </si>
  <si>
    <t>Fidalgo, CSC 2015</t>
  </si>
  <si>
    <t>Buecker, CSC 2014</t>
  </si>
  <si>
    <t>Marks, 2012 Cell</t>
  </si>
  <si>
    <t>Our data</t>
  </si>
  <si>
    <t>Probe</t>
  </si>
  <si>
    <t>GV</t>
  </si>
  <si>
    <t>MII</t>
  </si>
  <si>
    <t>Zygote</t>
  </si>
  <si>
    <t>Early 2-cell</t>
  </si>
  <si>
    <t>Mid 2-cell</t>
  </si>
  <si>
    <t>Late 2-cell</t>
  </si>
  <si>
    <t>4-cell</t>
  </si>
  <si>
    <t>8-cell</t>
  </si>
  <si>
    <t>16-cell</t>
  </si>
  <si>
    <t>Early blast.</t>
  </si>
  <si>
    <t>Mid blast.</t>
  </si>
  <si>
    <t>Late blast.</t>
  </si>
  <si>
    <t>96726_at</t>
  </si>
  <si>
    <t xml:space="preserve">cdk8 </t>
  </si>
  <si>
    <t>99558_at</t>
  </si>
  <si>
    <t>ccnc</t>
  </si>
  <si>
    <t>Human PSC</t>
  </si>
  <si>
    <t>Sahakyan, CSC 2016</t>
  </si>
  <si>
    <t>Theunissen, Cell 2014</t>
  </si>
  <si>
    <t>Takashima, Cell 2014</t>
  </si>
  <si>
    <t>Guo, CSC 2012</t>
  </si>
  <si>
    <t>Pastor, CSC 2016</t>
  </si>
  <si>
    <t>n=7</t>
  </si>
  <si>
    <t>Raw Data</t>
  </si>
  <si>
    <t>Human PSC: expression of CDK8 vs CDK19 in published studies</t>
  </si>
  <si>
    <t>Mouse PSC: expression of CDK8 vs CDK19 in published studies</t>
  </si>
  <si>
    <t>Sahakyan</t>
  </si>
  <si>
    <t>Crrt'd Mean</t>
  </si>
  <si>
    <t>Crrt'd Std Dev</t>
  </si>
  <si>
    <t>Primed_rep1</t>
  </si>
  <si>
    <t>Primed_rep2</t>
  </si>
  <si>
    <t>Clone4_rep1</t>
  </si>
  <si>
    <t>Clone4_rep2</t>
  </si>
  <si>
    <t>Clone9_rep1</t>
  </si>
  <si>
    <t>Clone9_rep2</t>
  </si>
  <si>
    <t>Clone12_rep1</t>
  </si>
  <si>
    <t>Clone12_rep2</t>
  </si>
  <si>
    <t>Bulut</t>
  </si>
  <si>
    <t>2i_0</t>
  </si>
  <si>
    <t>2i_1</t>
  </si>
  <si>
    <t>2i_2</t>
  </si>
  <si>
    <t>Serum_0</t>
  </si>
  <si>
    <t>Serum_1</t>
  </si>
  <si>
    <t>Serum_2</t>
  </si>
  <si>
    <t>n=8</t>
  </si>
  <si>
    <t>raw data</t>
  </si>
  <si>
    <t>n=3</t>
  </si>
  <si>
    <t>normalized raw data</t>
  </si>
  <si>
    <t>Theunissen</t>
  </si>
  <si>
    <t>WIBR3 hESM</t>
  </si>
  <si>
    <t>WIBR2 hESM</t>
  </si>
  <si>
    <t>WIBR2 6i/L/A (1)</t>
  </si>
  <si>
    <t>WIBR2 6i/L/A (2)</t>
  </si>
  <si>
    <t>WIBR3 6i/L/A</t>
  </si>
  <si>
    <t>WIN1 5i/L/A</t>
  </si>
  <si>
    <t>WIN1 6i/L/A</t>
  </si>
  <si>
    <t>Fidalgo</t>
  </si>
  <si>
    <t>2iL ESC 48h #1</t>
  </si>
  <si>
    <t>2iL ESC 48h #2</t>
  </si>
  <si>
    <t>SL ESC 48h  WT#1</t>
  </si>
  <si>
    <t>SL ESC 48h  WT#2</t>
  </si>
  <si>
    <t>FA ESC 48h  WT#1</t>
  </si>
  <si>
    <t>FA ESC 48h  WT#2</t>
  </si>
  <si>
    <t>n=2</t>
  </si>
  <si>
    <t>Takashima</t>
  </si>
  <si>
    <t>H9_R1</t>
  </si>
  <si>
    <t>H9_R2</t>
  </si>
  <si>
    <t>H9_R3</t>
  </si>
  <si>
    <t>H9_reset_R1</t>
  </si>
  <si>
    <t>H9_reset_R2</t>
  </si>
  <si>
    <t>H9_reset_R3</t>
  </si>
  <si>
    <t>Buecker</t>
  </si>
  <si>
    <t>ESC [fpkm]</t>
  </si>
  <si>
    <t>EpiLC [fpkm]</t>
  </si>
  <si>
    <t>n=6</t>
  </si>
  <si>
    <t>Guo</t>
  </si>
  <si>
    <t>HNES1_R1</t>
  </si>
  <si>
    <t>HNES1_R2</t>
  </si>
  <si>
    <t>HNES1_R3</t>
  </si>
  <si>
    <t>HNES2_R1</t>
  </si>
  <si>
    <t>HNES2_R2</t>
  </si>
  <si>
    <t>HNES2_R3</t>
  </si>
  <si>
    <t>HNES3_R1</t>
  </si>
  <si>
    <t>HNES3_R2</t>
  </si>
  <si>
    <t>HNES3_R3</t>
  </si>
  <si>
    <t>H1_Thomson_R1</t>
  </si>
  <si>
    <t>H1_Thomson_R2</t>
  </si>
  <si>
    <t>H1_Thomson_R3</t>
  </si>
  <si>
    <t>H7_Thomson_R1</t>
  </si>
  <si>
    <t>H7_Thomson_R2</t>
  </si>
  <si>
    <t>H7_Thomson_R3</t>
  </si>
  <si>
    <t>H9_Thomson_R1</t>
  </si>
  <si>
    <t>H9_Thomson_R2</t>
  </si>
  <si>
    <t>H9_Thomson_R3</t>
  </si>
  <si>
    <t>H14_Thomson_R1</t>
  </si>
  <si>
    <t>H14_Thomson_R2</t>
  </si>
  <si>
    <t>H14_Thomson_R3</t>
  </si>
  <si>
    <t>Marks</t>
  </si>
  <si>
    <t>TNGA_2i</t>
  </si>
  <si>
    <t>NOD_male_2i</t>
  </si>
  <si>
    <t>NOD_female_2i</t>
  </si>
  <si>
    <t>E14_serum</t>
  </si>
  <si>
    <t>XT67E1_serum</t>
  </si>
  <si>
    <t>RGD2_serum</t>
  </si>
  <si>
    <t>n=21</t>
  </si>
  <si>
    <t>2i-rep1</t>
  </si>
  <si>
    <t>2i-rep2</t>
  </si>
  <si>
    <t>2i-rep3</t>
  </si>
  <si>
    <t>Serum/LIF_rep1</t>
  </si>
  <si>
    <t>Serum/LIF_rep2</t>
  </si>
  <si>
    <t>Serum/LIF_rep3</t>
  </si>
  <si>
    <t>Pastor</t>
  </si>
  <si>
    <t>5iLAF SSEA4 negative Replicate 1</t>
  </si>
  <si>
    <t>5iLAF SSEA4 negative Replicate 2</t>
  </si>
  <si>
    <t>5iLAF SSEA4 negative Replicate 3</t>
  </si>
  <si>
    <t>5iLAF SSEA4 negative Replicate 4</t>
  </si>
  <si>
    <t>5iLAF SSEA4 positive Replicate 1</t>
  </si>
  <si>
    <t>5iLAF SSEA4 positive Replicate 2</t>
  </si>
  <si>
    <t>Primed Replicate 1</t>
  </si>
  <si>
    <t>Primed Replicate 2</t>
  </si>
  <si>
    <t>Primed Replicate 3</t>
  </si>
  <si>
    <t>Primed Replicate 4</t>
  </si>
  <si>
    <t>5ILAF UCLA20n Replicate 1</t>
  </si>
  <si>
    <t>5ILAF UCLA20n Replicate 2</t>
  </si>
  <si>
    <t>5ILAF UCLA20n PRIMED CTR Replicate 1</t>
  </si>
  <si>
    <t>n=13</t>
  </si>
  <si>
    <t>8iP</t>
  </si>
  <si>
    <t>2iP</t>
  </si>
  <si>
    <t>n=4</t>
  </si>
  <si>
    <t>Fig S9C</t>
  </si>
  <si>
    <t>Fig 9E</t>
  </si>
  <si>
    <t>Fig S9A</t>
  </si>
  <si>
    <t>Fig S9D</t>
  </si>
  <si>
    <t>Data extracted frm: BOROVIAK et al., 2014, in vivo RNA-seq dataset</t>
  </si>
  <si>
    <t>Relative CDK8 vs CDK19 expression extracted from multiple RNA-seq published  datasets in mouse and human PSCs in the naïve and primed states, as indicated below.</t>
  </si>
  <si>
    <t>Wang QT et al., 2004, Dev Cell, Dataset. PMID: 14723853</t>
  </si>
  <si>
    <t>Ref#87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</si>
</sst>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Times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0" xfId="0" applyFont="1" applyFill="1"/>
    <xf numFmtId="0" fontId="0" fillId="3" borderId="0" xfId="0" applyFill="1"/>
    <xf numFmtId="0" fontId="1" fillId="0" borderId="0" xfId="0" applyFont="1"/>
    <xf numFmtId="0" fontId="0" fillId="4" borderId="0" xfId="0" applyFill="1"/>
    <xf numFmtId="0" fontId="0" fillId="0" borderId="0" xfId="0" applyFill="1"/>
    <xf numFmtId="0" fontId="4" fillId="0" borderId="0" xfId="0" applyFont="1" applyFill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0" fillId="8" borderId="0" xfId="0" applyFill="1"/>
    <xf numFmtId="0" fontId="0" fillId="2" borderId="0" xfId="0" applyFill="1"/>
    <xf numFmtId="0" fontId="0" fillId="9" borderId="0" xfId="0" applyFill="1"/>
    <xf numFmtId="0" fontId="0" fillId="5" borderId="0" xfId="0" applyFill="1"/>
    <xf numFmtId="0" fontId="0" fillId="0" borderId="0" xfId="0" applyFont="1" applyFill="1"/>
    <xf numFmtId="0" fontId="0" fillId="0" borderId="0" xfId="0" applyFill="1" applyAlignment="1"/>
    <xf numFmtId="0" fontId="0" fillId="0" borderId="0" xfId="0" applyFont="1"/>
    <xf numFmtId="0" fontId="4" fillId="0" borderId="0" xfId="0" applyFont="1" applyAlignment="1"/>
    <xf numFmtId="0" fontId="0" fillId="5" borderId="0" xfId="0" applyFont="1" applyFill="1"/>
    <xf numFmtId="0" fontId="6" fillId="0" borderId="0" xfId="0" applyFont="1"/>
    <xf numFmtId="0" fontId="0" fillId="10" borderId="0" xfId="0" applyFill="1"/>
    <xf numFmtId="0" fontId="0" fillId="7" borderId="0" xfId="0" applyFill="1"/>
    <xf numFmtId="0" fontId="0" fillId="13" borderId="0" xfId="0" applyFill="1"/>
    <xf numFmtId="0" fontId="7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left"/>
    </xf>
    <xf numFmtId="49" fontId="2" fillId="5" borderId="0" xfId="0" applyNumberFormat="1" applyFont="1" applyFill="1" applyAlignment="1">
      <alignment horizontal="left" wrapText="1"/>
    </xf>
    <xf numFmtId="49" fontId="2" fillId="4" borderId="0" xfId="0" applyNumberFormat="1" applyFont="1" applyFill="1" applyAlignment="1">
      <alignment horizontal="left" wrapText="1"/>
    </xf>
    <xf numFmtId="49" fontId="2" fillId="9" borderId="0" xfId="0" applyNumberFormat="1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49" fontId="2" fillId="11" borderId="0" xfId="0" applyNumberFormat="1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5" fillId="5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14" borderId="0" xfId="0" applyFont="1" applyFill="1" applyAlignment="1">
      <alignment horizontal="left"/>
    </xf>
    <xf numFmtId="0" fontId="5" fillId="10" borderId="0" xfId="0" applyFont="1" applyFill="1" applyAlignment="1">
      <alignment horizontal="left"/>
    </xf>
    <xf numFmtId="0" fontId="5" fillId="15" borderId="0" xfId="0" applyFont="1" applyFill="1" applyAlignment="1">
      <alignment horizontal="left"/>
    </xf>
    <xf numFmtId="0" fontId="5" fillId="16" borderId="0" xfId="0" applyFont="1" applyFill="1" applyAlignment="1">
      <alignment horizontal="left"/>
    </xf>
    <xf numFmtId="0" fontId="5" fillId="11" borderId="0" xfId="0" applyFont="1" applyFill="1" applyAlignment="1">
      <alignment horizontal="left"/>
    </xf>
    <xf numFmtId="0" fontId="0" fillId="7" borderId="0" xfId="0" applyFont="1" applyFill="1"/>
    <xf numFmtId="0" fontId="0" fillId="0" borderId="0" xfId="0" applyFont="1" applyAlignment="1">
      <alignment horizontal="left"/>
    </xf>
    <xf numFmtId="0" fontId="0" fillId="5" borderId="0" xfId="0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0" fillId="9" borderId="0" xfId="0" applyFont="1" applyFill="1" applyAlignment="1">
      <alignment horizontal="left"/>
    </xf>
    <xf numFmtId="0" fontId="0" fillId="10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7" borderId="0" xfId="0" applyFont="1" applyFill="1" applyAlignment="1">
      <alignment horizontal="left"/>
    </xf>
    <xf numFmtId="0" fontId="0" fillId="11" borderId="0" xfId="0" applyFont="1" applyFill="1" applyAlignment="1">
      <alignment horizontal="left"/>
    </xf>
    <xf numFmtId="0" fontId="0" fillId="4" borderId="0" xfId="0" applyFont="1" applyFill="1"/>
    <xf numFmtId="0" fontId="0" fillId="9" borderId="0" xfId="0" applyFont="1" applyFill="1"/>
    <xf numFmtId="0" fontId="0" fillId="10" borderId="0" xfId="0" applyFont="1" applyFill="1"/>
    <xf numFmtId="0" fontId="0" fillId="2" borderId="0" xfId="0" applyFont="1" applyFill="1"/>
    <xf numFmtId="0" fontId="0" fillId="11" borderId="0" xfId="0" applyFont="1" applyFill="1"/>
    <xf numFmtId="0" fontId="0" fillId="11" borderId="0" xfId="0" applyFill="1"/>
    <xf numFmtId="0" fontId="9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0" fillId="17" borderId="0" xfId="0" applyFill="1"/>
    <xf numFmtId="0" fontId="10" fillId="0" borderId="0" xfId="0" applyFont="1" applyFill="1" applyAlignment="1"/>
    <xf numFmtId="0" fontId="11" fillId="13" borderId="0" xfId="0" applyFont="1" applyFill="1"/>
    <xf numFmtId="0" fontId="0" fillId="5" borderId="0" xfId="0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1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4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8"/>
  <sheetViews>
    <sheetView tabSelected="1" zoomScale="40" zoomScaleNormal="40" workbookViewId="0"/>
  </sheetViews>
  <sheetFormatPr defaultRowHeight="14.5" x14ac:dyDescent="0.35"/>
  <cols>
    <col min="1" max="1" width="12.36328125" customWidth="1"/>
    <col min="2" max="2" width="11.453125" customWidth="1"/>
  </cols>
  <sheetData>
    <row r="1" spans="1:56" ht="15.5" x14ac:dyDescent="0.35">
      <c r="A1" s="1" t="s">
        <v>204</v>
      </c>
      <c r="B1" s="15" t="s">
        <v>207</v>
      </c>
    </row>
    <row r="2" spans="1:56" ht="15.5" x14ac:dyDescent="0.35">
      <c r="A2" s="1"/>
      <c r="B2" s="3"/>
    </row>
    <row r="3" spans="1:56" x14ac:dyDescent="0.3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56" x14ac:dyDescent="0.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6" x14ac:dyDescent="0.35">
      <c r="A5" s="63" t="s">
        <v>96</v>
      </c>
      <c r="X5" s="5"/>
      <c r="Y5" s="5"/>
      <c r="Z5" s="5"/>
      <c r="AA5" s="5"/>
      <c r="AB5" s="5"/>
      <c r="AC5" s="5"/>
      <c r="AG5" s="63" t="s">
        <v>96</v>
      </c>
      <c r="BD5" s="5"/>
    </row>
    <row r="6" spans="1:56" ht="14.5" customHeight="1" x14ac:dyDescent="0.55000000000000004">
      <c r="X6" s="5"/>
      <c r="Y6" s="5"/>
      <c r="Z6" s="5"/>
      <c r="AA6" s="5"/>
      <c r="AB6" s="5"/>
      <c r="AC6" s="5"/>
      <c r="BD6" s="61"/>
    </row>
    <row r="7" spans="1:56" ht="14.5" customHeight="1" x14ac:dyDescent="0.55000000000000004">
      <c r="A7" s="65" t="s">
        <v>97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4"/>
      <c r="AG7" s="66" t="s">
        <v>98</v>
      </c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1"/>
    </row>
    <row r="8" spans="1:56" ht="23.5" customHeight="1" x14ac:dyDescent="0.55000000000000004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4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5"/>
    </row>
    <row r="9" spans="1:56" x14ac:dyDescent="0.35">
      <c r="X9" s="5"/>
      <c r="Y9" s="5"/>
      <c r="Z9" s="5"/>
      <c r="AA9" s="5"/>
      <c r="AB9" s="5"/>
      <c r="AC9" s="5"/>
      <c r="BD9" s="5"/>
    </row>
    <row r="10" spans="1:56" x14ac:dyDescent="0.35">
      <c r="X10" s="5"/>
      <c r="Y10" s="5"/>
      <c r="Z10" s="5"/>
      <c r="AA10" s="5"/>
      <c r="AB10" s="5"/>
      <c r="AC10" s="5"/>
      <c r="BD10" s="5"/>
    </row>
    <row r="11" spans="1:56" x14ac:dyDescent="0.35">
      <c r="A11" s="60" t="s">
        <v>99</v>
      </c>
      <c r="B11" s="12" t="s">
        <v>100</v>
      </c>
      <c r="C11" s="12" t="s">
        <v>101</v>
      </c>
      <c r="E11" s="12" t="s">
        <v>0</v>
      </c>
      <c r="F11" s="12" t="s">
        <v>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 t="s">
        <v>107</v>
      </c>
      <c r="P11" t="s">
        <v>108</v>
      </c>
      <c r="Q11" t="s">
        <v>109</v>
      </c>
      <c r="AG11" s="9" t="s">
        <v>110</v>
      </c>
      <c r="AH11" s="9"/>
      <c r="AI11" s="12" t="s">
        <v>100</v>
      </c>
      <c r="AJ11" s="12" t="s">
        <v>101</v>
      </c>
      <c r="AL11" s="12" t="s">
        <v>0</v>
      </c>
      <c r="AM11" s="12" t="s">
        <v>1</v>
      </c>
      <c r="AR11" t="s">
        <v>111</v>
      </c>
      <c r="AS11" t="s">
        <v>112</v>
      </c>
      <c r="AT11" t="s">
        <v>113</v>
      </c>
      <c r="AU11" t="s">
        <v>114</v>
      </c>
      <c r="AV11" t="s">
        <v>115</v>
      </c>
      <c r="AW11" t="s">
        <v>116</v>
      </c>
      <c r="BD11" s="5"/>
    </row>
    <row r="12" spans="1:56" x14ac:dyDescent="0.35">
      <c r="A12" t="s">
        <v>42</v>
      </c>
      <c r="B12">
        <f>E12/E12</f>
        <v>1</v>
      </c>
      <c r="C12">
        <f>F12/E12</f>
        <v>0.10499240382497252</v>
      </c>
      <c r="E12">
        <f>AVERAGE(J12:Q12)</f>
        <v>15.832967606250001</v>
      </c>
      <c r="F12">
        <f>STDEV(J12:Q12)</f>
        <v>1.6623413286631086</v>
      </c>
      <c r="G12" s="12" t="s">
        <v>117</v>
      </c>
      <c r="H12" t="s">
        <v>118</v>
      </c>
      <c r="I12" t="s">
        <v>42</v>
      </c>
      <c r="J12">
        <v>16.43251403</v>
      </c>
      <c r="K12">
        <v>15.56641567</v>
      </c>
      <c r="L12">
        <v>15.914358610000001</v>
      </c>
      <c r="M12">
        <v>16.33223804</v>
      </c>
      <c r="N12">
        <v>18.06822657</v>
      </c>
      <c r="O12">
        <v>12.30241137</v>
      </c>
      <c r="P12">
        <v>16.77319288</v>
      </c>
      <c r="Q12">
        <v>15.27438368</v>
      </c>
      <c r="AG12" t="s">
        <v>14</v>
      </c>
      <c r="AI12">
        <f>AL12/AL12</f>
        <v>1</v>
      </c>
      <c r="AJ12">
        <f>AM12/AL12</f>
        <v>5.1598374675485323E-2</v>
      </c>
      <c r="AL12">
        <f>AVERAGE(AU12:AW12)</f>
        <v>29.994933333333336</v>
      </c>
      <c r="AM12">
        <f>STDEV(AU12:AW12)</f>
        <v>1.5476898084995374</v>
      </c>
      <c r="AO12" s="12" t="s">
        <v>119</v>
      </c>
      <c r="AP12" t="s">
        <v>118</v>
      </c>
      <c r="AQ12" t="s">
        <v>42</v>
      </c>
      <c r="AR12">
        <v>20.005700000000001</v>
      </c>
      <c r="AS12">
        <v>17.509599999999999</v>
      </c>
      <c r="AT12">
        <v>17.821300000000001</v>
      </c>
      <c r="AU12">
        <v>28.9147</v>
      </c>
      <c r="AV12">
        <v>29.302099999999999</v>
      </c>
      <c r="AW12">
        <v>31.768000000000001</v>
      </c>
      <c r="BD12" s="5"/>
    </row>
    <row r="13" spans="1:56" ht="14.5" customHeight="1" x14ac:dyDescent="0.35">
      <c r="A13" t="s">
        <v>17</v>
      </c>
      <c r="B13">
        <f>E13/E12</f>
        <v>0.10508388795150604</v>
      </c>
      <c r="C13">
        <f>F13/E12</f>
        <v>5.1527356457839318E-2</v>
      </c>
      <c r="E13">
        <f>AVERAGE(J13:Q13)</f>
        <v>1.6637897938749999</v>
      </c>
      <c r="F13">
        <f>STDEV(J13:Q13)</f>
        <v>0.81583096563266677</v>
      </c>
      <c r="G13" s="12" t="s">
        <v>117</v>
      </c>
      <c r="H13" t="s">
        <v>118</v>
      </c>
      <c r="I13" t="s">
        <v>17</v>
      </c>
      <c r="J13">
        <v>2.3157327990000001</v>
      </c>
      <c r="K13">
        <v>1.406496124</v>
      </c>
      <c r="L13">
        <v>2.9791253649999998</v>
      </c>
      <c r="M13">
        <v>2.439010568</v>
      </c>
      <c r="N13">
        <v>1.370131121</v>
      </c>
      <c r="O13">
        <v>0.83234170900000004</v>
      </c>
      <c r="P13">
        <v>1.2428548340000001</v>
      </c>
      <c r="Q13">
        <v>0.724625831</v>
      </c>
      <c r="AG13" t="s">
        <v>15</v>
      </c>
      <c r="AI13">
        <f>AL13/AL12</f>
        <v>8.4391808394306586E-2</v>
      </c>
      <c r="AJ13">
        <f>AM13/AL12</f>
        <v>1.7015303388029899E-2</v>
      </c>
      <c r="AL13">
        <f>AVERAGE(AU13:AW13)</f>
        <v>2.5313266666666667</v>
      </c>
      <c r="AM13">
        <f>STDEV(AU13:AW13)</f>
        <v>0.5103728907703976</v>
      </c>
      <c r="AO13" s="12" t="s">
        <v>119</v>
      </c>
      <c r="AP13" t="s">
        <v>118</v>
      </c>
      <c r="AQ13" t="s">
        <v>17</v>
      </c>
      <c r="AR13">
        <v>3.68845</v>
      </c>
      <c r="AS13">
        <v>4.8084699999999998</v>
      </c>
      <c r="AT13">
        <v>4.3498599999999996</v>
      </c>
      <c r="AU13">
        <v>3.1016499999999998</v>
      </c>
      <c r="AV13">
        <v>2.1175999999999999</v>
      </c>
      <c r="AW13">
        <v>2.37473</v>
      </c>
      <c r="BD13" s="5"/>
    </row>
    <row r="14" spans="1:56" ht="14.5" customHeight="1" x14ac:dyDescent="0.35">
      <c r="H14" t="s">
        <v>120</v>
      </c>
      <c r="I14" t="s">
        <v>42</v>
      </c>
      <c r="J14">
        <f>J12/$E$12</f>
        <v>1.0378669645931271</v>
      </c>
      <c r="K14">
        <f t="shared" ref="J14:Q15" si="0">K12/$E$12</f>
        <v>0.98316475199855891</v>
      </c>
      <c r="L14">
        <f t="shared" si="0"/>
        <v>1.0051406031878616</v>
      </c>
      <c r="M14">
        <f t="shared" si="0"/>
        <v>1.0315335978804703</v>
      </c>
      <c r="N14">
        <f t="shared" si="0"/>
        <v>1.1411775113382812</v>
      </c>
      <c r="O14">
        <f t="shared" si="0"/>
        <v>0.77701235017645531</v>
      </c>
      <c r="P14">
        <f t="shared" si="0"/>
        <v>1.0593840205533451</v>
      </c>
      <c r="Q14">
        <f t="shared" si="0"/>
        <v>0.96472020027189953</v>
      </c>
      <c r="AP14" t="s">
        <v>120</v>
      </c>
      <c r="AQ14" t="s">
        <v>42</v>
      </c>
      <c r="AU14" s="20">
        <f>AU12/$AL$12</f>
        <v>0.96398613988140214</v>
      </c>
      <c r="AV14" s="20">
        <f t="shared" ref="AV14:AW15" si="1">AV12/$AL$12</f>
        <v>0.97690165450164912</v>
      </c>
      <c r="AW14" s="20">
        <f t="shared" si="1"/>
        <v>1.0591122056169486</v>
      </c>
      <c r="BD14" s="5"/>
    </row>
    <row r="15" spans="1:56" ht="14.5" customHeight="1" x14ac:dyDescent="0.35">
      <c r="H15" t="s">
        <v>120</v>
      </c>
      <c r="I15" t="s">
        <v>17</v>
      </c>
      <c r="J15">
        <f t="shared" si="0"/>
        <v>0.14626018675651642</v>
      </c>
      <c r="K15">
        <f t="shared" si="0"/>
        <v>8.8833386070011996E-2</v>
      </c>
      <c r="L15">
        <f t="shared" si="0"/>
        <v>0.18815963242569902</v>
      </c>
      <c r="M15">
        <f t="shared" si="0"/>
        <v>0.15404633096307291</v>
      </c>
      <c r="N15">
        <f t="shared" si="0"/>
        <v>8.6536595985906406E-2</v>
      </c>
      <c r="O15">
        <f t="shared" si="0"/>
        <v>5.2570164336813045E-2</v>
      </c>
      <c r="P15">
        <f t="shared" si="0"/>
        <v>7.8497907967006009E-2</v>
      </c>
      <c r="Q15">
        <f t="shared" si="0"/>
        <v>4.5766899107022543E-2</v>
      </c>
      <c r="Z15" s="5"/>
      <c r="AA15" s="5"/>
      <c r="AB15" s="5"/>
      <c r="AC15" s="5"/>
      <c r="AD15" s="5"/>
      <c r="AE15" s="5"/>
      <c r="AF15" s="5"/>
      <c r="AP15" t="s">
        <v>120</v>
      </c>
      <c r="AQ15" t="s">
        <v>17</v>
      </c>
      <c r="AU15" s="20">
        <f>AU13/$AL$12</f>
        <v>0.10340579742356486</v>
      </c>
      <c r="AV15" s="20">
        <f t="shared" si="1"/>
        <v>7.0598589984086191E-2</v>
      </c>
      <c r="AW15" s="20">
        <f t="shared" si="1"/>
        <v>7.917103777526871E-2</v>
      </c>
      <c r="AY15" s="5"/>
      <c r="AZ15" s="5"/>
      <c r="BA15" s="5"/>
      <c r="BB15" s="5"/>
      <c r="BC15" s="5"/>
      <c r="BD15" s="5"/>
    </row>
    <row r="16" spans="1:56" ht="14.5" customHeight="1" x14ac:dyDescent="0.35">
      <c r="Z16" s="5"/>
      <c r="AA16" s="5"/>
      <c r="AB16" s="5"/>
      <c r="AC16" s="5"/>
      <c r="AD16" s="5"/>
      <c r="AE16" s="5"/>
      <c r="AF16" s="5"/>
      <c r="AY16" s="5"/>
      <c r="AZ16" s="5"/>
      <c r="BA16" s="5"/>
      <c r="BB16" s="5"/>
      <c r="BC16" s="5"/>
      <c r="BD16" s="5"/>
    </row>
    <row r="17" spans="1:56" x14ac:dyDescent="0.35">
      <c r="Z17" s="5"/>
      <c r="AA17" s="5"/>
      <c r="AB17" s="5"/>
      <c r="AC17" s="5"/>
      <c r="AD17" s="5"/>
      <c r="AE17" s="5"/>
      <c r="AF17" s="5"/>
      <c r="AY17" s="5"/>
      <c r="AZ17" s="5"/>
      <c r="BA17" s="5"/>
      <c r="BB17" s="5"/>
      <c r="BC17" s="5"/>
      <c r="BD17" s="5"/>
    </row>
    <row r="18" spans="1:56" x14ac:dyDescent="0.35">
      <c r="Z18" s="5"/>
      <c r="AA18" s="5"/>
      <c r="AB18" s="5"/>
      <c r="AC18" s="5"/>
      <c r="AD18" s="5"/>
      <c r="AE18" s="5"/>
      <c r="AF18" s="5"/>
      <c r="AY18" s="5"/>
      <c r="AZ18" s="5"/>
      <c r="BA18" s="5"/>
      <c r="BB18" s="5"/>
      <c r="BC18" s="5"/>
      <c r="BD18" s="5"/>
    </row>
    <row r="19" spans="1:56" ht="29.5" customHeight="1" x14ac:dyDescent="0.35">
      <c r="A19" s="60" t="s">
        <v>121</v>
      </c>
      <c r="J19" t="s">
        <v>122</v>
      </c>
      <c r="K19" t="s">
        <v>123</v>
      </c>
      <c r="L19" t="s">
        <v>124</v>
      </c>
      <c r="M19" t="s">
        <v>125</v>
      </c>
      <c r="N19" t="s">
        <v>126</v>
      </c>
      <c r="O19" t="s">
        <v>127</v>
      </c>
      <c r="P19" t="s">
        <v>128</v>
      </c>
      <c r="AG19" s="9" t="s">
        <v>129</v>
      </c>
      <c r="AH19" s="9"/>
      <c r="AR19" t="s">
        <v>130</v>
      </c>
      <c r="AS19" t="s">
        <v>131</v>
      </c>
      <c r="AT19" t="s">
        <v>132</v>
      </c>
      <c r="AU19" t="s">
        <v>133</v>
      </c>
      <c r="AV19" t="s">
        <v>134</v>
      </c>
      <c r="AW19" t="s">
        <v>135</v>
      </c>
      <c r="BD19" s="5"/>
    </row>
    <row r="20" spans="1:56" x14ac:dyDescent="0.35">
      <c r="A20" t="s">
        <v>42</v>
      </c>
      <c r="B20">
        <f>E20/E20</f>
        <v>1</v>
      </c>
      <c r="C20">
        <f>F20/E20</f>
        <v>0.28706118254238822</v>
      </c>
      <c r="E20">
        <f>AVERAGE(J20:Q20)</f>
        <v>507.27428571428572</v>
      </c>
      <c r="F20">
        <f>STDEV(J20:Q20)</f>
        <v>145.61875633048817</v>
      </c>
      <c r="G20" s="12" t="s">
        <v>95</v>
      </c>
      <c r="H20" t="s">
        <v>118</v>
      </c>
      <c r="I20" t="s">
        <v>42</v>
      </c>
      <c r="J20">
        <v>577.79</v>
      </c>
      <c r="K20">
        <v>424.56</v>
      </c>
      <c r="L20">
        <v>410.86</v>
      </c>
      <c r="M20">
        <v>432.86</v>
      </c>
      <c r="N20">
        <v>454.98</v>
      </c>
      <c r="O20">
        <v>812.23</v>
      </c>
      <c r="P20">
        <v>437.64</v>
      </c>
      <c r="AG20" t="s">
        <v>14</v>
      </c>
      <c r="AI20">
        <f>AL20/AL20</f>
        <v>1</v>
      </c>
      <c r="AJ20">
        <f>AM20/AL20</f>
        <v>0.23783318451587271</v>
      </c>
      <c r="AL20">
        <f>AVERAGE(AT20:AU20)</f>
        <v>28.216700000000003</v>
      </c>
      <c r="AM20">
        <f>STDEV(AT20:AU20)</f>
        <v>6.7108676175290265</v>
      </c>
      <c r="AO20" s="12" t="s">
        <v>136</v>
      </c>
      <c r="AP20" t="s">
        <v>118</v>
      </c>
      <c r="AQ20" t="s">
        <v>42</v>
      </c>
      <c r="AR20">
        <v>17.0715</v>
      </c>
      <c r="AS20">
        <v>22.977900000000002</v>
      </c>
      <c r="AT20">
        <v>23.471399999999999</v>
      </c>
      <c r="AU20">
        <v>32.962000000000003</v>
      </c>
      <c r="AV20">
        <v>26.201000000000001</v>
      </c>
      <c r="AW20">
        <v>39.384799999999998</v>
      </c>
      <c r="BD20" s="5"/>
    </row>
    <row r="21" spans="1:56" x14ac:dyDescent="0.35">
      <c r="A21" t="s">
        <v>17</v>
      </c>
      <c r="B21">
        <f>E21/E20</f>
        <v>0.1267119507057326</v>
      </c>
      <c r="C21">
        <f>F21/E20</f>
        <v>3.3577771431789173E-2</v>
      </c>
      <c r="E21">
        <f>AVERAGE(J21:Q21)</f>
        <v>64.277714285714282</v>
      </c>
      <c r="F21">
        <f>STDEV(J21:Q21)</f>
        <v>17.033140018938401</v>
      </c>
      <c r="G21" s="12" t="s">
        <v>95</v>
      </c>
      <c r="H21" t="s">
        <v>118</v>
      </c>
      <c r="I21" t="s">
        <v>17</v>
      </c>
      <c r="J21">
        <v>93.347999999999999</v>
      </c>
      <c r="K21">
        <v>75.155000000000001</v>
      </c>
      <c r="L21">
        <v>46.78</v>
      </c>
      <c r="M21">
        <v>52.835000000000001</v>
      </c>
      <c r="N21">
        <v>52.707999999999998</v>
      </c>
      <c r="O21">
        <v>74.713999999999999</v>
      </c>
      <c r="P21">
        <v>54.404000000000003</v>
      </c>
      <c r="AG21" t="s">
        <v>15</v>
      </c>
      <c r="AI21">
        <f>AL21/AL20</f>
        <v>3.832340422515744E-2</v>
      </c>
      <c r="AJ21">
        <f>AM21/AL20</f>
        <v>3.3725570535209823E-3</v>
      </c>
      <c r="AL21">
        <f>AVERAGE(AT21:AU21)</f>
        <v>1.0813600000000001</v>
      </c>
      <c r="AM21">
        <f>STDEV(AT21:AU21)</f>
        <v>9.5162430612085513E-2</v>
      </c>
      <c r="AO21" s="12" t="s">
        <v>136</v>
      </c>
      <c r="AP21" t="s">
        <v>118</v>
      </c>
      <c r="AQ21" t="s">
        <v>17</v>
      </c>
      <c r="AR21">
        <v>1.6947399999999999</v>
      </c>
      <c r="AS21">
        <v>1.41307</v>
      </c>
      <c r="AT21">
        <v>1.1486499999999999</v>
      </c>
      <c r="AU21">
        <v>1.01407</v>
      </c>
      <c r="AV21">
        <v>0.91635100000000003</v>
      </c>
      <c r="AW21">
        <v>1.0456799999999999</v>
      </c>
      <c r="BD21" s="5"/>
    </row>
    <row r="22" spans="1:56" x14ac:dyDescent="0.35">
      <c r="H22" t="s">
        <v>120</v>
      </c>
      <c r="I22" t="s">
        <v>42</v>
      </c>
      <c r="J22">
        <f t="shared" ref="J22:P23" si="2">J20/$E$20</f>
        <v>1.1390090455431268</v>
      </c>
      <c r="K22">
        <f t="shared" si="2"/>
        <v>0.83694366530363962</v>
      </c>
      <c r="L22">
        <f t="shared" si="2"/>
        <v>0.80993657981593503</v>
      </c>
      <c r="M22">
        <f t="shared" si="2"/>
        <v>0.85330562220494977</v>
      </c>
      <c r="N22">
        <f t="shared" si="2"/>
        <v>0.89691122300699544</v>
      </c>
      <c r="O22">
        <f t="shared" si="2"/>
        <v>1.6011653318013359</v>
      </c>
      <c r="P22">
        <f t="shared" si="2"/>
        <v>0.86272853232401736</v>
      </c>
      <c r="AP22" t="s">
        <v>120</v>
      </c>
      <c r="AQ22" t="s">
        <v>42</v>
      </c>
      <c r="AT22" s="20">
        <f>AT20/$AL$20</f>
        <v>0.83182654243763432</v>
      </c>
      <c r="AU22" s="20">
        <f>AU20/$AL$20</f>
        <v>1.1681734575623655</v>
      </c>
      <c r="BD22" s="5"/>
    </row>
    <row r="23" spans="1:56" x14ac:dyDescent="0.35">
      <c r="H23" t="s">
        <v>120</v>
      </c>
      <c r="I23" t="s">
        <v>17</v>
      </c>
      <c r="J23">
        <f t="shared" si="2"/>
        <v>0.18401878949680645</v>
      </c>
      <c r="K23">
        <f t="shared" si="2"/>
        <v>0.14815456276119993</v>
      </c>
      <c r="L23">
        <f t="shared" si="2"/>
        <v>9.2218354679913933E-2</v>
      </c>
      <c r="M23">
        <f t="shared" si="2"/>
        <v>0.10415469793743592</v>
      </c>
      <c r="N23">
        <f t="shared" si="2"/>
        <v>0.1039043402836448</v>
      </c>
      <c r="O23">
        <f t="shared" si="2"/>
        <v>0.14728521059331101</v>
      </c>
      <c r="P23">
        <f t="shared" si="2"/>
        <v>0.10724769918781613</v>
      </c>
      <c r="Z23" s="5"/>
      <c r="AA23" s="5"/>
      <c r="AB23" s="5"/>
      <c r="AC23" s="5"/>
      <c r="AD23" s="5"/>
      <c r="AE23" s="5"/>
      <c r="AF23" s="5"/>
      <c r="AP23" t="s">
        <v>120</v>
      </c>
      <c r="AQ23" t="s">
        <v>17</v>
      </c>
      <c r="AT23" s="20">
        <f>AT21/$AL$20</f>
        <v>4.0708162187640645E-2</v>
      </c>
      <c r="AU23" s="20">
        <f>AU21/$AL$20</f>
        <v>3.5938646262674227E-2</v>
      </c>
      <c r="AZ23" s="5"/>
      <c r="BA23" s="5"/>
      <c r="BB23" s="5"/>
      <c r="BC23" s="5"/>
      <c r="BD23" s="5"/>
    </row>
    <row r="24" spans="1:56" x14ac:dyDescent="0.35">
      <c r="Z24" s="5"/>
      <c r="AA24" s="5"/>
      <c r="AB24" s="5"/>
      <c r="AC24" s="5"/>
      <c r="AD24" s="5"/>
      <c r="AE24" s="5"/>
      <c r="AF24" s="5"/>
      <c r="AZ24" s="5"/>
      <c r="BA24" s="5"/>
      <c r="BB24" s="5"/>
      <c r="BC24" s="5"/>
      <c r="BD24" s="5"/>
    </row>
    <row r="25" spans="1:56" x14ac:dyDescent="0.35">
      <c r="Z25" s="5"/>
      <c r="AA25" s="5"/>
      <c r="AB25" s="5"/>
      <c r="AC25" s="5"/>
      <c r="AD25" s="5"/>
      <c r="AE25" s="5"/>
      <c r="AF25" s="5"/>
      <c r="AZ25" s="5"/>
      <c r="BA25" s="5"/>
      <c r="BB25" s="5"/>
      <c r="BC25" s="5"/>
      <c r="BD25" s="5"/>
    </row>
    <row r="26" spans="1:56" x14ac:dyDescent="0.35">
      <c r="Z26" s="5"/>
      <c r="AA26" s="5"/>
      <c r="AB26" s="5"/>
      <c r="AC26" s="5"/>
      <c r="AD26" s="5"/>
      <c r="AE26" s="5"/>
      <c r="AF26" s="5"/>
      <c r="AZ26" s="5"/>
      <c r="BA26" s="5"/>
      <c r="BB26" s="5"/>
      <c r="BC26" s="5"/>
      <c r="BD26" s="5"/>
    </row>
    <row r="27" spans="1:56" x14ac:dyDescent="0.35">
      <c r="A27" s="60" t="s">
        <v>137</v>
      </c>
      <c r="J27" t="s">
        <v>138</v>
      </c>
      <c r="K27" t="s">
        <v>139</v>
      </c>
      <c r="L27" t="s">
        <v>140</v>
      </c>
      <c r="M27" t="s">
        <v>141</v>
      </c>
      <c r="N27" t="s">
        <v>142</v>
      </c>
      <c r="O27" t="s">
        <v>143</v>
      </c>
      <c r="AG27" s="9" t="s">
        <v>144</v>
      </c>
      <c r="AH27" s="9"/>
      <c r="AR27" t="s">
        <v>145</v>
      </c>
      <c r="AS27" t="s">
        <v>146</v>
      </c>
      <c r="AY27" s="5"/>
      <c r="BD27" s="5"/>
    </row>
    <row r="28" spans="1:56" x14ac:dyDescent="0.35">
      <c r="A28" t="s">
        <v>42</v>
      </c>
      <c r="B28">
        <f>E28/E28</f>
        <v>1</v>
      </c>
      <c r="C28">
        <f>F28/E28</f>
        <v>0.43649742061828395</v>
      </c>
      <c r="E28">
        <f>AVERAGE(J28:Q28)</f>
        <v>8.2772666666666677</v>
      </c>
      <c r="F28">
        <f>STDEV(J28:Q28)</f>
        <v>3.6130055497697016</v>
      </c>
      <c r="G28" s="12" t="s">
        <v>147</v>
      </c>
      <c r="H28" t="s">
        <v>118</v>
      </c>
      <c r="I28" t="s">
        <v>42</v>
      </c>
      <c r="J28">
        <v>2.4272999999999998</v>
      </c>
      <c r="K28">
        <v>11.491899999999999</v>
      </c>
      <c r="L28">
        <v>12.534800000000001</v>
      </c>
      <c r="M28">
        <v>8.7103999999999999</v>
      </c>
      <c r="N28">
        <v>6.8710000000000004</v>
      </c>
      <c r="O28">
        <v>7.6281999999999996</v>
      </c>
      <c r="AG28" t="s">
        <v>14</v>
      </c>
      <c r="AI28">
        <f>AL28/AL28</f>
        <v>1</v>
      </c>
      <c r="AJ28">
        <f>AM28/AL28</f>
        <v>0.15033847295717023</v>
      </c>
      <c r="AL28">
        <f>AVERAGE(AR28:AW28)</f>
        <v>26.6694</v>
      </c>
      <c r="AM28">
        <f>STDEV(AR28:AW28)</f>
        <v>4.009436870683956</v>
      </c>
      <c r="AO28" s="12" t="s">
        <v>136</v>
      </c>
      <c r="AP28" t="s">
        <v>118</v>
      </c>
      <c r="AQ28" t="s">
        <v>42</v>
      </c>
      <c r="AR28">
        <v>23.834299999999999</v>
      </c>
      <c r="AS28">
        <v>29.5045</v>
      </c>
      <c r="AY28" s="5"/>
      <c r="BD28" s="5"/>
    </row>
    <row r="29" spans="1:56" x14ac:dyDescent="0.35">
      <c r="A29" t="s">
        <v>17</v>
      </c>
      <c r="B29">
        <f>E29/E28</f>
        <v>0.28277047978801373</v>
      </c>
      <c r="C29">
        <f>F29/E28</f>
        <v>0.19748043571999568</v>
      </c>
      <c r="E29">
        <f>AVERAGE(J29:Q29)</f>
        <v>2.3405666666666667</v>
      </c>
      <c r="F29">
        <f>STDEV(J29:Q29)</f>
        <v>1.6345982279039297</v>
      </c>
      <c r="G29" s="12" t="s">
        <v>147</v>
      </c>
      <c r="H29" t="s">
        <v>118</v>
      </c>
      <c r="I29" t="s">
        <v>17</v>
      </c>
      <c r="J29">
        <v>3.5499000000000001</v>
      </c>
      <c r="K29">
        <v>4.5148000000000001</v>
      </c>
      <c r="L29">
        <v>3.1976</v>
      </c>
      <c r="M29">
        <v>0.38750000000000001</v>
      </c>
      <c r="N29">
        <v>1.1498999999999999</v>
      </c>
      <c r="O29">
        <v>1.2437</v>
      </c>
      <c r="AG29" t="s">
        <v>15</v>
      </c>
      <c r="AI29">
        <f>AL29/AL28</f>
        <v>0.20871598161188482</v>
      </c>
      <c r="AJ29">
        <f>AM29/AL28</f>
        <v>4.0293531819419207E-2</v>
      </c>
      <c r="AL29">
        <f>AVERAGE(AR29:AW29)</f>
        <v>5.5663300000000007</v>
      </c>
      <c r="AM29">
        <f>STDEV(AR29:AW29)</f>
        <v>1.0746043175048186</v>
      </c>
      <c r="AO29" s="12" t="s">
        <v>136</v>
      </c>
      <c r="AP29" t="s">
        <v>118</v>
      </c>
      <c r="AQ29" t="s">
        <v>17</v>
      </c>
      <c r="AR29">
        <v>6.3261900000000004</v>
      </c>
      <c r="AS29">
        <v>4.80647</v>
      </c>
      <c r="AY29" s="5"/>
      <c r="BD29" s="5"/>
    </row>
    <row r="30" spans="1:56" x14ac:dyDescent="0.35">
      <c r="H30" t="s">
        <v>120</v>
      </c>
      <c r="I30" t="s">
        <v>42</v>
      </c>
      <c r="J30">
        <f t="shared" ref="J30:O31" si="3">J28/$E$28</f>
        <v>0.29324897913159731</v>
      </c>
      <c r="K30">
        <f t="shared" si="3"/>
        <v>1.3883689462705078</v>
      </c>
      <c r="L30">
        <f t="shared" si="3"/>
        <v>1.5143646453338058</v>
      </c>
      <c r="M30">
        <f t="shared" si="3"/>
        <v>1.0523280632092717</v>
      </c>
      <c r="N30">
        <f t="shared" si="3"/>
        <v>0.83010494607720742</v>
      </c>
      <c r="O30">
        <f t="shared" si="3"/>
        <v>0.9215844199776092</v>
      </c>
      <c r="AP30" t="s">
        <v>120</v>
      </c>
      <c r="AQ30" t="s">
        <v>42</v>
      </c>
      <c r="AR30" s="20">
        <f>AR28/$AL$28</f>
        <v>0.89369464629875439</v>
      </c>
      <c r="AS30" s="20">
        <f>AS28/$AL$28</f>
        <v>1.1063053537012457</v>
      </c>
      <c r="AY30" s="5"/>
      <c r="BD30" s="5"/>
    </row>
    <row r="31" spans="1:56" s="2" customFormat="1" x14ac:dyDescent="0.35">
      <c r="A31"/>
      <c r="B31"/>
      <c r="C31"/>
      <c r="D31"/>
      <c r="E31"/>
      <c r="F31"/>
      <c r="G31"/>
      <c r="H31" t="s">
        <v>120</v>
      </c>
      <c r="I31" t="s">
        <v>17</v>
      </c>
      <c r="J31">
        <f t="shared" si="3"/>
        <v>0.42887346064320747</v>
      </c>
      <c r="K31">
        <f t="shared" si="3"/>
        <v>0.54544575906700277</v>
      </c>
      <c r="L31">
        <f t="shared" si="3"/>
        <v>0.38631110108812083</v>
      </c>
      <c r="M31">
        <f t="shared" si="3"/>
        <v>4.6814971125733934E-2</v>
      </c>
      <c r="N31">
        <f t="shared" si="3"/>
        <v>0.13892267173543599</v>
      </c>
      <c r="O31">
        <f t="shared" si="3"/>
        <v>0.15025491506858141</v>
      </c>
      <c r="P31"/>
      <c r="Q31"/>
      <c r="R31"/>
      <c r="S31"/>
      <c r="T31"/>
      <c r="U31"/>
      <c r="V31"/>
      <c r="W31"/>
      <c r="X31"/>
      <c r="Y31"/>
      <c r="Z31" s="5"/>
      <c r="AA31" s="5"/>
      <c r="AB31" s="5"/>
      <c r="AC31" s="5"/>
      <c r="AD31" s="5"/>
      <c r="AE31" s="5"/>
      <c r="AF31" s="5"/>
      <c r="AG31"/>
      <c r="AH31"/>
      <c r="AI31"/>
      <c r="AJ31"/>
      <c r="AK31"/>
      <c r="AL31"/>
      <c r="AM31"/>
      <c r="AN31"/>
      <c r="AO31"/>
      <c r="AP31" t="s">
        <v>120</v>
      </c>
      <c r="AQ31" t="s">
        <v>17</v>
      </c>
      <c r="AR31" s="20">
        <f>AR29/$AL$28</f>
        <v>0.23720781119935208</v>
      </c>
      <c r="AS31" s="20">
        <f>AS29/$AL$28</f>
        <v>0.18022415202441749</v>
      </c>
      <c r="AT31"/>
      <c r="AU31"/>
      <c r="AV31"/>
      <c r="AW31"/>
      <c r="AX31"/>
      <c r="AY31"/>
      <c r="AZ31" s="5"/>
      <c r="BA31" s="5"/>
      <c r="BB31" s="5"/>
      <c r="BC31" s="5"/>
      <c r="BD31" s="5"/>
    </row>
    <row r="32" spans="1:56" s="2" customForma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 s="5"/>
      <c r="AA32" s="5"/>
      <c r="AB32" s="5"/>
      <c r="AC32" s="5"/>
      <c r="AD32" s="5"/>
      <c r="AE32" s="5"/>
      <c r="AF32" s="5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s="5"/>
      <c r="BA32" s="5"/>
      <c r="BB32" s="5"/>
      <c r="BC32" s="5"/>
      <c r="BD32" s="5"/>
    </row>
    <row r="33" spans="1:56" s="2" customForma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 s="5"/>
      <c r="AA33" s="5"/>
      <c r="AB33" s="5"/>
      <c r="AC33" s="5"/>
      <c r="AD33" s="5"/>
      <c r="AE33" s="5"/>
      <c r="AF33" s="5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s="5"/>
      <c r="BA33" s="5"/>
      <c r="BB33" s="5"/>
      <c r="BC33" s="5"/>
      <c r="BD33" s="5"/>
    </row>
    <row r="34" spans="1:56" s="2" customForma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 s="5"/>
      <c r="AA34" s="5"/>
      <c r="AB34" s="5"/>
      <c r="AC34" s="5"/>
      <c r="AD34" s="5"/>
      <c r="AE34" s="5"/>
      <c r="AF34" s="5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s="5"/>
      <c r="BA34" s="5"/>
      <c r="BB34" s="5"/>
      <c r="BC34" s="5"/>
      <c r="BD34" s="5"/>
    </row>
    <row r="35" spans="1:56" s="2" customFormat="1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5"/>
      <c r="AA35" s="5"/>
      <c r="AB35" s="5"/>
      <c r="AC35" s="5"/>
      <c r="AD35" s="5"/>
      <c r="AE35" s="5"/>
      <c r="AF35" s="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s="5"/>
      <c r="AZ35" s="5"/>
      <c r="BA35" s="5"/>
      <c r="BB35" s="5"/>
      <c r="BC35" s="5"/>
      <c r="BD35" s="5"/>
    </row>
    <row r="36" spans="1:56" s="2" customFormat="1" x14ac:dyDescent="0.35">
      <c r="A36" s="60" t="s">
        <v>148</v>
      </c>
      <c r="B36"/>
      <c r="C36"/>
      <c r="D36"/>
      <c r="E36"/>
      <c r="F36"/>
      <c r="G36"/>
      <c r="H36"/>
      <c r="I36"/>
      <c r="J36" t="s">
        <v>149</v>
      </c>
      <c r="K36" t="s">
        <v>150</v>
      </c>
      <c r="L36" t="s">
        <v>151</v>
      </c>
      <c r="M36" t="s">
        <v>152</v>
      </c>
      <c r="N36" t="s">
        <v>153</v>
      </c>
      <c r="O36" t="s">
        <v>154</v>
      </c>
      <c r="P36" t="s">
        <v>155</v>
      </c>
      <c r="Q36" t="s">
        <v>156</v>
      </c>
      <c r="R36" t="s">
        <v>157</v>
      </c>
      <c r="S36" t="s">
        <v>158</v>
      </c>
      <c r="T36" t="s">
        <v>159</v>
      </c>
      <c r="U36" t="s">
        <v>160</v>
      </c>
      <c r="V36" t="s">
        <v>161</v>
      </c>
      <c r="W36" t="s">
        <v>162</v>
      </c>
      <c r="X36" t="s">
        <v>163</v>
      </c>
      <c r="Y36" t="s">
        <v>164</v>
      </c>
      <c r="Z36" t="s">
        <v>165</v>
      </c>
      <c r="AA36" t="s">
        <v>166</v>
      </c>
      <c r="AB36" t="s">
        <v>167</v>
      </c>
      <c r="AC36" t="s">
        <v>168</v>
      </c>
      <c r="AD36" t="s">
        <v>169</v>
      </c>
      <c r="AE36"/>
      <c r="AF36"/>
      <c r="AG36" s="9" t="s">
        <v>170</v>
      </c>
      <c r="AH36" s="9"/>
      <c r="AI36"/>
      <c r="AJ36"/>
      <c r="AK36"/>
      <c r="AL36"/>
      <c r="AM36"/>
      <c r="AN36"/>
      <c r="AO36"/>
      <c r="AP36"/>
      <c r="AQ36"/>
      <c r="AR36" t="s">
        <v>171</v>
      </c>
      <c r="AS36" t="s">
        <v>172</v>
      </c>
      <c r="AT36" t="s">
        <v>173</v>
      </c>
      <c r="AU36" t="s">
        <v>174</v>
      </c>
      <c r="AV36" t="s">
        <v>175</v>
      </c>
      <c r="AW36" t="s">
        <v>176</v>
      </c>
      <c r="AX36"/>
      <c r="AY36" s="5"/>
      <c r="AZ36"/>
      <c r="BA36"/>
      <c r="BB36"/>
      <c r="BC36"/>
      <c r="BD36" s="5"/>
    </row>
    <row r="37" spans="1:56" s="2" customFormat="1" x14ac:dyDescent="0.35">
      <c r="A37" t="s">
        <v>42</v>
      </c>
      <c r="B37">
        <f>E37/E37</f>
        <v>1</v>
      </c>
      <c r="C37">
        <f>F37/E37</f>
        <v>0.18971451012340473</v>
      </c>
      <c r="D37"/>
      <c r="E37">
        <f>AVERAGE(J37:AD37)</f>
        <v>12.856190476190477</v>
      </c>
      <c r="F37">
        <f>STDEV(J37:Q37)</f>
        <v>2.4390058782436577</v>
      </c>
      <c r="G37" s="12" t="s">
        <v>177</v>
      </c>
      <c r="H37" t="s">
        <v>118</v>
      </c>
      <c r="I37" t="s">
        <v>42</v>
      </c>
      <c r="J37">
        <v>7.89</v>
      </c>
      <c r="K37">
        <v>11.5092</v>
      </c>
      <c r="L37">
        <v>6.3825000000000003</v>
      </c>
      <c r="M37">
        <v>11.565899999999999</v>
      </c>
      <c r="N37">
        <v>7.7333999999999996</v>
      </c>
      <c r="O37">
        <v>8.5944000000000003</v>
      </c>
      <c r="P37">
        <v>13.047800000000001</v>
      </c>
      <c r="Q37">
        <v>7.2629000000000001</v>
      </c>
      <c r="R37">
        <v>9.4181000000000008</v>
      </c>
      <c r="S37">
        <v>16.378799999999998</v>
      </c>
      <c r="T37">
        <v>16.151900000000001</v>
      </c>
      <c r="U37">
        <v>8.7971000000000004</v>
      </c>
      <c r="V37">
        <v>11.479100000000001</v>
      </c>
      <c r="W37">
        <v>20.818100000000001</v>
      </c>
      <c r="X37">
        <v>18.4847</v>
      </c>
      <c r="Y37">
        <v>17.4346</v>
      </c>
      <c r="Z37">
        <v>13.8626</v>
      </c>
      <c r="AA37">
        <v>16.620899999999999</v>
      </c>
      <c r="AB37">
        <v>9.0334000000000003</v>
      </c>
      <c r="AC37">
        <v>18.079499999999999</v>
      </c>
      <c r="AD37">
        <v>19.435099999999998</v>
      </c>
      <c r="AE37"/>
      <c r="AF37"/>
      <c r="AG37" t="s">
        <v>14</v>
      </c>
      <c r="AH37"/>
      <c r="AI37">
        <f>AL37/AL37</f>
        <v>1</v>
      </c>
      <c r="AJ37">
        <f>AM37/AL37</f>
        <v>0.22743377301397399</v>
      </c>
      <c r="AK37"/>
      <c r="AL37">
        <f>AVERAGE(AU37:AW37)</f>
        <v>18.292999999999999</v>
      </c>
      <c r="AM37">
        <f>STDEV(AU37:AW37)</f>
        <v>4.1604460097446259</v>
      </c>
      <c r="AN37"/>
      <c r="AO37" s="12" t="s">
        <v>119</v>
      </c>
      <c r="AP37" t="s">
        <v>118</v>
      </c>
      <c r="AQ37" t="s">
        <v>42</v>
      </c>
      <c r="AR37">
        <v>9.1050000000000004</v>
      </c>
      <c r="AS37">
        <v>14.281000000000001</v>
      </c>
      <c r="AT37">
        <v>20.315999999999999</v>
      </c>
      <c r="AU37">
        <v>21.521999999999998</v>
      </c>
      <c r="AV37">
        <v>13.598000000000001</v>
      </c>
      <c r="AW37">
        <v>19.759</v>
      </c>
      <c r="AX37"/>
      <c r="AY37" s="5"/>
      <c r="AZ37"/>
      <c r="BA37"/>
      <c r="BB37"/>
      <c r="BC37"/>
      <c r="BD37" s="5"/>
    </row>
    <row r="38" spans="1:56" s="2" customFormat="1" x14ac:dyDescent="0.35">
      <c r="A38" t="s">
        <v>17</v>
      </c>
      <c r="B38">
        <f>E38/E37</f>
        <v>0.12876361211941623</v>
      </c>
      <c r="C38">
        <f>F38/E37</f>
        <v>4.9036753565495091E-2</v>
      </c>
      <c r="D38"/>
      <c r="E38">
        <f>AVERAGE(J38:AD38)</f>
        <v>1.6554095238095237</v>
      </c>
      <c r="F38">
        <f>STDEV(J38:Q38)</f>
        <v>0.63042584417201741</v>
      </c>
      <c r="G38" s="12" t="s">
        <v>177</v>
      </c>
      <c r="H38" t="s">
        <v>118</v>
      </c>
      <c r="I38" t="s">
        <v>17</v>
      </c>
      <c r="J38">
        <v>2.2551999999999999</v>
      </c>
      <c r="K38">
        <v>2.5211000000000001</v>
      </c>
      <c r="L38">
        <v>2.5644999999999998</v>
      </c>
      <c r="M38">
        <v>0.75029999999999997</v>
      </c>
      <c r="N38">
        <v>1.5424</v>
      </c>
      <c r="O38">
        <v>2.2250999999999999</v>
      </c>
      <c r="P38">
        <v>1.7144999999999999</v>
      </c>
      <c r="Q38">
        <v>1.4051</v>
      </c>
      <c r="R38">
        <v>1.6352</v>
      </c>
      <c r="S38">
        <v>1.2857000000000001</v>
      </c>
      <c r="T38">
        <v>1.6598999999999999</v>
      </c>
      <c r="U38">
        <v>1.8815999999999999</v>
      </c>
      <c r="V38">
        <v>1.0468999999999999</v>
      </c>
      <c r="W38">
        <v>1.3211999999999999</v>
      </c>
      <c r="X38">
        <v>1.5748</v>
      </c>
      <c r="Y38">
        <v>1.7902</v>
      </c>
      <c r="Z38">
        <v>1.9762</v>
      </c>
      <c r="AA38">
        <v>1.7523</v>
      </c>
      <c r="AB38">
        <v>1.3071999999999999</v>
      </c>
      <c r="AC38">
        <v>1.2645999999999999</v>
      </c>
      <c r="AD38">
        <v>1.2896000000000001</v>
      </c>
      <c r="AE38"/>
      <c r="AF38"/>
      <c r="AG38" t="s">
        <v>15</v>
      </c>
      <c r="AH38"/>
      <c r="AI38">
        <f>AL38/AL37</f>
        <v>0.28912698846553325</v>
      </c>
      <c r="AJ38">
        <f>AM38/AL37</f>
        <v>9.1191185917773004E-2</v>
      </c>
      <c r="AK38"/>
      <c r="AL38">
        <f>AVERAGE(AU38:AW38)</f>
        <v>5.2889999999999997</v>
      </c>
      <c r="AM38">
        <f>STDEV(AU38:AW38)</f>
        <v>1.6681603639938214</v>
      </c>
      <c r="AN38"/>
      <c r="AO38" s="12" t="s">
        <v>119</v>
      </c>
      <c r="AP38" t="s">
        <v>118</v>
      </c>
      <c r="AQ38" t="s">
        <v>17</v>
      </c>
      <c r="AR38">
        <v>6.1669999999999998</v>
      </c>
      <c r="AS38">
        <v>9.7219999999999995</v>
      </c>
      <c r="AT38">
        <v>10.596</v>
      </c>
      <c r="AU38">
        <v>5.1909999999999998</v>
      </c>
      <c r="AV38">
        <v>3.6720000000000002</v>
      </c>
      <c r="AW38">
        <v>7.0039999999999996</v>
      </c>
      <c r="AX38"/>
      <c r="AY38" s="5"/>
      <c r="AZ38"/>
      <c r="BA38"/>
      <c r="BB38"/>
      <c r="BC38"/>
      <c r="BD38" s="5"/>
    </row>
    <row r="39" spans="1:56" s="2" customFormat="1" x14ac:dyDescent="0.35">
      <c r="A39"/>
      <c r="B39"/>
      <c r="C39"/>
      <c r="D39"/>
      <c r="E39"/>
      <c r="F39"/>
      <c r="G39"/>
      <c r="H39" t="s">
        <v>120</v>
      </c>
      <c r="I39" t="s">
        <v>42</v>
      </c>
      <c r="J39">
        <f t="shared" ref="J39:AD40" si="4">J37/$E$37</f>
        <v>0.61371212682420917</v>
      </c>
      <c r="K39">
        <f t="shared" si="4"/>
        <v>0.8952263130602266</v>
      </c>
      <c r="L39">
        <f t="shared" si="4"/>
        <v>0.49645344099562927</v>
      </c>
      <c r="M39">
        <f t="shared" si="4"/>
        <v>0.89963663975109254</v>
      </c>
      <c r="N39">
        <f t="shared" si="4"/>
        <v>0.60153122453515073</v>
      </c>
      <c r="O39">
        <f t="shared" si="4"/>
        <v>0.66850285206311577</v>
      </c>
      <c r="P39">
        <f t="shared" si="4"/>
        <v>1.0149040669679235</v>
      </c>
      <c r="Q39">
        <f t="shared" si="4"/>
        <v>0.56493406919031042</v>
      </c>
      <c r="R39">
        <f t="shared" si="4"/>
        <v>0.73257315356693087</v>
      </c>
      <c r="S39">
        <f t="shared" si="4"/>
        <v>1.2740010371138601</v>
      </c>
      <c r="T39">
        <f t="shared" si="4"/>
        <v>1.2563519519964441</v>
      </c>
      <c r="U39">
        <f t="shared" si="4"/>
        <v>0.68426957552411283</v>
      </c>
      <c r="V39">
        <f t="shared" si="4"/>
        <v>0.89288502852063112</v>
      </c>
      <c r="W39">
        <f t="shared" si="4"/>
        <v>1.6193055041114157</v>
      </c>
      <c r="X39">
        <f t="shared" si="4"/>
        <v>1.4378053929920733</v>
      </c>
      <c r="Y39">
        <f t="shared" si="4"/>
        <v>1.3561248981406029</v>
      </c>
      <c r="Z39">
        <f t="shared" si="4"/>
        <v>1.0782820949699978</v>
      </c>
      <c r="AA39">
        <f t="shared" si="4"/>
        <v>1.2928324320320022</v>
      </c>
      <c r="AB39">
        <f t="shared" si="4"/>
        <v>0.7026498259130306</v>
      </c>
      <c r="AC39">
        <f t="shared" si="4"/>
        <v>1.4062875027779833</v>
      </c>
      <c r="AD39">
        <f t="shared" si="4"/>
        <v>1.5117308689532556</v>
      </c>
      <c r="AE39"/>
      <c r="AF39"/>
      <c r="AG39"/>
      <c r="AH39"/>
      <c r="AI39"/>
      <c r="AJ39"/>
      <c r="AK39"/>
      <c r="AL39"/>
      <c r="AM39"/>
      <c r="AN39"/>
      <c r="AO39"/>
      <c r="AP39" t="s">
        <v>120</v>
      </c>
      <c r="AQ39" t="s">
        <v>42</v>
      </c>
      <c r="AR39"/>
      <c r="AS39"/>
      <c r="AT39"/>
      <c r="AU39" s="20">
        <f>AU37/$AL$37</f>
        <v>1.1765156070628109</v>
      </c>
      <c r="AV39" s="20">
        <f t="shared" ref="AV39:AW40" si="5">AV37/$AL$37</f>
        <v>0.74334444869622263</v>
      </c>
      <c r="AW39" s="20">
        <f t="shared" si="5"/>
        <v>1.0801399442409665</v>
      </c>
      <c r="AX39"/>
      <c r="AY39"/>
      <c r="AZ39"/>
      <c r="BA39"/>
      <c r="BB39"/>
      <c r="BC39"/>
      <c r="BD39" s="5"/>
    </row>
    <row r="40" spans="1:56" s="2" customFormat="1" x14ac:dyDescent="0.35">
      <c r="A40"/>
      <c r="B40"/>
      <c r="C40"/>
      <c r="D40"/>
      <c r="E40"/>
      <c r="F40"/>
      <c r="G40"/>
      <c r="H40" t="s">
        <v>120</v>
      </c>
      <c r="I40" t="s">
        <v>17</v>
      </c>
      <c r="J40">
        <f t="shared" si="4"/>
        <v>0.17541743832876508</v>
      </c>
      <c r="K40">
        <f t="shared" si="4"/>
        <v>0.19610008148751759</v>
      </c>
      <c r="L40">
        <f t="shared" si="4"/>
        <v>0.19947588710274833</v>
      </c>
      <c r="M40">
        <f t="shared" si="4"/>
        <v>5.8360989702940951E-2</v>
      </c>
      <c r="N40">
        <f t="shared" si="4"/>
        <v>0.11997333135787835</v>
      </c>
      <c r="O40">
        <f t="shared" si="4"/>
        <v>0.17307615378916955</v>
      </c>
      <c r="P40">
        <f t="shared" si="4"/>
        <v>0.13335987850951922</v>
      </c>
      <c r="Q40">
        <f t="shared" si="4"/>
        <v>0.10929365138158381</v>
      </c>
      <c r="R40">
        <f t="shared" si="4"/>
        <v>0.12719164382546855</v>
      </c>
      <c r="S40">
        <f t="shared" si="4"/>
        <v>0.10000629676272316</v>
      </c>
      <c r="T40">
        <f t="shared" si="4"/>
        <v>0.12911289725164826</v>
      </c>
      <c r="U40">
        <f t="shared" si="4"/>
        <v>0.14635750796355285</v>
      </c>
      <c r="V40">
        <f t="shared" si="4"/>
        <v>8.1431587525001847E-2</v>
      </c>
      <c r="W40">
        <f t="shared" si="4"/>
        <v>0.10276761241573448</v>
      </c>
      <c r="X40">
        <f t="shared" si="4"/>
        <v>0.1224935180383732</v>
      </c>
      <c r="Y40">
        <f t="shared" si="4"/>
        <v>0.13924809245129269</v>
      </c>
      <c r="Z40">
        <f t="shared" si="4"/>
        <v>0.15371583080228163</v>
      </c>
      <c r="AA40">
        <f t="shared" si="4"/>
        <v>0.13630009630342987</v>
      </c>
      <c r="AB40">
        <f t="shared" si="4"/>
        <v>0.10167864286243423</v>
      </c>
      <c r="AC40">
        <f t="shared" si="4"/>
        <v>9.8365064078820647E-2</v>
      </c>
      <c r="AD40">
        <f t="shared" si="4"/>
        <v>0.1003096525668568</v>
      </c>
      <c r="AE40"/>
      <c r="AF40"/>
      <c r="AG40"/>
      <c r="AH40"/>
      <c r="AI40"/>
      <c r="AJ40"/>
      <c r="AK40"/>
      <c r="AL40"/>
      <c r="AM40"/>
      <c r="AN40"/>
      <c r="AO40"/>
      <c r="AP40" t="s">
        <v>120</v>
      </c>
      <c r="AQ40" t="s">
        <v>17</v>
      </c>
      <c r="AR40"/>
      <c r="AS40"/>
      <c r="AT40"/>
      <c r="AU40" s="20">
        <f>AU38/$AL$37</f>
        <v>0.28376974799103483</v>
      </c>
      <c r="AV40" s="20">
        <f t="shared" si="5"/>
        <v>0.20073252063630898</v>
      </c>
      <c r="AW40" s="20">
        <f t="shared" si="5"/>
        <v>0.38287869676925601</v>
      </c>
      <c r="AX40"/>
      <c r="AY40"/>
      <c r="AZ40"/>
      <c r="BA40"/>
      <c r="BB40"/>
      <c r="BC40"/>
      <c r="BD40" s="5"/>
    </row>
    <row r="41" spans="1:56" s="2" customFormat="1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 s="5"/>
      <c r="AA41" s="5"/>
      <c r="AB41" s="5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 s="5"/>
    </row>
    <row r="42" spans="1:56" s="2" customForma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 s="5"/>
      <c r="AA42" s="5"/>
      <c r="AB42" s="5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 s="5"/>
    </row>
    <row r="43" spans="1:56" s="2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 s="5"/>
      <c r="AA43" s="5"/>
      <c r="AB43" s="5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 s="5"/>
    </row>
    <row r="44" spans="1:56" s="2" customForma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 s="5"/>
      <c r="AA44" s="5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 s="5"/>
    </row>
    <row r="45" spans="1:56" s="2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 s="5"/>
      <c r="AA45" s="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 s="5"/>
    </row>
    <row r="46" spans="1:56" s="2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 s="5"/>
      <c r="AA46" s="5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 s="5"/>
    </row>
    <row r="47" spans="1:56" s="2" customFormat="1" x14ac:dyDescent="0.35">
      <c r="A47" s="60" t="s">
        <v>184</v>
      </c>
      <c r="B47"/>
      <c r="C47"/>
      <c r="D47"/>
      <c r="E47"/>
      <c r="F47"/>
      <c r="G47"/>
      <c r="H47"/>
      <c r="I47"/>
      <c r="J47" t="s">
        <v>185</v>
      </c>
      <c r="K47" t="s">
        <v>186</v>
      </c>
      <c r="L47" t="s">
        <v>187</v>
      </c>
      <c r="M47" t="s">
        <v>188</v>
      </c>
      <c r="N47" t="s">
        <v>189</v>
      </c>
      <c r="O47" t="s">
        <v>190</v>
      </c>
      <c r="P47" t="s">
        <v>191</v>
      </c>
      <c r="Q47" t="s">
        <v>192</v>
      </c>
      <c r="R47" t="s">
        <v>193</v>
      </c>
      <c r="S47" t="s">
        <v>194</v>
      </c>
      <c r="T47" t="s">
        <v>195</v>
      </c>
      <c r="U47" t="s">
        <v>196</v>
      </c>
      <c r="V47" t="s">
        <v>197</v>
      </c>
      <c r="W47"/>
      <c r="X47"/>
      <c r="Y47"/>
      <c r="Z47"/>
      <c r="AA47"/>
      <c r="AB47"/>
      <c r="AC47"/>
      <c r="AD47"/>
      <c r="AE47"/>
      <c r="AF47"/>
      <c r="AG47" s="9" t="s">
        <v>71</v>
      </c>
      <c r="AH47" s="9"/>
      <c r="AI47"/>
      <c r="AJ47"/>
      <c r="AK47"/>
      <c r="AL47"/>
      <c r="AM47"/>
      <c r="AN47"/>
      <c r="AO47"/>
      <c r="AP47"/>
      <c r="AQ47"/>
      <c r="AR47" t="s">
        <v>178</v>
      </c>
      <c r="AS47" t="s">
        <v>179</v>
      </c>
      <c r="AT47" t="s">
        <v>180</v>
      </c>
      <c r="AU47" t="s">
        <v>181</v>
      </c>
      <c r="AV47" t="s">
        <v>182</v>
      </c>
      <c r="AW47" t="s">
        <v>183</v>
      </c>
      <c r="AX47"/>
      <c r="AY47"/>
      <c r="AZ47"/>
      <c r="BA47"/>
      <c r="BB47"/>
      <c r="BC47"/>
      <c r="BD47" s="5"/>
    </row>
    <row r="48" spans="1:56" s="2" customFormat="1" x14ac:dyDescent="0.35">
      <c r="A48" t="s">
        <v>42</v>
      </c>
      <c r="B48">
        <f>E48/E48</f>
        <v>1</v>
      </c>
      <c r="C48">
        <f>F48/E48</f>
        <v>0.15330147356804522</v>
      </c>
      <c r="D48"/>
      <c r="E48">
        <f>AVERAGE(J48:V48)</f>
        <v>20.208423963307688</v>
      </c>
      <c r="F48">
        <f>STDEV(J48:Q48)</f>
        <v>3.0979811720628652</v>
      </c>
      <c r="G48" s="12" t="s">
        <v>198</v>
      </c>
      <c r="H48" t="s">
        <v>118</v>
      </c>
      <c r="I48" t="s">
        <v>42</v>
      </c>
      <c r="J48">
        <v>22.29236178</v>
      </c>
      <c r="K48">
        <v>18.698874029999999</v>
      </c>
      <c r="L48">
        <v>17.058533650000001</v>
      </c>
      <c r="M48">
        <v>24.57930799</v>
      </c>
      <c r="N48">
        <v>21.84524158</v>
      </c>
      <c r="O48">
        <v>21.454969169999998</v>
      </c>
      <c r="P48">
        <v>18.314607769999999</v>
      </c>
      <c r="Q48">
        <v>15.280020410000001</v>
      </c>
      <c r="R48">
        <v>22.616787639999998</v>
      </c>
      <c r="S48">
        <v>25.992826990000001</v>
      </c>
      <c r="T48">
        <v>21.280497390000001</v>
      </c>
      <c r="U48">
        <v>25.20792582</v>
      </c>
      <c r="V48">
        <v>8.0875573030000005</v>
      </c>
      <c r="W48"/>
      <c r="X48"/>
      <c r="Y48"/>
      <c r="Z48"/>
      <c r="AA48"/>
      <c r="AB48"/>
      <c r="AC48" s="5"/>
      <c r="AD48" s="5"/>
      <c r="AE48" s="5"/>
      <c r="AF48"/>
      <c r="AG48" t="s">
        <v>14</v>
      </c>
      <c r="AH48"/>
      <c r="AI48">
        <f>AL48/AL48</f>
        <v>1</v>
      </c>
      <c r="AJ48">
        <f>(AM48/AL48)</f>
        <v>1.6760007830099462E-2</v>
      </c>
      <c r="AK48"/>
      <c r="AL48">
        <f>AVERAGE(AU48:AW48)</f>
        <v>24.621166666666667</v>
      </c>
      <c r="AM48">
        <f>STDEV(AU48:AW48)</f>
        <v>0.41265094611951719</v>
      </c>
      <c r="AN48"/>
      <c r="AO48" s="12" t="s">
        <v>119</v>
      </c>
      <c r="AP48" t="s">
        <v>118</v>
      </c>
      <c r="AQ48" t="s">
        <v>42</v>
      </c>
      <c r="AR48">
        <v>18.119700000000002</v>
      </c>
      <c r="AS48">
        <v>18.879200000000001</v>
      </c>
      <c r="AT48">
        <v>18.770399999999999</v>
      </c>
      <c r="AU48">
        <v>24.1706</v>
      </c>
      <c r="AV48">
        <v>24.712199999999999</v>
      </c>
      <c r="AW48">
        <v>24.980699999999999</v>
      </c>
      <c r="AX48"/>
      <c r="AY48"/>
      <c r="AZ48"/>
      <c r="BA48"/>
      <c r="BB48"/>
      <c r="BC48"/>
      <c r="BD48" s="5"/>
    </row>
    <row r="49" spans="1:56" s="2" customFormat="1" x14ac:dyDescent="0.35">
      <c r="A49" t="s">
        <v>17</v>
      </c>
      <c r="B49">
        <f>E49/E48</f>
        <v>0.10871213762848335</v>
      </c>
      <c r="C49">
        <f>F49/E48</f>
        <v>2.3090692461118251E-2</v>
      </c>
      <c r="D49"/>
      <c r="E49">
        <f>AVERAGE(J49:V49)</f>
        <v>2.1969009671538462</v>
      </c>
      <c r="F49">
        <f>STDEV(J49:Q49)</f>
        <v>0.46662650286063023</v>
      </c>
      <c r="G49" s="12" t="s">
        <v>198</v>
      </c>
      <c r="H49" t="s">
        <v>118</v>
      </c>
      <c r="I49" t="s">
        <v>17</v>
      </c>
      <c r="J49">
        <v>1.4175089540000001</v>
      </c>
      <c r="K49">
        <v>1.600621995</v>
      </c>
      <c r="L49">
        <v>1.783771357</v>
      </c>
      <c r="M49">
        <v>1.8900232889999999</v>
      </c>
      <c r="N49">
        <v>2.6533367239999999</v>
      </c>
      <c r="O49">
        <v>2.561390045</v>
      </c>
      <c r="P49">
        <v>2.1133190630000001</v>
      </c>
      <c r="Q49">
        <v>2.494778551</v>
      </c>
      <c r="R49">
        <v>2.71621275</v>
      </c>
      <c r="S49">
        <v>2.9395017399999999</v>
      </c>
      <c r="T49">
        <v>2.1438003839999999</v>
      </c>
      <c r="U49">
        <v>1.3572014800000001</v>
      </c>
      <c r="V49">
        <v>2.888246241</v>
      </c>
      <c r="W49"/>
      <c r="X49"/>
      <c r="Y49"/>
      <c r="Z49"/>
      <c r="AA49"/>
      <c r="AB49"/>
      <c r="AC49" s="5"/>
      <c r="AD49" s="5"/>
      <c r="AE49" s="5"/>
      <c r="AF49"/>
      <c r="AG49" t="s">
        <v>15</v>
      </c>
      <c r="AH49"/>
      <c r="AI49">
        <f>AL49/AL48</f>
        <v>0.14690923121704222</v>
      </c>
      <c r="AJ49">
        <f>AM49/AL48</f>
        <v>7.2072334512000655E-3</v>
      </c>
      <c r="AK49"/>
      <c r="AL49">
        <f>AVERAGE(AU49:AW49)</f>
        <v>3.6170766666666663</v>
      </c>
      <c r="AM49">
        <f>STDEV(AU49:AW49)</f>
        <v>0.17745049600757201</v>
      </c>
      <c r="AN49"/>
      <c r="AO49" s="12" t="s">
        <v>119</v>
      </c>
      <c r="AP49" t="s">
        <v>118</v>
      </c>
      <c r="AQ49" t="s">
        <v>17</v>
      </c>
      <c r="AR49" s="5">
        <v>4.5997599999999998</v>
      </c>
      <c r="AS49" s="5">
        <v>4.3852900000000004</v>
      </c>
      <c r="AT49" s="5">
        <v>4.6707700000000001</v>
      </c>
      <c r="AU49">
        <v>3.5897899999999998</v>
      </c>
      <c r="AV49">
        <v>3.8065899999999999</v>
      </c>
      <c r="AW49">
        <v>3.45485</v>
      </c>
      <c r="AX49"/>
      <c r="AY49"/>
      <c r="AZ49"/>
      <c r="BA49"/>
      <c r="BB49"/>
      <c r="BC49"/>
      <c r="BD49" s="5"/>
    </row>
    <row r="50" spans="1:56" s="2" customFormat="1" x14ac:dyDescent="0.35">
      <c r="A50"/>
      <c r="B50"/>
      <c r="C50"/>
      <c r="D50"/>
      <c r="E50"/>
      <c r="F50"/>
      <c r="G50"/>
      <c r="H50" t="s">
        <v>120</v>
      </c>
      <c r="I50" t="s">
        <v>42</v>
      </c>
      <c r="J50">
        <f t="shared" ref="J50:V51" si="6">J48/$E$48</f>
        <v>1.103122233602982</v>
      </c>
      <c r="K50">
        <f t="shared" si="6"/>
        <v>0.92530095686588076</v>
      </c>
      <c r="L50">
        <f t="shared" si="6"/>
        <v>0.84412983817902265</v>
      </c>
      <c r="M50">
        <f t="shared" si="6"/>
        <v>1.2162901983167267</v>
      </c>
      <c r="N50">
        <f t="shared" si="6"/>
        <v>1.0809967971606431</v>
      </c>
      <c r="O50">
        <f t="shared" si="6"/>
        <v>1.0616844346177443</v>
      </c>
      <c r="P50">
        <f t="shared" si="6"/>
        <v>0.9062858045364508</v>
      </c>
      <c r="Q50">
        <f t="shared" si="6"/>
        <v>0.75612133028007733</v>
      </c>
      <c r="R50">
        <f t="shared" si="6"/>
        <v>1.1191762247795851</v>
      </c>
      <c r="S50">
        <f t="shared" si="6"/>
        <v>1.2862372165783447</v>
      </c>
      <c r="T50">
        <f t="shared" si="6"/>
        <v>1.0530508182448504</v>
      </c>
      <c r="U50">
        <f t="shared" si="6"/>
        <v>1.2473969205005733</v>
      </c>
      <c r="V50">
        <f t="shared" si="6"/>
        <v>0.40020722633712202</v>
      </c>
      <c r="W50"/>
      <c r="X50"/>
      <c r="Y50"/>
      <c r="Z50"/>
      <c r="AA50"/>
      <c r="AB50" s="5"/>
      <c r="AC50" s="5"/>
      <c r="AD50" s="5"/>
      <c r="AE50" s="5"/>
      <c r="AF50"/>
      <c r="AG50"/>
      <c r="AH50"/>
      <c r="AI50"/>
      <c r="AJ50"/>
      <c r="AK50"/>
      <c r="AL50"/>
      <c r="AM50"/>
      <c r="AN50"/>
      <c r="AO50"/>
      <c r="AP50" t="s">
        <v>120</v>
      </c>
      <c r="AQ50" t="s">
        <v>42</v>
      </c>
      <c r="AR50"/>
      <c r="AS50"/>
      <c r="AT50"/>
      <c r="AU50" s="20">
        <f>AU48/$AL$48</f>
        <v>0.98170002775389742</v>
      </c>
      <c r="AV50" s="20">
        <f t="shared" ref="AV50:AW51" si="7">AV48/$AL$48</f>
        <v>1.0036973606720505</v>
      </c>
      <c r="AW50" s="20">
        <f t="shared" si="7"/>
        <v>1.0146026115740521</v>
      </c>
      <c r="AX50"/>
      <c r="AY50"/>
      <c r="AZ50"/>
      <c r="BA50"/>
      <c r="BB50"/>
      <c r="BC50"/>
      <c r="BD50" s="5"/>
    </row>
    <row r="51" spans="1:56" s="2" customFormat="1" x14ac:dyDescent="0.35">
      <c r="A51"/>
      <c r="B51"/>
      <c r="C51"/>
      <c r="D51"/>
      <c r="E51"/>
      <c r="F51"/>
      <c r="G51"/>
      <c r="H51" t="s">
        <v>120</v>
      </c>
      <c r="I51" t="s">
        <v>17</v>
      </c>
      <c r="J51">
        <f t="shared" si="6"/>
        <v>7.0144458398822315E-2</v>
      </c>
      <c r="K51">
        <f t="shared" si="6"/>
        <v>7.9205681645745346E-2</v>
      </c>
      <c r="L51">
        <f t="shared" si="6"/>
        <v>8.8268702212442832E-2</v>
      </c>
      <c r="M51">
        <f t="shared" si="6"/>
        <v>9.3526506195223527E-2</v>
      </c>
      <c r="N51">
        <f t="shared" si="6"/>
        <v>0.1312985480123362</v>
      </c>
      <c r="O51">
        <f t="shared" si="6"/>
        <v>0.12674862966309003</v>
      </c>
      <c r="P51">
        <f t="shared" si="6"/>
        <v>0.10457614442556928</v>
      </c>
      <c r="Q51">
        <f t="shared" si="6"/>
        <v>0.12345240556758677</v>
      </c>
      <c r="R51">
        <f t="shared" si="6"/>
        <v>0.1344099250358074</v>
      </c>
      <c r="S51">
        <f t="shared" si="6"/>
        <v>0.14545922756456592</v>
      </c>
      <c r="T51">
        <f t="shared" si="6"/>
        <v>0.10608449168982624</v>
      </c>
      <c r="U51">
        <f t="shared" si="6"/>
        <v>6.716018440944542E-2</v>
      </c>
      <c r="V51">
        <f t="shared" si="6"/>
        <v>0.1429228843498222</v>
      </c>
      <c r="W51"/>
      <c r="X51"/>
      <c r="Y51"/>
      <c r="Z51"/>
      <c r="AA51"/>
      <c r="AB51" s="5"/>
      <c r="AC51" s="5"/>
      <c r="AD51" s="5"/>
      <c r="AE51" s="5"/>
      <c r="AF51"/>
      <c r="AG51"/>
      <c r="AH51"/>
      <c r="AI51"/>
      <c r="AJ51"/>
      <c r="AK51"/>
      <c r="AL51"/>
      <c r="AM51"/>
      <c r="AN51"/>
      <c r="AO51"/>
      <c r="AP51" t="s">
        <v>120</v>
      </c>
      <c r="AQ51" t="s">
        <v>17</v>
      </c>
      <c r="AR51"/>
      <c r="AS51"/>
      <c r="AT51"/>
      <c r="AU51" s="20">
        <f>AU49/$AL$48</f>
        <v>0.14580097070948436</v>
      </c>
      <c r="AV51" s="20">
        <f t="shared" si="7"/>
        <v>0.15460640235028125</v>
      </c>
      <c r="AW51" s="20">
        <f t="shared" si="7"/>
        <v>0.1403203205913611</v>
      </c>
      <c r="AX51"/>
      <c r="AY51"/>
      <c r="AZ51"/>
      <c r="BA51"/>
      <c r="BB51"/>
      <c r="BC51"/>
      <c r="BD51" s="5"/>
    </row>
    <row r="52" spans="1:56" s="2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5"/>
      <c r="AC52" s="5"/>
      <c r="AD52" s="5"/>
      <c r="AE52" s="5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 s="5"/>
    </row>
    <row r="53" spans="1:56" s="2" customFormat="1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 s="5"/>
      <c r="AC53" s="5"/>
      <c r="AD53" s="5"/>
      <c r="AE53" s="5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 s="5"/>
    </row>
    <row r="54" spans="1:56" s="2" customFormat="1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s="2" customFormat="1" x14ac:dyDescent="0.35">
      <c r="A55" s="60" t="s">
        <v>71</v>
      </c>
      <c r="B55"/>
      <c r="C55"/>
      <c r="D55"/>
      <c r="E55"/>
      <c r="F55"/>
      <c r="G55"/>
      <c r="H55"/>
      <c r="I55"/>
      <c r="J55" t="s">
        <v>8</v>
      </c>
      <c r="K55" t="s">
        <v>199</v>
      </c>
      <c r="L55" t="s">
        <v>200</v>
      </c>
      <c r="M55" t="s">
        <v>13</v>
      </c>
      <c r="N55"/>
      <c r="O55"/>
      <c r="P55"/>
      <c r="Q55"/>
      <c r="R55"/>
      <c r="S55"/>
      <c r="T55"/>
      <c r="U55"/>
      <c r="V55"/>
      <c r="W55"/>
      <c r="X55"/>
      <c r="Y5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s="2" customFormat="1" x14ac:dyDescent="0.35">
      <c r="A56" t="s">
        <v>42</v>
      </c>
      <c r="B56">
        <f>E56/E56</f>
        <v>1</v>
      </c>
      <c r="C56">
        <f>F56/E56</f>
        <v>0.28747713744581005</v>
      </c>
      <c r="D56"/>
      <c r="E56">
        <f>AVERAGE(J56:M56)</f>
        <v>6.7307825000000001</v>
      </c>
      <c r="F56">
        <f>STDEV(J56:M56)</f>
        <v>1.9349460858703531</v>
      </c>
      <c r="G56" s="12" t="s">
        <v>201</v>
      </c>
      <c r="H56" t="s">
        <v>118</v>
      </c>
      <c r="I56" t="s">
        <v>42</v>
      </c>
      <c r="J56">
        <v>9.4849200000000007</v>
      </c>
      <c r="K56">
        <v>6.6544400000000001</v>
      </c>
      <c r="L56">
        <v>5.2250699999999997</v>
      </c>
      <c r="M56">
        <v>5.5587</v>
      </c>
      <c r="N56"/>
      <c r="O56"/>
      <c r="P56"/>
      <c r="Q56"/>
      <c r="R56"/>
      <c r="S56"/>
      <c r="T56"/>
      <c r="U56"/>
      <c r="V56"/>
      <c r="W56"/>
      <c r="X56"/>
      <c r="Y56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s="2" customFormat="1" x14ac:dyDescent="0.35">
      <c r="A57" t="s">
        <v>17</v>
      </c>
      <c r="B57">
        <f>E57/E56</f>
        <v>4.2580376055830059E-2</v>
      </c>
      <c r="C57">
        <f>F57/E56</f>
        <v>2.5868280091990884E-2</v>
      </c>
      <c r="D57"/>
      <c r="E57">
        <f>AVERAGE(J57:M57)</f>
        <v>0.28659924999999997</v>
      </c>
      <c r="F57">
        <f>STDEV(J57:M57)</f>
        <v>0.17411376694827063</v>
      </c>
      <c r="G57" s="12" t="s">
        <v>201</v>
      </c>
      <c r="H57" t="s">
        <v>118</v>
      </c>
      <c r="I57" t="s">
        <v>17</v>
      </c>
      <c r="J57">
        <v>0.54659000000000002</v>
      </c>
      <c r="K57">
        <v>0.19273899999999999</v>
      </c>
      <c r="L57">
        <v>0.222798</v>
      </c>
      <c r="M57">
        <v>0.18426999999999999</v>
      </c>
      <c r="N57"/>
      <c r="O57"/>
      <c r="P57"/>
      <c r="Q57"/>
      <c r="R57"/>
      <c r="S57"/>
      <c r="T57"/>
      <c r="U57"/>
      <c r="V57"/>
      <c r="W57"/>
      <c r="X57"/>
      <c r="Y57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s="2" customFormat="1" x14ac:dyDescent="0.35">
      <c r="A58"/>
      <c r="B58"/>
      <c r="C58"/>
      <c r="D58"/>
      <c r="E58"/>
      <c r="F58"/>
      <c r="G58"/>
      <c r="H58" t="s">
        <v>120</v>
      </c>
      <c r="I58" t="s">
        <v>42</v>
      </c>
      <c r="J58">
        <f t="shared" ref="J58:M59" si="8">J56/$E$56</f>
        <v>1.4091853361774802</v>
      </c>
      <c r="K58">
        <f t="shared" si="8"/>
        <v>0.98865770807480413</v>
      </c>
      <c r="L58">
        <f t="shared" si="8"/>
        <v>0.77629458387639172</v>
      </c>
      <c r="M58">
        <f t="shared" si="8"/>
        <v>0.82586237187132405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/>
      <c r="AE58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s="2" customFormat="1" x14ac:dyDescent="0.35">
      <c r="A59"/>
      <c r="B59"/>
      <c r="C59"/>
      <c r="D59"/>
      <c r="E59"/>
      <c r="F59"/>
      <c r="G59"/>
      <c r="H59" t="s">
        <v>120</v>
      </c>
      <c r="I59" t="s">
        <v>17</v>
      </c>
      <c r="J59">
        <f t="shared" si="8"/>
        <v>8.1207497048077254E-2</v>
      </c>
      <c r="K59">
        <f t="shared" si="8"/>
        <v>2.8635452118680106E-2</v>
      </c>
      <c r="L59">
        <f t="shared" si="8"/>
        <v>3.310135188590628E-2</v>
      </c>
      <c r="M59">
        <f t="shared" si="8"/>
        <v>2.7377203170656603E-2</v>
      </c>
      <c r="N59"/>
      <c r="O59"/>
      <c r="P59"/>
      <c r="Q59"/>
      <c r="R59"/>
      <c r="S59"/>
      <c r="T59"/>
      <c r="U59"/>
      <c r="V59"/>
      <c r="W59"/>
      <c r="X59" s="5"/>
      <c r="Y59" s="5"/>
      <c r="Z59" s="5"/>
      <c r="AA59" s="5"/>
      <c r="AB59" s="5"/>
      <c r="AC59" s="5"/>
      <c r="AD59"/>
      <c r="AE59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s="2" customFormat="1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 s="5"/>
      <c r="Y60" s="5"/>
      <c r="Z60" s="5"/>
      <c r="AA60" s="5"/>
      <c r="AB60" s="5"/>
      <c r="AC60" s="5"/>
      <c r="AD60"/>
      <c r="AE60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s="2" customFormat="1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 s="5"/>
      <c r="Y61" s="5"/>
      <c r="Z61" s="5"/>
      <c r="AA61" s="5"/>
      <c r="AB61" s="5"/>
      <c r="AC61" s="5"/>
      <c r="AD61"/>
      <c r="AE61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s="2" customFormat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 s="5"/>
      <c r="Y62" s="5"/>
      <c r="Z62" s="5"/>
      <c r="AA62" s="5"/>
      <c r="AB62" s="5"/>
      <c r="AC62" s="5"/>
      <c r="AD62"/>
      <c r="AE62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s="2" customFormat="1" x14ac:dyDescent="0.35">
      <c r="A63" s="12" t="s">
        <v>2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 s="5"/>
      <c r="Y63" s="5"/>
      <c r="Z63" s="5"/>
      <c r="AA63" s="5"/>
      <c r="AB63" s="5"/>
      <c r="AC63" s="5"/>
      <c r="AD63"/>
      <c r="AE63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s="2" customFormat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 s="5"/>
      <c r="Y64" s="5"/>
      <c r="Z64" s="5"/>
      <c r="AA64" s="5"/>
      <c r="AB64" s="5"/>
      <c r="AC64" s="5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 s="5"/>
    </row>
    <row r="65" spans="1:56" s="2" customFormat="1" x14ac:dyDescent="0.35">
      <c r="A65" s="67" t="s">
        <v>89</v>
      </c>
      <c r="B65" s="67"/>
      <c r="C65" s="58"/>
      <c r="D65" s="59" t="s">
        <v>90</v>
      </c>
      <c r="E65" s="59"/>
      <c r="F65" s="16"/>
      <c r="G65" s="59" t="s">
        <v>91</v>
      </c>
      <c r="H65" s="59"/>
      <c r="I65" s="16"/>
      <c r="J65" s="59" t="s">
        <v>92</v>
      </c>
      <c r="K65" s="59"/>
      <c r="L65" s="16"/>
      <c r="M65" s="59" t="s">
        <v>93</v>
      </c>
      <c r="N65" s="59"/>
      <c r="O65" s="16"/>
      <c r="P65" s="59" t="s">
        <v>94</v>
      </c>
      <c r="Q65" s="59"/>
      <c r="R65" s="16"/>
      <c r="S65" s="59" t="s">
        <v>71</v>
      </c>
      <c r="T65" s="59"/>
      <c r="U65" s="16"/>
      <c r="V65"/>
      <c r="W65"/>
      <c r="X65" s="5"/>
      <c r="Y65" s="5"/>
      <c r="Z65" s="5"/>
      <c r="AA65" s="5"/>
      <c r="AB65" s="5"/>
      <c r="AC65" s="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 s="5"/>
    </row>
    <row r="66" spans="1:56" s="2" customFormat="1" x14ac:dyDescent="0.35">
      <c r="A66"/>
      <c r="B66"/>
      <c r="C66" s="7" t="s">
        <v>14</v>
      </c>
      <c r="D66" s="8">
        <v>1</v>
      </c>
      <c r="E66" s="8">
        <v>0.1049924</v>
      </c>
      <c r="F66" s="8"/>
      <c r="G66" s="8">
        <v>1</v>
      </c>
      <c r="H66" s="8">
        <v>0.28706120000000002</v>
      </c>
      <c r="I66" s="8"/>
      <c r="J66" s="8">
        <v>1</v>
      </c>
      <c r="K66" s="8">
        <v>0.43649739999999998</v>
      </c>
      <c r="L66" s="8"/>
      <c r="M66" s="8">
        <v>1</v>
      </c>
      <c r="N66" s="8">
        <v>0.18971450000000001</v>
      </c>
      <c r="O66" s="8"/>
      <c r="P66" s="8">
        <v>1</v>
      </c>
      <c r="Q66" s="8">
        <v>0.15330150000000001</v>
      </c>
      <c r="R66" s="8"/>
      <c r="S66" s="8">
        <v>1</v>
      </c>
      <c r="T66" s="8">
        <v>0.28747713699999999</v>
      </c>
      <c r="U66" s="8"/>
      <c r="V66"/>
      <c r="W66"/>
      <c r="X66" s="5"/>
      <c r="Y66" s="5"/>
      <c r="Z66" s="5"/>
      <c r="AA66" s="5"/>
      <c r="AB66" s="5"/>
      <c r="AC66" s="5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 s="5"/>
    </row>
    <row r="67" spans="1:56" s="2" customFormat="1" x14ac:dyDescent="0.35">
      <c r="A67"/>
      <c r="B67"/>
      <c r="C67" s="7" t="s">
        <v>15</v>
      </c>
      <c r="D67" s="8">
        <v>0.10508389999999999</v>
      </c>
      <c r="E67" s="8">
        <v>5.152735E-2</v>
      </c>
      <c r="F67" s="8"/>
      <c r="G67" s="8">
        <v>0.12671189999999999</v>
      </c>
      <c r="H67" s="8">
        <v>3.357777E-2</v>
      </c>
      <c r="I67" s="8"/>
      <c r="J67" s="8">
        <v>0.28277049999999998</v>
      </c>
      <c r="K67" s="8">
        <v>0.1974804</v>
      </c>
      <c r="L67" s="8"/>
      <c r="M67" s="8">
        <v>0.12876360000000001</v>
      </c>
      <c r="N67" s="8">
        <v>4.9036749999999997E-2</v>
      </c>
      <c r="O67" s="8"/>
      <c r="P67" s="8">
        <v>0.10871210000000001</v>
      </c>
      <c r="Q67" s="8">
        <v>2.3090690000000001E-2</v>
      </c>
      <c r="R67" s="8"/>
      <c r="S67" s="8">
        <v>4.2580376000000003E-2</v>
      </c>
      <c r="T67" s="8">
        <v>2.586828E-2</v>
      </c>
      <c r="U67" s="8"/>
      <c r="V67"/>
      <c r="W67"/>
      <c r="X67" s="5"/>
      <c r="Y67" s="5"/>
      <c r="Z67" s="5"/>
      <c r="AA67" s="5"/>
      <c r="AB67" s="5"/>
      <c r="AC67" s="5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 s="5"/>
    </row>
    <row r="68" spans="1:56" s="2" customForma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 s="5"/>
      <c r="Y68" s="5"/>
      <c r="Z68" s="5"/>
      <c r="AA68" s="5"/>
      <c r="AB68" s="5"/>
      <c r="AC68" s="5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 s="5"/>
    </row>
    <row r="69" spans="1:56" s="2" customForma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 s="5"/>
      <c r="Y69" s="5"/>
      <c r="Z69" s="5"/>
      <c r="AA69" s="5"/>
      <c r="AB69" s="5"/>
      <c r="AC69" s="5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 s="5"/>
    </row>
    <row r="70" spans="1:56" s="2" customFormat="1" x14ac:dyDescent="0.35">
      <c r="A70" s="67" t="s">
        <v>66</v>
      </c>
      <c r="B70" s="67"/>
      <c r="C70" s="58"/>
      <c r="D70" s="59" t="s">
        <v>67</v>
      </c>
      <c r="E70" s="59"/>
      <c r="F70" s="16"/>
      <c r="G70" s="59" t="s">
        <v>68</v>
      </c>
      <c r="H70" s="59"/>
      <c r="I70" s="16"/>
      <c r="J70" s="59" t="s">
        <v>69</v>
      </c>
      <c r="K70" s="59"/>
      <c r="L70" s="16"/>
      <c r="M70" s="59" t="s">
        <v>70</v>
      </c>
      <c r="N70" s="59"/>
      <c r="O70" s="16"/>
      <c r="P70" s="59" t="s">
        <v>71</v>
      </c>
      <c r="Q70" s="59"/>
      <c r="R70"/>
      <c r="S70"/>
      <c r="T70"/>
      <c r="U70"/>
      <c r="V70"/>
      <c r="W70"/>
      <c r="X70" s="5"/>
      <c r="Y70" s="5"/>
      <c r="Z70" s="5"/>
      <c r="AA70" s="5"/>
      <c r="AB70" s="5"/>
      <c r="AC70" s="5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 s="5"/>
    </row>
    <row r="71" spans="1:56" s="2" customFormat="1" x14ac:dyDescent="0.35">
      <c r="A71"/>
      <c r="B71"/>
      <c r="C71" s="58"/>
      <c r="D71" s="58" t="s">
        <v>0</v>
      </c>
      <c r="E71" s="58" t="s">
        <v>3</v>
      </c>
      <c r="F71" s="58"/>
      <c r="G71" s="58" t="s">
        <v>0</v>
      </c>
      <c r="H71" s="58" t="s">
        <v>3</v>
      </c>
      <c r="I71" s="58"/>
      <c r="J71" s="58" t="s">
        <v>0</v>
      </c>
      <c r="K71" s="58" t="s">
        <v>3</v>
      </c>
      <c r="L71" s="58"/>
      <c r="M71" s="58" t="s">
        <v>0</v>
      </c>
      <c r="N71" s="58" t="s">
        <v>3</v>
      </c>
      <c r="O71" s="58"/>
      <c r="P71" s="58" t="s">
        <v>0</v>
      </c>
      <c r="Q71" s="58" t="s">
        <v>3</v>
      </c>
      <c r="R71"/>
      <c r="S71"/>
      <c r="T71"/>
      <c r="U71"/>
      <c r="V71"/>
      <c r="W71"/>
      <c r="X71" s="5"/>
      <c r="Y71" s="5"/>
      <c r="Z71" s="5"/>
      <c r="AA71" s="5"/>
      <c r="AB71" s="5"/>
      <c r="AC71" s="5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 s="5"/>
    </row>
    <row r="72" spans="1:56" s="2" customFormat="1" x14ac:dyDescent="0.35">
      <c r="A72"/>
      <c r="B72"/>
      <c r="C72" s="7" t="s">
        <v>14</v>
      </c>
      <c r="D72" s="8">
        <v>1</v>
      </c>
      <c r="E72" s="8">
        <v>5.1598400000000003E-2</v>
      </c>
      <c r="F72" s="8"/>
      <c r="G72" s="8">
        <v>1</v>
      </c>
      <c r="H72" s="8">
        <v>0.23783319999999999</v>
      </c>
      <c r="I72" s="8"/>
      <c r="J72" s="8">
        <v>1</v>
      </c>
      <c r="K72" s="8">
        <v>0.15033850000000001</v>
      </c>
      <c r="L72" s="8"/>
      <c r="M72" s="8">
        <v>1</v>
      </c>
      <c r="N72" s="8">
        <v>0.22743379999999999</v>
      </c>
      <c r="O72" s="8"/>
      <c r="P72" s="8">
        <v>1</v>
      </c>
      <c r="Q72" s="8">
        <v>1.6760000000000001E-2</v>
      </c>
      <c r="R72"/>
      <c r="S72"/>
      <c r="T72"/>
      <c r="U72"/>
      <c r="V72"/>
      <c r="W72"/>
      <c r="X72" s="5"/>
      <c r="Y72" s="5"/>
      <c r="Z72" s="5"/>
      <c r="AA72" s="5"/>
      <c r="AB72" s="5"/>
      <c r="AC72" s="5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 s="5"/>
    </row>
    <row r="73" spans="1:56" s="2" customFormat="1" x14ac:dyDescent="0.35">
      <c r="A73"/>
      <c r="B73"/>
      <c r="C73" s="7" t="s">
        <v>15</v>
      </c>
      <c r="D73" s="8">
        <v>8.4391800000000003E-2</v>
      </c>
      <c r="E73" s="8">
        <v>1.7015300000000001E-2</v>
      </c>
      <c r="F73" s="8"/>
      <c r="G73" s="8">
        <v>3.8323400000000001E-2</v>
      </c>
      <c r="H73" s="8">
        <v>3.3725999999999999E-3</v>
      </c>
      <c r="I73" s="8"/>
      <c r="J73" s="8">
        <v>0.20871600000000001</v>
      </c>
      <c r="K73" s="8">
        <v>4.0293500000000003E-2</v>
      </c>
      <c r="L73" s="8"/>
      <c r="M73" s="8">
        <v>0.28912700000000002</v>
      </c>
      <c r="N73" s="8">
        <v>9.11912E-2</v>
      </c>
      <c r="O73" s="8"/>
      <c r="P73" s="8">
        <v>0.14690919999999999</v>
      </c>
      <c r="Q73" s="8">
        <v>7.2072000000000004E-3</v>
      </c>
      <c r="R73"/>
      <c r="S73"/>
      <c r="T73"/>
      <c r="U73"/>
      <c r="V73"/>
      <c r="W73"/>
      <c r="X73" s="5"/>
      <c r="Y73" s="5"/>
      <c r="Z73" s="5"/>
      <c r="AA73" s="5"/>
      <c r="AB73" s="5"/>
      <c r="AC73" s="5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 s="5"/>
    </row>
    <row r="74" spans="1:56" s="2" customFormat="1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 s="5"/>
      <c r="Y74" s="5"/>
      <c r="Z74" s="5"/>
      <c r="AA74" s="5"/>
      <c r="AB74" s="5"/>
      <c r="AC74" s="5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 s="5"/>
    </row>
    <row r="75" spans="1:56" s="2" customFormat="1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 s="5"/>
      <c r="Y75" s="5"/>
      <c r="Z75" s="5"/>
      <c r="AA75" s="5"/>
      <c r="AB75" s="5"/>
      <c r="AC75" s="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 s="5"/>
    </row>
    <row r="76" spans="1:56" s="2" customFormat="1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 s="5"/>
      <c r="AB76" s="5"/>
      <c r="AC76" s="5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 s="5"/>
    </row>
    <row r="77" spans="1:56" s="2" customFormat="1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 s="5"/>
      <c r="Y77" s="5"/>
      <c r="Z77" s="5"/>
      <c r="AA77" s="5"/>
      <c r="AB77" s="5"/>
      <c r="AC77" s="5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 s="5"/>
    </row>
    <row r="78" spans="1:56" s="2" customFormat="1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 s="5"/>
      <c r="Y78" s="5"/>
      <c r="Z78" s="5"/>
      <c r="AA78" s="5"/>
      <c r="AB78" s="5"/>
      <c r="AC78" s="5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 s="5"/>
    </row>
    <row r="79" spans="1:56" s="2" customFormat="1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 s="5"/>
      <c r="Y79" s="5"/>
      <c r="Z79" s="5"/>
      <c r="AA79" s="5"/>
      <c r="AB79" s="5"/>
      <c r="AC79" s="5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 s="5"/>
    </row>
    <row r="80" spans="1:56" s="2" customFormat="1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 s="5"/>
      <c r="Y80" s="5"/>
      <c r="Z80" s="5"/>
      <c r="AA80" s="5"/>
      <c r="AB80" s="5"/>
      <c r="AC80" s="5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</row>
    <row r="81" spans="1:56" s="2" customFormat="1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 s="5"/>
      <c r="Y81" s="5"/>
      <c r="Z81" s="5"/>
      <c r="AA81" s="5"/>
      <c r="AB81" s="5"/>
      <c r="AC81" s="5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</row>
    <row r="82" spans="1:56" s="2" customFormat="1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 s="5"/>
      <c r="Y82" s="5"/>
      <c r="Z82" s="5"/>
      <c r="AA82" s="5"/>
      <c r="AB82" s="5"/>
      <c r="AC82" s="5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</row>
    <row r="83" spans="1:56" s="2" customFormat="1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 s="5"/>
      <c r="Y83" s="5"/>
      <c r="Z83" s="5"/>
      <c r="AA83" s="5"/>
      <c r="AB83" s="5"/>
      <c r="AC83" s="5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</row>
    <row r="84" spans="1:56" s="2" customFormat="1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 s="5"/>
      <c r="Y84" s="5"/>
      <c r="Z84" s="5"/>
      <c r="AA84" s="5"/>
      <c r="AB84" s="5"/>
      <c r="AC84" s="5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</row>
    <row r="85" spans="1:56" s="2" customFormat="1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 s="5"/>
      <c r="Y85" s="5"/>
      <c r="Z85" s="5"/>
      <c r="AA85" s="5"/>
      <c r="AB85" s="5"/>
      <c r="AC85" s="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</row>
    <row r="86" spans="1:56" s="2" customFormat="1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 s="5"/>
      <c r="Y86" s="5"/>
      <c r="Z86" s="5"/>
      <c r="AA86" s="5"/>
      <c r="AB86" s="5"/>
      <c r="AC86" s="5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</row>
    <row r="87" spans="1:56" s="2" customFormat="1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 s="5"/>
      <c r="Y87" s="5"/>
      <c r="Z87" s="5"/>
      <c r="AA87" s="5"/>
      <c r="AB87" s="5"/>
      <c r="AC87" s="5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</row>
    <row r="88" spans="1:56" s="2" customFormat="1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 s="5"/>
      <c r="Y88" s="5"/>
      <c r="Z88" s="5"/>
      <c r="AA88" s="5"/>
      <c r="AB88" s="5"/>
      <c r="AC88" s="5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</row>
  </sheetData>
  <mergeCells count="4">
    <mergeCell ref="A7:AD8"/>
    <mergeCell ref="AG7:BC8"/>
    <mergeCell ref="A65:B65"/>
    <mergeCell ref="A70:B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40" zoomScaleNormal="40" workbookViewId="0"/>
  </sheetViews>
  <sheetFormatPr defaultRowHeight="14.5" x14ac:dyDescent="0.35"/>
  <cols>
    <col min="1" max="1" width="12.1796875" customWidth="1"/>
  </cols>
  <sheetData>
    <row r="1" spans="1:7" ht="15.5" x14ac:dyDescent="0.35">
      <c r="A1" s="62" t="s">
        <v>202</v>
      </c>
      <c r="B1" t="s">
        <v>18</v>
      </c>
      <c r="C1" t="s">
        <v>18</v>
      </c>
    </row>
    <row r="2" spans="1:7" x14ac:dyDescent="0.35">
      <c r="A2" s="21"/>
      <c r="B2" s="3"/>
      <c r="C2" s="3"/>
    </row>
    <row r="7" spans="1:7" x14ac:dyDescent="0.35">
      <c r="B7" t="s">
        <v>18</v>
      </c>
      <c r="G7" s="58"/>
    </row>
    <row r="8" spans="1:7" ht="14.5" customHeight="1" x14ac:dyDescent="0.35"/>
    <row r="9" spans="1:7" ht="14.5" customHeight="1" x14ac:dyDescent="0.35">
      <c r="B9" s="58"/>
      <c r="C9" s="58" t="s">
        <v>9</v>
      </c>
      <c r="D9" s="58" t="s">
        <v>10</v>
      </c>
      <c r="E9" s="58" t="s">
        <v>44</v>
      </c>
      <c r="F9" s="58"/>
    </row>
    <row r="10" spans="1:7" x14ac:dyDescent="0.35">
      <c r="B10" s="7" t="s">
        <v>45</v>
      </c>
      <c r="C10" s="8">
        <v>30</v>
      </c>
      <c r="D10" s="8">
        <v>0</v>
      </c>
      <c r="E10" s="8">
        <v>0</v>
      </c>
      <c r="F10" s="68" t="s">
        <v>46</v>
      </c>
    </row>
    <row r="11" spans="1:7" x14ac:dyDescent="0.35">
      <c r="B11" s="7" t="s">
        <v>54</v>
      </c>
      <c r="C11" s="8">
        <v>5</v>
      </c>
      <c r="D11" s="8">
        <v>23</v>
      </c>
      <c r="E11" s="8">
        <v>2</v>
      </c>
      <c r="F11" s="68"/>
    </row>
    <row r="12" spans="1:7" x14ac:dyDescent="0.35">
      <c r="B12" s="7" t="s">
        <v>55</v>
      </c>
      <c r="C12" s="8">
        <v>5</v>
      </c>
      <c r="D12" s="8">
        <v>0</v>
      </c>
      <c r="E12" s="8">
        <v>25</v>
      </c>
      <c r="F12" s="68"/>
    </row>
    <row r="13" spans="1:7" x14ac:dyDescent="0.35">
      <c r="B13" s="7"/>
      <c r="C13" s="8"/>
      <c r="D13" s="8"/>
      <c r="E13" s="8"/>
      <c r="F13" s="8"/>
    </row>
    <row r="14" spans="1:7" x14ac:dyDescent="0.35">
      <c r="B14" s="7" t="s">
        <v>45</v>
      </c>
      <c r="C14" s="8">
        <v>30</v>
      </c>
      <c r="D14" s="8">
        <v>0</v>
      </c>
      <c r="E14" s="8">
        <v>0</v>
      </c>
      <c r="F14" s="68" t="s">
        <v>11</v>
      </c>
    </row>
    <row r="15" spans="1:7" ht="14.5" customHeight="1" x14ac:dyDescent="0.35">
      <c r="B15" s="7" t="s">
        <v>54</v>
      </c>
      <c r="C15" s="8">
        <v>20</v>
      </c>
      <c r="D15" s="8">
        <v>3</v>
      </c>
      <c r="E15" s="8">
        <v>0</v>
      </c>
      <c r="F15" s="68"/>
    </row>
    <row r="16" spans="1:7" ht="14.5" customHeight="1" x14ac:dyDescent="0.35">
      <c r="B16" s="7" t="s">
        <v>55</v>
      </c>
      <c r="C16" s="8">
        <v>0</v>
      </c>
      <c r="D16" s="8">
        <v>0</v>
      </c>
      <c r="E16" s="8">
        <v>0</v>
      </c>
      <c r="F16" s="68"/>
    </row>
    <row r="17" ht="14.5" customHeight="1" x14ac:dyDescent="0.35"/>
    <row r="18" ht="14.5" customHeight="1" x14ac:dyDescent="0.35"/>
    <row r="21" ht="29.5" customHeight="1" x14ac:dyDescent="0.35"/>
  </sheetData>
  <mergeCells count="2">
    <mergeCell ref="F10:F12"/>
    <mergeCell ref="F14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40" zoomScaleNormal="40" workbookViewId="0"/>
  </sheetViews>
  <sheetFormatPr defaultRowHeight="14.5" x14ac:dyDescent="0.35"/>
  <cols>
    <col min="1" max="1" width="12.7265625" style="5" customWidth="1"/>
    <col min="2" max="2" width="12.36328125" customWidth="1"/>
  </cols>
  <sheetData>
    <row r="1" spans="1:16" ht="15.5" x14ac:dyDescent="0.35">
      <c r="A1" s="1" t="s">
        <v>205</v>
      </c>
      <c r="B1" s="15" t="s">
        <v>65</v>
      </c>
    </row>
    <row r="2" spans="1:16" ht="15.5" x14ac:dyDescent="0.35">
      <c r="A2" s="1"/>
      <c r="B2" s="3"/>
    </row>
    <row r="3" spans="1:16" x14ac:dyDescent="0.35">
      <c r="C3" s="3"/>
    </row>
    <row r="4" spans="1:16" ht="15.5" x14ac:dyDescent="0.35">
      <c r="B4" s="56" t="s">
        <v>208</v>
      </c>
      <c r="C4" s="18"/>
      <c r="D4" s="18"/>
      <c r="I4" t="s">
        <v>209</v>
      </c>
    </row>
    <row r="5" spans="1:16" ht="15.5" x14ac:dyDescent="0.35">
      <c r="B5" s="22"/>
    </row>
    <row r="6" spans="1:16" ht="30.5" x14ac:dyDescent="0.35">
      <c r="B6" s="55" t="s">
        <v>72</v>
      </c>
      <c r="C6" s="55" t="s">
        <v>12</v>
      </c>
      <c r="D6" s="55" t="s">
        <v>73</v>
      </c>
      <c r="E6" s="55" t="s">
        <v>74</v>
      </c>
      <c r="F6" s="55" t="s">
        <v>75</v>
      </c>
      <c r="G6" s="55" t="s">
        <v>76</v>
      </c>
      <c r="H6" s="55" t="s">
        <v>77</v>
      </c>
      <c r="I6" s="55" t="s">
        <v>78</v>
      </c>
      <c r="J6" s="55" t="s">
        <v>79</v>
      </c>
      <c r="K6" s="55" t="s">
        <v>80</v>
      </c>
      <c r="L6" s="55" t="s">
        <v>81</v>
      </c>
      <c r="M6" s="55" t="s">
        <v>82</v>
      </c>
      <c r="N6" s="55" t="s">
        <v>83</v>
      </c>
      <c r="O6" s="55" t="s">
        <v>84</v>
      </c>
      <c r="P6" s="55"/>
    </row>
    <row r="7" spans="1:16" x14ac:dyDescent="0.35">
      <c r="B7" t="s">
        <v>85</v>
      </c>
      <c r="C7" t="s">
        <v>86</v>
      </c>
      <c r="D7">
        <v>2634</v>
      </c>
      <c r="E7">
        <v>7752.8</v>
      </c>
      <c r="F7">
        <v>9757.2000000000007</v>
      </c>
      <c r="G7">
        <v>10786.7</v>
      </c>
      <c r="H7">
        <v>9927.1</v>
      </c>
      <c r="I7">
        <v>6179.3</v>
      </c>
      <c r="J7">
        <v>4979.3</v>
      </c>
      <c r="K7">
        <v>7390.5</v>
      </c>
      <c r="L7">
        <v>6642.1</v>
      </c>
      <c r="M7">
        <v>2732.5</v>
      </c>
      <c r="N7">
        <v>2812.7</v>
      </c>
      <c r="O7">
        <v>2267.3000000000002</v>
      </c>
    </row>
    <row r="8" spans="1:16" ht="14.5" customHeight="1" x14ac:dyDescent="0.35">
      <c r="B8" t="s">
        <v>87</v>
      </c>
      <c r="C8" t="s">
        <v>88</v>
      </c>
      <c r="D8">
        <v>100</v>
      </c>
      <c r="E8">
        <v>125.4</v>
      </c>
      <c r="F8">
        <v>122.8</v>
      </c>
      <c r="G8">
        <v>138.1</v>
      </c>
      <c r="H8">
        <v>112.6</v>
      </c>
      <c r="I8">
        <v>114.8</v>
      </c>
      <c r="J8">
        <v>114.1</v>
      </c>
      <c r="K8">
        <v>453.5</v>
      </c>
      <c r="L8">
        <v>360.6</v>
      </c>
      <c r="M8">
        <v>411.1</v>
      </c>
      <c r="N8">
        <v>375</v>
      </c>
      <c r="O8">
        <v>533.29999999999995</v>
      </c>
    </row>
    <row r="9" spans="1:16" ht="14.5" customHeight="1" x14ac:dyDescent="0.35"/>
    <row r="10" spans="1:16" ht="23.5" customHeight="1" x14ac:dyDescent="0.35"/>
    <row r="14" spans="1:16" x14ac:dyDescent="0.35">
      <c r="A14" s="6"/>
      <c r="B14" s="16"/>
    </row>
    <row r="15" spans="1:16" ht="14.5" customHeight="1" x14ac:dyDescent="0.35">
      <c r="B15" s="8">
        <v>4</v>
      </c>
    </row>
    <row r="16" spans="1:16" ht="14.5" customHeight="1" x14ac:dyDescent="0.35">
      <c r="B16" s="8">
        <v>4</v>
      </c>
    </row>
    <row r="17" ht="14.5" customHeight="1" x14ac:dyDescent="0.35"/>
    <row r="18" ht="14.5" customHeight="1" x14ac:dyDescent="0.35"/>
    <row r="21" ht="29.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="40" zoomScaleNormal="40" workbookViewId="0"/>
  </sheetViews>
  <sheetFormatPr defaultRowHeight="14.5" x14ac:dyDescent="0.35"/>
  <cols>
    <col min="1" max="1" width="9.90625" style="5" customWidth="1"/>
    <col min="4" max="4" width="15.26953125" customWidth="1"/>
    <col min="15" max="17" width="11.6328125" customWidth="1"/>
    <col min="18" max="19" width="11.08984375" customWidth="1"/>
  </cols>
  <sheetData>
    <row r="1" spans="1:23" ht="15.5" x14ac:dyDescent="0.35">
      <c r="A1" s="62" t="s">
        <v>203</v>
      </c>
      <c r="B1" t="s">
        <v>19</v>
      </c>
    </row>
    <row r="2" spans="1:23" x14ac:dyDescent="0.35">
      <c r="A2" s="21"/>
      <c r="B2" s="3"/>
    </row>
    <row r="4" spans="1:23" x14ac:dyDescent="0.35">
      <c r="B4" s="23" t="s">
        <v>206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x14ac:dyDescent="0.35">
      <c r="B5" s="2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29" x14ac:dyDescent="0.35">
      <c r="B6" s="24" t="s">
        <v>12</v>
      </c>
      <c r="C6" s="24" t="s">
        <v>21</v>
      </c>
      <c r="D6" s="24" t="s">
        <v>22</v>
      </c>
      <c r="E6" s="25" t="s">
        <v>23</v>
      </c>
      <c r="F6" s="25" t="s">
        <v>24</v>
      </c>
      <c r="G6" s="25" t="s">
        <v>25</v>
      </c>
      <c r="H6" s="26" t="s">
        <v>26</v>
      </c>
      <c r="I6" s="26" t="s">
        <v>27</v>
      </c>
      <c r="J6" s="26" t="s">
        <v>28</v>
      </c>
      <c r="K6" s="27" t="s">
        <v>29</v>
      </c>
      <c r="L6" s="27" t="s">
        <v>30</v>
      </c>
      <c r="M6" s="27" t="s">
        <v>31</v>
      </c>
      <c r="N6" s="28" t="s">
        <v>32</v>
      </c>
      <c r="O6" s="28" t="s">
        <v>33</v>
      </c>
      <c r="P6" s="28" t="s">
        <v>34</v>
      </c>
      <c r="Q6" s="29" t="s">
        <v>35</v>
      </c>
      <c r="R6" s="29" t="s">
        <v>36</v>
      </c>
      <c r="S6" s="29" t="s">
        <v>37</v>
      </c>
      <c r="T6" s="30" t="s">
        <v>38</v>
      </c>
      <c r="U6" s="30" t="s">
        <v>39</v>
      </c>
      <c r="V6" s="31" t="s">
        <v>40</v>
      </c>
      <c r="W6" s="31" t="s">
        <v>41</v>
      </c>
    </row>
    <row r="7" spans="1:23" x14ac:dyDescent="0.35">
      <c r="B7" s="32"/>
      <c r="C7" s="32"/>
      <c r="D7" s="32"/>
      <c r="E7" s="33"/>
      <c r="F7" s="33"/>
      <c r="G7" s="33"/>
      <c r="H7" s="34"/>
      <c r="I7" s="34"/>
      <c r="J7" s="34"/>
      <c r="K7" s="35"/>
      <c r="L7" s="35"/>
      <c r="M7" s="35"/>
      <c r="N7" s="36"/>
      <c r="O7" s="36"/>
      <c r="P7" s="36"/>
      <c r="Q7" s="37"/>
      <c r="R7" s="37"/>
      <c r="S7" s="37"/>
      <c r="T7" s="38"/>
      <c r="U7" s="38"/>
      <c r="V7" s="39"/>
      <c r="W7" s="39"/>
    </row>
    <row r="8" spans="1:23" ht="14.5" customHeight="1" x14ac:dyDescent="0.35">
      <c r="B8" s="41" t="s">
        <v>14</v>
      </c>
      <c r="C8" s="41">
        <v>264064</v>
      </c>
      <c r="D8" s="41" t="s">
        <v>43</v>
      </c>
      <c r="E8" s="42">
        <v>57.1462</v>
      </c>
      <c r="F8" s="42">
        <v>47.736800000000002</v>
      </c>
      <c r="G8" s="42">
        <v>64.714799999999997</v>
      </c>
      <c r="H8" s="43">
        <v>33.191600000000001</v>
      </c>
      <c r="I8" s="43">
        <v>33.587600000000002</v>
      </c>
      <c r="J8" s="43">
        <v>40.412999999999997</v>
      </c>
      <c r="K8" s="44">
        <v>31.992100000000001</v>
      </c>
      <c r="L8" s="44">
        <v>19.9129</v>
      </c>
      <c r="M8" s="44">
        <v>13.839600000000001</v>
      </c>
      <c r="N8" s="45">
        <v>24.918199999999999</v>
      </c>
      <c r="O8" s="45">
        <v>18.235600000000002</v>
      </c>
      <c r="P8" s="45">
        <v>13.571400000000001</v>
      </c>
      <c r="Q8" s="46">
        <v>41.620100000000001</v>
      </c>
      <c r="R8" s="46">
        <v>21.6129</v>
      </c>
      <c r="S8" s="46">
        <v>64.948499999999996</v>
      </c>
      <c r="T8" s="47">
        <v>45.4499</v>
      </c>
      <c r="U8" s="47">
        <v>5.9960000000000004</v>
      </c>
      <c r="V8" s="48">
        <v>5.3459000000000003</v>
      </c>
      <c r="W8" s="48">
        <v>16.6874</v>
      </c>
    </row>
    <row r="9" spans="1:23" ht="14.5" customHeight="1" x14ac:dyDescent="0.35">
      <c r="B9" s="41"/>
      <c r="C9" s="41"/>
      <c r="D9" s="41"/>
      <c r="E9" s="42"/>
      <c r="F9" s="42"/>
      <c r="G9" s="42"/>
      <c r="H9" s="43"/>
      <c r="I9" s="43"/>
      <c r="J9" s="43"/>
      <c r="K9" s="44"/>
      <c r="L9" s="44"/>
      <c r="M9" s="44"/>
      <c r="N9" s="45"/>
      <c r="O9" s="45"/>
      <c r="P9" s="45"/>
      <c r="Q9" s="46"/>
      <c r="R9" s="46"/>
      <c r="S9" s="46"/>
      <c r="T9" s="47"/>
      <c r="U9" s="47"/>
      <c r="V9" s="48"/>
      <c r="W9" s="48"/>
    </row>
    <row r="10" spans="1:23" ht="23.5" customHeight="1" x14ac:dyDescent="0.35">
      <c r="B10" s="15"/>
      <c r="C10" s="15"/>
      <c r="D10" s="15"/>
      <c r="E10" s="17"/>
      <c r="F10" s="17">
        <f>AVERAGE(E8:G8)</f>
        <v>56.532600000000002</v>
      </c>
      <c r="G10" s="17">
        <f>STDEV(E8:G8)</f>
        <v>8.5056157754744408</v>
      </c>
      <c r="H10" s="49"/>
      <c r="I10" s="49">
        <f>AVERAGE(H8:J8)</f>
        <v>35.730733333333333</v>
      </c>
      <c r="J10" s="49">
        <f>STDEV(H8:J8)</f>
        <v>4.0597930801129891</v>
      </c>
      <c r="K10" s="50"/>
      <c r="L10" s="50">
        <f>AVERAGE(K8:M8)</f>
        <v>21.914866666666668</v>
      </c>
      <c r="M10" s="50">
        <f>STDEV(K8:M8)</f>
        <v>9.2403580538490662</v>
      </c>
      <c r="N10" s="51"/>
      <c r="O10" s="51">
        <f>AVERAGE(N8:P8)</f>
        <v>18.9084</v>
      </c>
      <c r="P10" s="51">
        <f>STDEV(N8:P8)</f>
        <v>5.7032413976615022</v>
      </c>
      <c r="Q10" s="52"/>
      <c r="R10" s="52">
        <f>AVERAGE(Q8:S8)</f>
        <v>42.727166666666669</v>
      </c>
      <c r="S10" s="52">
        <f>STDEV(Q8:S8)</f>
        <v>21.689000767516546</v>
      </c>
      <c r="T10" s="40">
        <f>AVERAGE(T8:U8)</f>
        <v>25.722950000000001</v>
      </c>
      <c r="U10" s="40">
        <f>STDEV(T8:U8)</f>
        <v>27.898120234255924</v>
      </c>
      <c r="V10" s="53">
        <f>AVERAGE(V8:W8)</f>
        <v>11.01665</v>
      </c>
      <c r="W10" s="53">
        <f>STDEV(V8:W8)</f>
        <v>8.0196515588272295</v>
      </c>
    </row>
    <row r="11" spans="1:23" x14ac:dyDescent="0.35">
      <c r="B11" s="15"/>
      <c r="C11" s="15"/>
      <c r="D11" s="15"/>
      <c r="E11" s="17"/>
      <c r="F11" s="17" t="s">
        <v>0</v>
      </c>
      <c r="G11" s="17" t="s">
        <v>1</v>
      </c>
      <c r="H11" s="49"/>
      <c r="I11" s="49" t="s">
        <v>0</v>
      </c>
      <c r="J11" s="49" t="s">
        <v>1</v>
      </c>
      <c r="K11" s="50"/>
      <c r="L11" s="50" t="s">
        <v>0</v>
      </c>
      <c r="M11" s="50" t="s">
        <v>1</v>
      </c>
      <c r="N11" s="51"/>
      <c r="O11" s="51" t="s">
        <v>0</v>
      </c>
      <c r="P11" s="51" t="s">
        <v>1</v>
      </c>
      <c r="Q11" s="52"/>
      <c r="R11" s="52" t="s">
        <v>0</v>
      </c>
      <c r="S11" s="52" t="s">
        <v>1</v>
      </c>
      <c r="T11" s="40" t="s">
        <v>0</v>
      </c>
      <c r="U11" s="40" t="s">
        <v>1</v>
      </c>
      <c r="V11" s="53" t="s">
        <v>0</v>
      </c>
      <c r="W11" s="53" t="s">
        <v>1</v>
      </c>
    </row>
    <row r="12" spans="1:23" x14ac:dyDescent="0.35">
      <c r="B12" s="15"/>
      <c r="C12" s="15"/>
      <c r="D12" s="15"/>
      <c r="E12" s="17"/>
      <c r="F12" s="17" t="s">
        <v>47</v>
      </c>
      <c r="G12" s="17"/>
      <c r="H12" s="49"/>
      <c r="I12" s="49" t="s">
        <v>48</v>
      </c>
      <c r="J12" s="49"/>
      <c r="K12" s="50"/>
      <c r="L12" s="50" t="s">
        <v>49</v>
      </c>
      <c r="M12" s="50"/>
      <c r="N12" s="51"/>
      <c r="O12" s="51" t="s">
        <v>50</v>
      </c>
      <c r="P12" s="51"/>
      <c r="Q12" s="52"/>
      <c r="R12" s="52" t="s">
        <v>51</v>
      </c>
      <c r="S12" s="52"/>
      <c r="T12" s="40" t="s">
        <v>52</v>
      </c>
      <c r="U12" s="40"/>
      <c r="V12" s="53" t="s">
        <v>53</v>
      </c>
      <c r="W12" s="53"/>
    </row>
    <row r="13" spans="1:23" x14ac:dyDescent="0.35">
      <c r="B13" s="15"/>
      <c r="C13" s="15"/>
      <c r="D13" s="15"/>
      <c r="E13" s="13"/>
    </row>
    <row r="14" spans="1:23" x14ac:dyDescent="0.35">
      <c r="B14" s="8"/>
      <c r="C14" s="8"/>
    </row>
    <row r="15" spans="1:23" ht="14.5" customHeight="1" x14ac:dyDescent="0.35">
      <c r="B15" s="8"/>
      <c r="C15" s="8"/>
      <c r="E15" t="s">
        <v>56</v>
      </c>
    </row>
    <row r="16" spans="1:23" ht="14.5" customHeight="1" x14ac:dyDescent="0.35">
      <c r="B16" s="8"/>
      <c r="C16" s="8"/>
      <c r="E16" t="s">
        <v>42</v>
      </c>
      <c r="O16" t="s">
        <v>57</v>
      </c>
      <c r="P16" t="s">
        <v>4</v>
      </c>
      <c r="Q16" t="s">
        <v>5</v>
      </c>
    </row>
    <row r="17" spans="5:19" ht="14.5" customHeight="1" x14ac:dyDescent="0.35">
      <c r="F17" s="12" t="s">
        <v>47</v>
      </c>
      <c r="G17" s="4" t="s">
        <v>48</v>
      </c>
      <c r="H17" s="11" t="s">
        <v>49</v>
      </c>
      <c r="I17" s="19" t="s">
        <v>50</v>
      </c>
      <c r="J17" s="10" t="s">
        <v>51</v>
      </c>
      <c r="K17" s="20" t="s">
        <v>52</v>
      </c>
      <c r="L17" s="54" t="s">
        <v>53</v>
      </c>
      <c r="R17" t="s">
        <v>6</v>
      </c>
      <c r="S17" t="s">
        <v>20</v>
      </c>
    </row>
    <row r="18" spans="5:19" ht="14.5" customHeight="1" x14ac:dyDescent="0.35">
      <c r="E18" t="s">
        <v>0</v>
      </c>
      <c r="F18">
        <v>56.532600000000002</v>
      </c>
      <c r="G18">
        <v>35.730733333333333</v>
      </c>
      <c r="H18">
        <v>21.914866666666668</v>
      </c>
      <c r="I18">
        <v>18.9084</v>
      </c>
      <c r="J18">
        <v>42.727166666666669</v>
      </c>
      <c r="K18">
        <v>25.722950000000001</v>
      </c>
      <c r="L18">
        <v>11.01665</v>
      </c>
      <c r="O18" t="s">
        <v>58</v>
      </c>
      <c r="P18" s="57" t="s">
        <v>59</v>
      </c>
      <c r="Q18" t="s">
        <v>60</v>
      </c>
      <c r="R18">
        <v>1.8700000000000001E-2</v>
      </c>
      <c r="S18" t="s">
        <v>7</v>
      </c>
    </row>
    <row r="19" spans="5:19" x14ac:dyDescent="0.35">
      <c r="E19" t="s">
        <v>1</v>
      </c>
      <c r="F19">
        <v>8.5056157754744408</v>
      </c>
      <c r="G19">
        <v>4.0597930801129891</v>
      </c>
      <c r="H19">
        <v>9.2403580538490662</v>
      </c>
      <c r="I19">
        <v>5.7032413976615022</v>
      </c>
      <c r="J19">
        <v>21.689000767516546</v>
      </c>
      <c r="K19">
        <v>27.898120234255924</v>
      </c>
      <c r="L19">
        <v>8.0196515588272295</v>
      </c>
      <c r="O19" t="s">
        <v>58</v>
      </c>
      <c r="P19" s="57" t="s">
        <v>59</v>
      </c>
      <c r="Q19" t="s">
        <v>61</v>
      </c>
      <c r="R19">
        <v>8.8000000000000005E-3</v>
      </c>
      <c r="S19" t="s">
        <v>7</v>
      </c>
    </row>
    <row r="20" spans="5:19" x14ac:dyDescent="0.35">
      <c r="O20" t="s">
        <v>58</v>
      </c>
      <c r="P20" s="57" t="s">
        <v>59</v>
      </c>
      <c r="Q20" t="s">
        <v>62</v>
      </c>
      <c r="R20">
        <v>9.4000000000000004E-3</v>
      </c>
      <c r="S20" t="s">
        <v>7</v>
      </c>
    </row>
    <row r="21" spans="5:19" ht="29.5" customHeight="1" x14ac:dyDescent="0.35">
      <c r="O21" t="s">
        <v>58</v>
      </c>
      <c r="P21" s="57" t="s">
        <v>59</v>
      </c>
      <c r="Q21" t="s">
        <v>63</v>
      </c>
      <c r="R21">
        <v>3.0999999999999999E-3</v>
      </c>
      <c r="S21" t="s">
        <v>7</v>
      </c>
    </row>
    <row r="22" spans="5:19" x14ac:dyDescent="0.35">
      <c r="O22" t="s">
        <v>58</v>
      </c>
      <c r="P22" s="57" t="s">
        <v>59</v>
      </c>
      <c r="Q22" t="s">
        <v>64</v>
      </c>
      <c r="R22">
        <v>0.36270000000000002</v>
      </c>
      <c r="S2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Data Fig 9A</vt:lpstr>
      <vt:lpstr>Ex Data Fig 9C</vt:lpstr>
      <vt:lpstr>Ex Data Fig 9D</vt:lpstr>
      <vt:lpstr>Ex Data Fig 9E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</dc:creator>
  <cp:lastModifiedBy>Cian</cp:lastModifiedBy>
  <dcterms:created xsi:type="dcterms:W3CDTF">2019-06-10T21:02:46Z</dcterms:created>
  <dcterms:modified xsi:type="dcterms:W3CDTF">2020-07-23T15:28:48Z</dcterms:modified>
</cp:coreProperties>
</file>