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lynch\Desktop\cdk8i paper\CDK8 Cian draft Oct2016\Sub to NCB\FINALIZING JULY\Source Data\"/>
    </mc:Choice>
  </mc:AlternateContent>
  <bookViews>
    <workbookView xWindow="0" yWindow="0" windowWidth="19200" windowHeight="7310" tabRatio="872" activeTab="4"/>
  </bookViews>
  <sheets>
    <sheet name="Fig 2A" sheetId="4" r:id="rId1"/>
    <sheet name="Fig 2B" sheetId="5" r:id="rId2"/>
    <sheet name="Fig 2C" sheetId="6" r:id="rId3"/>
    <sheet name="Fig 2D" sheetId="7" r:id="rId4"/>
    <sheet name="Fig 2E" sheetId="8" r:id="rId5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1" i="8" l="1"/>
  <c r="N104" i="7"/>
  <c r="J104" i="7"/>
  <c r="N103" i="7"/>
  <c r="J103" i="7"/>
  <c r="N102" i="7"/>
  <c r="J102" i="7"/>
  <c r="N101" i="7"/>
  <c r="J101" i="7"/>
  <c r="N100" i="7"/>
  <c r="J100" i="7"/>
  <c r="N99" i="7"/>
  <c r="J99" i="7"/>
  <c r="N98" i="7"/>
  <c r="J98" i="7"/>
  <c r="N97" i="7"/>
  <c r="J97" i="7"/>
  <c r="N96" i="7"/>
  <c r="J96" i="7"/>
  <c r="I89" i="7"/>
  <c r="H89" i="7"/>
  <c r="H61" i="7"/>
  <c r="K89" i="7"/>
  <c r="L89" i="7"/>
  <c r="I88" i="7"/>
  <c r="H88" i="7"/>
  <c r="H60" i="7"/>
  <c r="K88" i="7"/>
  <c r="L88" i="7"/>
  <c r="I87" i="7"/>
  <c r="H87" i="7"/>
  <c r="H59" i="7"/>
  <c r="K87" i="7"/>
  <c r="L87" i="7"/>
  <c r="I86" i="7"/>
  <c r="H86" i="7"/>
  <c r="H58" i="7"/>
  <c r="K86" i="7"/>
  <c r="L86" i="7"/>
  <c r="I85" i="7"/>
  <c r="H85" i="7"/>
  <c r="H57" i="7"/>
  <c r="K85" i="7"/>
  <c r="L85" i="7"/>
  <c r="I84" i="7"/>
  <c r="H84" i="7"/>
  <c r="H56" i="7"/>
  <c r="K84" i="7"/>
  <c r="L84" i="7"/>
  <c r="I83" i="7"/>
  <c r="H83" i="7"/>
  <c r="H55" i="7"/>
  <c r="K83" i="7"/>
  <c r="L83" i="7"/>
  <c r="I82" i="7"/>
  <c r="H82" i="7"/>
  <c r="H54" i="7"/>
  <c r="K82" i="7"/>
  <c r="L82" i="7"/>
  <c r="I81" i="7"/>
  <c r="H81" i="7"/>
  <c r="H53" i="7"/>
  <c r="K81" i="7"/>
  <c r="L81" i="7"/>
  <c r="I75" i="7"/>
  <c r="H75" i="7"/>
  <c r="K75" i="7"/>
  <c r="L75" i="7"/>
  <c r="I74" i="7"/>
  <c r="H74" i="7"/>
  <c r="K74" i="7"/>
  <c r="L74" i="7"/>
  <c r="I73" i="7"/>
  <c r="H73" i="7"/>
  <c r="K73" i="7"/>
  <c r="L73" i="7"/>
  <c r="I72" i="7"/>
  <c r="H72" i="7"/>
  <c r="K72" i="7"/>
  <c r="L72" i="7"/>
  <c r="I71" i="7"/>
  <c r="H71" i="7"/>
  <c r="K71" i="7"/>
  <c r="L71" i="7"/>
  <c r="I70" i="7"/>
  <c r="H70" i="7"/>
  <c r="K70" i="7"/>
  <c r="L70" i="7"/>
  <c r="I69" i="7"/>
  <c r="H69" i="7"/>
  <c r="K69" i="7"/>
  <c r="L69" i="7"/>
  <c r="I68" i="7"/>
  <c r="H68" i="7"/>
  <c r="K68" i="7"/>
  <c r="L68" i="7"/>
  <c r="I67" i="7"/>
  <c r="H67" i="7"/>
  <c r="K67" i="7"/>
  <c r="L67" i="7"/>
  <c r="I61" i="7"/>
  <c r="I60" i="7"/>
  <c r="I59" i="7"/>
  <c r="I58" i="7"/>
  <c r="I57" i="7"/>
  <c r="I56" i="7"/>
  <c r="I55" i="7"/>
  <c r="I54" i="7"/>
  <c r="I53" i="7"/>
  <c r="H43" i="7"/>
  <c r="G43" i="7"/>
  <c r="G15" i="7"/>
  <c r="J43" i="7"/>
  <c r="K43" i="7"/>
  <c r="H42" i="7"/>
  <c r="G42" i="7"/>
  <c r="G14" i="7"/>
  <c r="J42" i="7"/>
  <c r="K42" i="7"/>
  <c r="H41" i="7"/>
  <c r="G41" i="7"/>
  <c r="G13" i="7"/>
  <c r="J41" i="7"/>
  <c r="K41" i="7"/>
  <c r="H40" i="7"/>
  <c r="G40" i="7"/>
  <c r="G12" i="7"/>
  <c r="J40" i="7"/>
  <c r="K40" i="7"/>
  <c r="H39" i="7"/>
  <c r="G39" i="7"/>
  <c r="G11" i="7"/>
  <c r="J39" i="7"/>
  <c r="K39" i="7"/>
  <c r="H38" i="7"/>
  <c r="G38" i="7"/>
  <c r="G10" i="7"/>
  <c r="J38" i="7"/>
  <c r="K38" i="7"/>
  <c r="H37" i="7"/>
  <c r="G37" i="7"/>
  <c r="G9" i="7"/>
  <c r="J37" i="7"/>
  <c r="K37" i="7"/>
  <c r="H36" i="7"/>
  <c r="G36" i="7"/>
  <c r="G8" i="7"/>
  <c r="J36" i="7"/>
  <c r="K36" i="7"/>
  <c r="H35" i="7"/>
  <c r="G35" i="7"/>
  <c r="G7" i="7"/>
  <c r="J35" i="7"/>
  <c r="K35" i="7"/>
  <c r="H29" i="7"/>
  <c r="G29" i="7"/>
  <c r="J29" i="7"/>
  <c r="K29" i="7"/>
  <c r="H28" i="7"/>
  <c r="G28" i="7"/>
  <c r="J28" i="7"/>
  <c r="K28" i="7"/>
  <c r="H27" i="7"/>
  <c r="G27" i="7"/>
  <c r="J27" i="7"/>
  <c r="K27" i="7"/>
  <c r="H26" i="7"/>
  <c r="G26" i="7"/>
  <c r="J26" i="7"/>
  <c r="K26" i="7"/>
  <c r="H25" i="7"/>
  <c r="G25" i="7"/>
  <c r="J25" i="7"/>
  <c r="K25" i="7"/>
  <c r="H24" i="7"/>
  <c r="G24" i="7"/>
  <c r="J24" i="7"/>
  <c r="K24" i="7"/>
  <c r="H23" i="7"/>
  <c r="G23" i="7"/>
  <c r="J23" i="7"/>
  <c r="K23" i="7"/>
  <c r="H22" i="7"/>
  <c r="G22" i="7"/>
  <c r="J22" i="7"/>
  <c r="K22" i="7"/>
  <c r="H21" i="7"/>
  <c r="G21" i="7"/>
  <c r="J21" i="7"/>
  <c r="K21" i="7"/>
  <c r="H15" i="7"/>
  <c r="H14" i="7"/>
  <c r="H13" i="7"/>
  <c r="H12" i="7"/>
  <c r="H11" i="7"/>
  <c r="H10" i="7"/>
  <c r="H9" i="7"/>
  <c r="H8" i="7"/>
  <c r="H7" i="7"/>
  <c r="J75" i="4"/>
  <c r="I75" i="4"/>
  <c r="J72" i="4"/>
  <c r="I72" i="4"/>
  <c r="J69" i="4"/>
  <c r="I69" i="4"/>
  <c r="J66" i="4"/>
  <c r="I66" i="4"/>
  <c r="J63" i="4"/>
  <c r="I63" i="4"/>
  <c r="J57" i="4"/>
  <c r="I57" i="4"/>
  <c r="J54" i="4"/>
  <c r="I54" i="4"/>
  <c r="J51" i="4"/>
  <c r="I51" i="4"/>
  <c r="J48" i="4"/>
  <c r="I48" i="4"/>
  <c r="J45" i="4"/>
  <c r="I45" i="4"/>
  <c r="J39" i="4"/>
  <c r="I39" i="4"/>
  <c r="J36" i="4"/>
  <c r="I36" i="4"/>
  <c r="J33" i="4"/>
  <c r="I33" i="4"/>
  <c r="J30" i="4"/>
  <c r="I30" i="4"/>
  <c r="J27" i="4"/>
  <c r="I27" i="4"/>
  <c r="J21" i="4"/>
  <c r="I21" i="4"/>
  <c r="J18" i="4"/>
  <c r="I18" i="4"/>
  <c r="J15" i="4"/>
  <c r="I15" i="4"/>
  <c r="J12" i="4"/>
  <c r="I12" i="4"/>
  <c r="J9" i="4"/>
  <c r="I9" i="4"/>
</calcChain>
</file>

<file path=xl/sharedStrings.xml><?xml version="1.0" encoding="utf-8"?>
<sst xmlns="http://schemas.openxmlformats.org/spreadsheetml/2006/main" count="592" uniqueCount="155">
  <si>
    <t>qPCR in EpiSC</t>
  </si>
  <si>
    <t>Nanog</t>
  </si>
  <si>
    <t>vs GAPDH</t>
  </si>
  <si>
    <t>rep1</t>
  </si>
  <si>
    <t>rep2</t>
  </si>
  <si>
    <t>rep3</t>
  </si>
  <si>
    <t>Mean</t>
  </si>
  <si>
    <t>Std Dev</t>
  </si>
  <si>
    <t>Nanog /Actin</t>
  </si>
  <si>
    <t>Klf4 /Actin</t>
  </si>
  <si>
    <t>Treatment</t>
  </si>
  <si>
    <t>SD</t>
  </si>
  <si>
    <t>N</t>
  </si>
  <si>
    <t>2i-naïve</t>
  </si>
  <si>
    <t>Klf4/Actin</t>
  </si>
  <si>
    <t>Control</t>
  </si>
  <si>
    <t>2i</t>
  </si>
  <si>
    <t>T-test</t>
  </si>
  <si>
    <t>Unpaired</t>
  </si>
  <si>
    <t>Two-tailed</t>
  </si>
  <si>
    <t>Fgf5/Actin</t>
  </si>
  <si>
    <t>GAPDH</t>
  </si>
  <si>
    <t xml:space="preserve"> </t>
  </si>
  <si>
    <t>P-value</t>
  </si>
  <si>
    <t>Signif?</t>
  </si>
  <si>
    <t>yes</t>
  </si>
  <si>
    <t>WT ESC clone#1</t>
  </si>
  <si>
    <t>WT ESC clone#2</t>
  </si>
  <si>
    <t>WT ESC clone#3</t>
  </si>
  <si>
    <t>WT ESC  3clones</t>
  </si>
  <si>
    <t>EpiSC +Empty Ex#1</t>
  </si>
  <si>
    <t>EpiSC +Empty 3clones</t>
  </si>
  <si>
    <t>EpiSC +Empty Ex#2</t>
  </si>
  <si>
    <t>EpiSC +CDK8-KD 3clones</t>
  </si>
  <si>
    <t>EpiSC +Empty Ex#3</t>
  </si>
  <si>
    <t>EpiSC +Empty in ES media 3clones</t>
  </si>
  <si>
    <t>EpiSC +CDK8-KD Ex#1</t>
  </si>
  <si>
    <t>EpiSC +CDK8-KD in ES media 3clones</t>
  </si>
  <si>
    <t>EpiSC +CDK8-KD Ex#2</t>
  </si>
  <si>
    <t>EpiSC +CDK8-KD Ex#3</t>
  </si>
  <si>
    <t>n</t>
  </si>
  <si>
    <t>EpiSC +Empty in ES media Ex#1</t>
  </si>
  <si>
    <t>EpiSC +CDK8-KD in ES media Ex#1</t>
  </si>
  <si>
    <t>EpiSC +CDK8-KD in ES media Ex#2</t>
  </si>
  <si>
    <t>EpiSC +CDK8-KD in ES media Ex#3</t>
  </si>
  <si>
    <t>Expt</t>
  </si>
  <si>
    <t>Rex1/Zfp42/Actin</t>
  </si>
  <si>
    <t>AP-Low</t>
  </si>
  <si>
    <t>AP/colony</t>
  </si>
  <si>
    <t>Nanog-GFP/colony</t>
  </si>
  <si>
    <t>Differentiation qPCR</t>
  </si>
  <si>
    <t>Fig 2D</t>
  </si>
  <si>
    <t>Lumenogenesis +/- CDK8/19i</t>
  </si>
  <si>
    <t>Nanog and Nestin</t>
  </si>
  <si>
    <t>Nestin</t>
  </si>
  <si>
    <t>Serum/LIF set: absolute counts per 96-well (including empty wells)</t>
  </si>
  <si>
    <t>Colony status per well of 96-well at Day7</t>
  </si>
  <si>
    <t>No Colony</t>
  </si>
  <si>
    <t>AP-High</t>
  </si>
  <si>
    <t>AP-Mixed</t>
  </si>
  <si>
    <t>GFP-High</t>
  </si>
  <si>
    <t>GFP-Mixed</t>
  </si>
  <si>
    <t>GFP-Low</t>
  </si>
  <si>
    <t>GFP-Zero</t>
  </si>
  <si>
    <t>Count</t>
  </si>
  <si>
    <t>N=</t>
  </si>
  <si>
    <t>No LIF/+RA</t>
  </si>
  <si>
    <t>EXPERIMENT 1 261016</t>
  </si>
  <si>
    <t>cdk8i</t>
  </si>
  <si>
    <t>No LIF</t>
  </si>
  <si>
    <t>disorganized</t>
  </si>
  <si>
    <t>lumen</t>
  </si>
  <si>
    <t>Serum/LIF set: % of Total number of wells with cells (clones) per 96-well (excluding empty wells)</t>
  </si>
  <si>
    <t>N2B27 CDK8i-LIF</t>
  </si>
  <si>
    <t>Lumen</t>
    <phoneticPr fontId="0" type="noConversion"/>
  </si>
  <si>
    <t>N2B27</t>
  </si>
  <si>
    <t>rosette</t>
  </si>
  <si>
    <t>% of Total</t>
  </si>
  <si>
    <t>Series003</t>
  </si>
  <si>
    <t>Series006</t>
  </si>
  <si>
    <t>Series006 (A)</t>
  </si>
  <si>
    <t>Series009 (A)</t>
  </si>
  <si>
    <t>Series006 (B)</t>
  </si>
  <si>
    <t>Series009 (B)</t>
  </si>
  <si>
    <t>Series009</t>
  </si>
  <si>
    <t>Series012</t>
  </si>
  <si>
    <t>10(-3)</t>
  </si>
  <si>
    <t>Series015 (A)</t>
  </si>
  <si>
    <t>Series015</t>
  </si>
  <si>
    <t>Series015 (B)</t>
  </si>
  <si>
    <t>Series018</t>
  </si>
  <si>
    <t>Series024</t>
  </si>
  <si>
    <t>Series021</t>
  </si>
  <si>
    <t>Series027</t>
  </si>
  <si>
    <t>Colony GFP status per well of 96-well plate</t>
  </si>
  <si>
    <t>No LIF/+Ret. Acid</t>
  </si>
  <si>
    <t>Series043</t>
  </si>
  <si>
    <t>No-LIF</t>
  </si>
  <si>
    <t>EXPERIMENT 2 281116</t>
  </si>
  <si>
    <t>Series002</t>
  </si>
  <si>
    <t>Series004</t>
  </si>
  <si>
    <t>Series008</t>
  </si>
  <si>
    <t>10(-4)</t>
  </si>
  <si>
    <t>Series011</t>
  </si>
  <si>
    <t>Series013</t>
  </si>
  <si>
    <t>Series010</t>
  </si>
  <si>
    <t>Series017</t>
  </si>
  <si>
    <t>Series014</t>
  </si>
  <si>
    <t>Series019</t>
  </si>
  <si>
    <t>Series016</t>
  </si>
  <si>
    <t>Serie021</t>
  </si>
  <si>
    <t>Series023</t>
  </si>
  <si>
    <t>Series020</t>
  </si>
  <si>
    <t>Series025</t>
  </si>
  <si>
    <t>EXPERIMENT 4 010317</t>
  </si>
  <si>
    <t>Series012 (A)</t>
  </si>
  <si>
    <t>Series012 (B)</t>
  </si>
  <si>
    <t>Series005 (A)</t>
  </si>
  <si>
    <t>Series005 (B)</t>
  </si>
  <si>
    <t>Series018 (A)</t>
  </si>
  <si>
    <t>Series007</t>
  </si>
  <si>
    <t>Series018 (B)</t>
  </si>
  <si>
    <t>Series021 (A)</t>
  </si>
  <si>
    <t>Series021 (B)</t>
  </si>
  <si>
    <t>QUANTIFICATION OF LUMEN FORMATION IN CDK8/19i-LIF CELLS</t>
  </si>
  <si>
    <t>Pre-Condition</t>
  </si>
  <si>
    <t>CDK8/19i</t>
  </si>
  <si>
    <t>Fig 2A</t>
  </si>
  <si>
    <t>Fig 2B</t>
  </si>
  <si>
    <t>Fig 2C</t>
  </si>
  <si>
    <t>2 out of 10</t>
  </si>
  <si>
    <t>8 out of 10</t>
  </si>
  <si>
    <t>4 out of 10</t>
  </si>
  <si>
    <t>9 out of 10</t>
  </si>
  <si>
    <t>2 out of 8</t>
  </si>
  <si>
    <t>5 out of 8</t>
  </si>
  <si>
    <t>S/L vs CDK8/19i</t>
  </si>
  <si>
    <t>Morphological developmental progression</t>
  </si>
  <si>
    <t>Fig 2E</t>
  </si>
  <si>
    <t>Expt2</t>
  </si>
  <si>
    <t>Condition</t>
  </si>
  <si>
    <t>Tube</t>
  </si>
  <si>
    <t>1A</t>
  </si>
  <si>
    <t>1B</t>
  </si>
  <si>
    <t>1C</t>
  </si>
  <si>
    <t>2A</t>
  </si>
  <si>
    <t>2B</t>
  </si>
  <si>
    <t>2C</t>
  </si>
  <si>
    <t>3A</t>
  </si>
  <si>
    <t>3B</t>
  </si>
  <si>
    <t>3C</t>
  </si>
  <si>
    <t>Mean of 2 Expts</t>
  </si>
  <si>
    <t>Nanog/GAPDH</t>
  </si>
  <si>
    <t>Nestin/GAPDH</t>
  </si>
  <si>
    <t>Expt1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</si>
</sst>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0.00000000"/>
  </numFmts>
  <fonts count="11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rgb="FFFF000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Arial"/>
      <family val="2"/>
    </font>
    <font>
      <b/>
      <sz val="1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CC0099"/>
        <bgColor indexed="64"/>
      </patternFill>
    </fill>
    <fill>
      <patternFill patternType="solid">
        <fgColor rgb="FFCC3399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3" fillId="2" borderId="0" xfId="0" applyFont="1" applyFill="1"/>
    <xf numFmtId="0" fontId="3" fillId="0" borderId="0" xfId="0" applyFont="1"/>
    <xf numFmtId="0" fontId="0" fillId="3" borderId="0" xfId="0" applyFill="1"/>
    <xf numFmtId="0" fontId="1" fillId="0" borderId="0" xfId="0" applyFont="1" applyFill="1"/>
    <xf numFmtId="0" fontId="1" fillId="0" borderId="0" xfId="0" applyFont="1"/>
    <xf numFmtId="0" fontId="0" fillId="4" borderId="0" xfId="0" applyFill="1"/>
    <xf numFmtId="0" fontId="4" fillId="0" borderId="0" xfId="0" applyFont="1"/>
    <xf numFmtId="0" fontId="0" fillId="0" borderId="0" xfId="0" applyFill="1"/>
    <xf numFmtId="0" fontId="5" fillId="0" borderId="0" xfId="0" applyFont="1" applyFill="1"/>
    <xf numFmtId="0" fontId="5" fillId="7" borderId="0" xfId="0" applyFont="1" applyFill="1"/>
    <xf numFmtId="0" fontId="5" fillId="8" borderId="0" xfId="0" applyFont="1" applyFill="1"/>
    <xf numFmtId="0" fontId="5" fillId="0" borderId="0" xfId="0" applyFont="1" applyAlignment="1">
      <alignment horizontal="left"/>
    </xf>
    <xf numFmtId="0" fontId="5" fillId="0" borderId="0" xfId="0" applyFont="1"/>
    <xf numFmtId="0" fontId="7" fillId="0" borderId="0" xfId="0" applyFont="1"/>
    <xf numFmtId="0" fontId="5" fillId="0" borderId="0" xfId="0" applyFont="1" applyAlignment="1">
      <alignment wrapText="1"/>
    </xf>
    <xf numFmtId="0" fontId="0" fillId="9" borderId="0" xfId="0" applyFill="1"/>
    <xf numFmtId="0" fontId="5" fillId="9" borderId="0" xfId="0" applyFont="1" applyFill="1"/>
    <xf numFmtId="0" fontId="0" fillId="10" borderId="0" xfId="0" applyFill="1"/>
    <xf numFmtId="0" fontId="5" fillId="10" borderId="0" xfId="0" applyFont="1" applyFill="1"/>
    <xf numFmtId="0" fontId="5" fillId="3" borderId="0" xfId="0" applyFont="1" applyFill="1"/>
    <xf numFmtId="0" fontId="5" fillId="11" borderId="0" xfId="0" applyFont="1" applyFill="1"/>
    <xf numFmtId="0" fontId="5" fillId="12" borderId="0" xfId="0" applyFont="1" applyFill="1"/>
    <xf numFmtId="0" fontId="0" fillId="0" borderId="0" xfId="0" applyAlignment="1"/>
    <xf numFmtId="0" fontId="0" fillId="11" borderId="0" xfId="0" applyFill="1"/>
    <xf numFmtId="0" fontId="0" fillId="13" borderId="0" xfId="0" applyFill="1"/>
    <xf numFmtId="164" fontId="0" fillId="13" borderId="0" xfId="0" applyNumberFormat="1" applyFill="1" applyAlignment="1"/>
    <xf numFmtId="0" fontId="0" fillId="5" borderId="0" xfId="0" applyFill="1"/>
    <xf numFmtId="0" fontId="6" fillId="0" borderId="0" xfId="0" applyFont="1"/>
    <xf numFmtId="0" fontId="9" fillId="0" borderId="0" xfId="0" applyFont="1"/>
    <xf numFmtId="0" fontId="10" fillId="0" borderId="0" xfId="0" applyFont="1"/>
    <xf numFmtId="0" fontId="0" fillId="0" borderId="0" xfId="0" applyFont="1"/>
    <xf numFmtId="0" fontId="10" fillId="14" borderId="0" xfId="0" applyFont="1" applyFill="1"/>
    <xf numFmtId="0" fontId="0" fillId="14" borderId="0" xfId="0" applyFont="1" applyFill="1"/>
    <xf numFmtId="0" fontId="2" fillId="0" borderId="1" xfId="0" applyFont="1" applyBorder="1"/>
    <xf numFmtId="0" fontId="10" fillId="8" borderId="0" xfId="0" applyFont="1" applyFill="1"/>
    <xf numFmtId="0" fontId="10" fillId="2" borderId="0" xfId="0" applyFont="1" applyFill="1"/>
    <xf numFmtId="0" fontId="5" fillId="0" borderId="0" xfId="0" applyFont="1" applyAlignment="1"/>
    <xf numFmtId="0" fontId="5" fillId="6" borderId="0" xfId="0" applyFont="1" applyFill="1" applyAlignment="1"/>
    <xf numFmtId="165" fontId="5" fillId="0" borderId="0" xfId="0" applyNumberFormat="1" applyFont="1" applyFill="1"/>
    <xf numFmtId="0" fontId="5" fillId="0" borderId="0" xfId="0" applyFont="1" applyFill="1" applyAlignment="1">
      <alignment horizontal="left"/>
    </xf>
    <xf numFmtId="16" fontId="0" fillId="0" borderId="0" xfId="0" applyNumberFormat="1" applyFont="1"/>
    <xf numFmtId="9" fontId="0" fillId="0" borderId="0" xfId="0" applyNumberFormat="1" applyFont="1"/>
    <xf numFmtId="0" fontId="5" fillId="0" borderId="0" xfId="0" applyFont="1" applyAlignment="1">
      <alignment horizontal="center"/>
    </xf>
    <xf numFmtId="0" fontId="5" fillId="4" borderId="0" xfId="0" applyFont="1" applyFill="1"/>
    <xf numFmtId="0" fontId="0" fillId="7" borderId="0" xfId="0" applyFill="1"/>
    <xf numFmtId="0" fontId="0" fillId="8" borderId="0" xfId="0" applyFill="1"/>
    <xf numFmtId="0" fontId="0" fillId="5" borderId="0" xfId="0" applyFill="1" applyAlignment="1">
      <alignment horizontal="left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5" borderId="0" xfId="0" applyFont="1" applyFill="1" applyAlignment="1">
      <alignment horizontal="center"/>
    </xf>
    <xf numFmtId="0" fontId="8" fillId="5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5"/>
  <sheetViews>
    <sheetView zoomScale="50" zoomScaleNormal="50" workbookViewId="0"/>
  </sheetViews>
  <sheetFormatPr defaultRowHeight="14.5" x14ac:dyDescent="0.35"/>
  <cols>
    <col min="1" max="1" width="14" customWidth="1"/>
  </cols>
  <sheetData>
    <row r="1" spans="1:18" ht="15.5" x14ac:dyDescent="0.35">
      <c r="A1" s="1" t="s">
        <v>127</v>
      </c>
      <c r="B1" s="2" t="s">
        <v>0</v>
      </c>
    </row>
    <row r="2" spans="1:18" ht="15.5" x14ac:dyDescent="0.35">
      <c r="A2" s="1"/>
      <c r="B2" s="7"/>
    </row>
    <row r="6" spans="1:18" ht="26" x14ac:dyDescent="0.35">
      <c r="B6" s="15" t="s">
        <v>8</v>
      </c>
      <c r="C6" s="13" t="s">
        <v>7</v>
      </c>
      <c r="I6" s="15" t="s">
        <v>8</v>
      </c>
      <c r="J6" s="13" t="s">
        <v>7</v>
      </c>
      <c r="N6" s="15" t="s">
        <v>8</v>
      </c>
      <c r="O6" s="13" t="s">
        <v>7</v>
      </c>
    </row>
    <row r="7" spans="1:18" x14ac:dyDescent="0.35">
      <c r="B7" s="16">
        <v>90.296188437191717</v>
      </c>
      <c r="C7" s="16">
        <v>2.564301453619791</v>
      </c>
      <c r="D7" s="17" t="s">
        <v>26</v>
      </c>
      <c r="E7" s="16"/>
      <c r="F7" s="16"/>
      <c r="G7" s="16"/>
    </row>
    <row r="8" spans="1:18" x14ac:dyDescent="0.35">
      <c r="B8" s="16">
        <v>86.948480951090161</v>
      </c>
      <c r="C8" s="16">
        <v>1.7341772956841011</v>
      </c>
      <c r="D8" s="17" t="s">
        <v>27</v>
      </c>
      <c r="E8" s="16"/>
      <c r="F8" s="16"/>
      <c r="G8" s="16"/>
    </row>
    <row r="9" spans="1:18" x14ac:dyDescent="0.35">
      <c r="B9" s="16">
        <v>109.12135064714305</v>
      </c>
      <c r="C9" s="16">
        <v>3.0774260051467341</v>
      </c>
      <c r="D9" s="17" t="s">
        <v>28</v>
      </c>
      <c r="E9" s="16"/>
      <c r="F9" s="16"/>
      <c r="G9" s="16"/>
      <c r="I9">
        <f>AVERAGE(B7:B9)</f>
        <v>95.455340011808303</v>
      </c>
      <c r="J9">
        <f>STDEV(B7:B9)</f>
        <v>11.952893849061676</v>
      </c>
      <c r="K9" s="17" t="s">
        <v>29</v>
      </c>
      <c r="N9">
        <v>95.455340011808303</v>
      </c>
      <c r="O9">
        <v>11.952893849061676</v>
      </c>
      <c r="P9" s="17" t="s">
        <v>29</v>
      </c>
    </row>
    <row r="10" spans="1:18" x14ac:dyDescent="0.35">
      <c r="B10" s="18">
        <v>0.18600208139055105</v>
      </c>
      <c r="C10" s="18">
        <v>2.2706321342040006E-3</v>
      </c>
      <c r="D10" s="19" t="s">
        <v>30</v>
      </c>
      <c r="E10" s="18"/>
      <c r="F10" s="18"/>
      <c r="G10" s="18"/>
      <c r="N10">
        <v>2.8795706239428411</v>
      </c>
      <c r="O10">
        <v>4.163497229331246</v>
      </c>
      <c r="P10" s="19" t="s">
        <v>31</v>
      </c>
    </row>
    <row r="11" spans="1:18" x14ac:dyDescent="0.35">
      <c r="B11" s="18">
        <v>0.77769927910152348</v>
      </c>
      <c r="C11" s="18">
        <v>1.3885515568216936E-2</v>
      </c>
      <c r="D11" s="19" t="s">
        <v>32</v>
      </c>
      <c r="E11" s="18"/>
      <c r="F11" s="18"/>
      <c r="G11" s="18"/>
      <c r="N11">
        <v>4.685939873618497</v>
      </c>
      <c r="O11">
        <v>4.3648672104402158</v>
      </c>
      <c r="P11" s="20" t="s">
        <v>33</v>
      </c>
    </row>
    <row r="12" spans="1:18" x14ac:dyDescent="0.35">
      <c r="B12" s="18">
        <v>7.6750105113364482</v>
      </c>
      <c r="C12" s="18">
        <v>3.3194515538250279E-2</v>
      </c>
      <c r="D12" s="19" t="s">
        <v>34</v>
      </c>
      <c r="E12" s="18"/>
      <c r="F12" s="18"/>
      <c r="G12" s="18"/>
      <c r="I12">
        <f>AVERAGE(B10:B12)</f>
        <v>2.8795706239428411</v>
      </c>
      <c r="J12">
        <f>STDEV(B10:B12)</f>
        <v>4.163497229331246</v>
      </c>
      <c r="K12" s="19" t="s">
        <v>31</v>
      </c>
      <c r="N12">
        <v>1.9064849656445286</v>
      </c>
      <c r="O12">
        <v>3.0197464719148686</v>
      </c>
      <c r="P12" s="21" t="s">
        <v>35</v>
      </c>
    </row>
    <row r="13" spans="1:18" x14ac:dyDescent="0.35">
      <c r="B13" s="3">
        <v>9.4319797296432437</v>
      </c>
      <c r="C13" s="3">
        <v>0.20200878263121128</v>
      </c>
      <c r="D13" s="20" t="s">
        <v>36</v>
      </c>
      <c r="E13" s="3"/>
      <c r="F13" s="3"/>
      <c r="G13" s="3"/>
      <c r="N13">
        <v>86.978907976198101</v>
      </c>
      <c r="O13">
        <v>7.7003915493641388</v>
      </c>
      <c r="P13" s="22" t="s">
        <v>37</v>
      </c>
    </row>
    <row r="14" spans="1:18" x14ac:dyDescent="0.35">
      <c r="B14" s="3">
        <v>0.84377222378077632</v>
      </c>
      <c r="C14" s="3">
        <v>1.1855247950706228E-2</v>
      </c>
      <c r="D14" s="20" t="s">
        <v>38</v>
      </c>
      <c r="E14" s="3"/>
      <c r="F14" s="3"/>
      <c r="G14" s="3"/>
      <c r="N14" s="23"/>
      <c r="O14" s="23"/>
      <c r="P14" s="23"/>
      <c r="Q14" s="23"/>
      <c r="R14" s="23"/>
    </row>
    <row r="15" spans="1:18" x14ac:dyDescent="0.35">
      <c r="B15" s="3">
        <v>3.7820676674314715</v>
      </c>
      <c r="C15" s="3">
        <v>5.5402536524735294E-3</v>
      </c>
      <c r="D15" s="20" t="s">
        <v>39</v>
      </c>
      <c r="E15" s="3"/>
      <c r="F15" s="3"/>
      <c r="G15" s="3"/>
      <c r="I15">
        <f>AVERAGE(B13:B15)</f>
        <v>4.685939873618497</v>
      </c>
      <c r="J15">
        <f>STDEV(B13:B15)</f>
        <v>4.3648672104402158</v>
      </c>
      <c r="K15" s="20" t="s">
        <v>33</v>
      </c>
      <c r="N15" s="23"/>
      <c r="O15" s="23"/>
      <c r="P15" s="23"/>
      <c r="Q15" s="23"/>
      <c r="R15" s="23"/>
    </row>
    <row r="16" spans="1:18" x14ac:dyDescent="0.35">
      <c r="B16" s="24">
        <v>0.23219898944490394</v>
      </c>
      <c r="C16" s="24">
        <v>6.3427259920828807E-3</v>
      </c>
      <c r="D16" s="21" t="s">
        <v>41</v>
      </c>
      <c r="E16" s="24"/>
      <c r="F16" s="24"/>
      <c r="G16" s="24"/>
      <c r="N16" s="23"/>
      <c r="O16" s="23"/>
      <c r="P16" s="23"/>
      <c r="Q16" s="23"/>
      <c r="R16" s="23"/>
    </row>
    <row r="17" spans="2:18" x14ac:dyDescent="0.35">
      <c r="B17" s="24">
        <v>5.3924849916133626</v>
      </c>
      <c r="C17" s="24">
        <v>0.11924878514343204</v>
      </c>
      <c r="D17" s="21" t="s">
        <v>41</v>
      </c>
      <c r="E17" s="24"/>
      <c r="F17" s="24"/>
      <c r="G17" s="24"/>
      <c r="M17" s="23"/>
      <c r="N17" s="23"/>
      <c r="O17" s="23"/>
    </row>
    <row r="18" spans="2:18" x14ac:dyDescent="0.35">
      <c r="B18" s="24">
        <v>9.4770915875319314E-2</v>
      </c>
      <c r="C18" s="24">
        <v>3.2801514221598722E-4</v>
      </c>
      <c r="D18" s="21" t="s">
        <v>41</v>
      </c>
      <c r="E18" s="24"/>
      <c r="F18" s="24"/>
      <c r="G18" s="24"/>
      <c r="I18">
        <f>AVERAGE(B16:B18)</f>
        <v>1.9064849656445286</v>
      </c>
      <c r="J18">
        <f>STDEV(B16:B18)</f>
        <v>3.0197464719148686</v>
      </c>
      <c r="K18" s="21" t="s">
        <v>35</v>
      </c>
      <c r="M18" s="23"/>
      <c r="N18" s="23"/>
      <c r="O18" s="23"/>
    </row>
    <row r="19" spans="2:18" x14ac:dyDescent="0.35">
      <c r="B19" s="25">
        <v>82.482678441467414</v>
      </c>
      <c r="C19" s="25">
        <v>3.0720757681627009</v>
      </c>
      <c r="D19" s="26" t="s">
        <v>42</v>
      </c>
      <c r="E19" s="26"/>
      <c r="F19" s="26"/>
      <c r="G19" s="26"/>
      <c r="M19" s="23"/>
      <c r="N19" s="23"/>
      <c r="O19" s="23"/>
    </row>
    <row r="20" spans="2:18" x14ac:dyDescent="0.35">
      <c r="B20" s="25">
        <v>95.870363017234524</v>
      </c>
      <c r="C20" s="25">
        <v>2.0388064724781194</v>
      </c>
      <c r="D20" s="26" t="s">
        <v>43</v>
      </c>
      <c r="E20" s="26"/>
      <c r="F20" s="26"/>
      <c r="G20" s="26"/>
      <c r="M20" s="23"/>
      <c r="N20" s="23"/>
      <c r="O20" s="23"/>
    </row>
    <row r="21" spans="2:18" x14ac:dyDescent="0.35">
      <c r="B21" s="25">
        <v>82.583682469892338</v>
      </c>
      <c r="C21" s="25">
        <v>3.1145741220044845</v>
      </c>
      <c r="D21" s="26" t="s">
        <v>44</v>
      </c>
      <c r="E21" s="26"/>
      <c r="F21" s="26"/>
      <c r="G21" s="26"/>
      <c r="I21">
        <f>AVERAGE(B19:B21)</f>
        <v>86.978907976198101</v>
      </c>
      <c r="J21">
        <f>STDEV(B19:B21)</f>
        <v>7.7003915493641388</v>
      </c>
      <c r="K21" s="22" t="s">
        <v>37</v>
      </c>
      <c r="M21" s="23"/>
      <c r="N21" s="23"/>
      <c r="O21" s="23"/>
    </row>
    <row r="24" spans="2:18" ht="26" x14ac:dyDescent="0.35">
      <c r="B24" s="15" t="s">
        <v>9</v>
      </c>
      <c r="C24" s="13" t="s">
        <v>7</v>
      </c>
      <c r="I24" s="15" t="s">
        <v>14</v>
      </c>
      <c r="J24" s="13" t="s">
        <v>7</v>
      </c>
      <c r="N24" s="15" t="s">
        <v>9</v>
      </c>
      <c r="O24" s="13" t="s">
        <v>7</v>
      </c>
    </row>
    <row r="25" spans="2:18" x14ac:dyDescent="0.35">
      <c r="B25" s="16">
        <v>201.31304004332787</v>
      </c>
      <c r="C25" s="16">
        <v>1.9831942543566869</v>
      </c>
      <c r="D25" s="17" t="s">
        <v>26</v>
      </c>
      <c r="E25" s="16"/>
      <c r="F25" s="16"/>
      <c r="G25" s="16"/>
    </row>
    <row r="26" spans="2:18" x14ac:dyDescent="0.35">
      <c r="B26" s="16">
        <v>275.2960528873964</v>
      </c>
      <c r="C26" s="16">
        <v>10.832786683193902</v>
      </c>
      <c r="D26" s="17" t="s">
        <v>27</v>
      </c>
      <c r="E26" s="16"/>
      <c r="F26" s="16"/>
      <c r="G26" s="16"/>
    </row>
    <row r="27" spans="2:18" x14ac:dyDescent="0.35">
      <c r="B27" s="16">
        <v>264.98916900979498</v>
      </c>
      <c r="C27" s="16">
        <v>2.6133794292973191</v>
      </c>
      <c r="D27" s="17" t="s">
        <v>28</v>
      </c>
      <c r="E27" s="16"/>
      <c r="F27" s="16"/>
      <c r="G27" s="16"/>
      <c r="I27">
        <f>AVERAGE(B25:B27)</f>
        <v>247.19942064683974</v>
      </c>
      <c r="J27">
        <f>STDEV(B25:B27)</f>
        <v>40.071534878069663</v>
      </c>
      <c r="K27" s="17" t="s">
        <v>29</v>
      </c>
      <c r="N27">
        <v>247.19942064683974</v>
      </c>
      <c r="O27">
        <v>40.071534878069663</v>
      </c>
      <c r="P27" s="17" t="s">
        <v>29</v>
      </c>
    </row>
    <row r="28" spans="2:18" x14ac:dyDescent="0.35">
      <c r="B28" s="18">
        <v>20.132900181960007</v>
      </c>
      <c r="C28" s="18">
        <v>0.44542717978490382</v>
      </c>
      <c r="D28" s="19" t="s">
        <v>30</v>
      </c>
      <c r="E28" s="18"/>
      <c r="F28" s="18"/>
      <c r="G28" s="18"/>
      <c r="N28">
        <v>23.621251620289758</v>
      </c>
      <c r="O28">
        <v>4.1862226969374658</v>
      </c>
      <c r="P28" s="19" t="s">
        <v>31</v>
      </c>
    </row>
    <row r="29" spans="2:18" x14ac:dyDescent="0.35">
      <c r="B29" s="18">
        <v>28.263359990566698</v>
      </c>
      <c r="C29" s="18">
        <v>0.94134652743049185</v>
      </c>
      <c r="D29" s="19" t="s">
        <v>32</v>
      </c>
      <c r="E29" s="18"/>
      <c r="F29" s="18"/>
      <c r="G29" s="18"/>
      <c r="N29">
        <v>32.632419942388651</v>
      </c>
      <c r="O29">
        <v>5.8322523749413078</v>
      </c>
      <c r="P29" s="20" t="s">
        <v>33</v>
      </c>
    </row>
    <row r="30" spans="2:18" x14ac:dyDescent="0.35">
      <c r="B30" s="18">
        <v>22.467494688342573</v>
      </c>
      <c r="C30" s="18">
        <v>0.65079759526700365</v>
      </c>
      <c r="D30" s="19" t="s">
        <v>34</v>
      </c>
      <c r="E30" s="18"/>
      <c r="F30" s="18"/>
      <c r="G30" s="18"/>
      <c r="I30">
        <f>AVERAGE(B28:B30)</f>
        <v>23.621251620289758</v>
      </c>
      <c r="J30">
        <f>STDEV(B28:B30)</f>
        <v>4.1862226969374658</v>
      </c>
      <c r="K30" s="19" t="s">
        <v>31</v>
      </c>
      <c r="N30" s="8">
        <v>46.982111847357849</v>
      </c>
      <c r="O30">
        <v>9.1879296951538585</v>
      </c>
      <c r="P30" s="21" t="s">
        <v>35</v>
      </c>
    </row>
    <row r="31" spans="2:18" x14ac:dyDescent="0.35">
      <c r="B31" s="3">
        <v>34.627470268677087</v>
      </c>
      <c r="C31" s="3">
        <v>1.3055952868775462</v>
      </c>
      <c r="D31" s="20" t="s">
        <v>36</v>
      </c>
      <c r="E31" s="3"/>
      <c r="F31" s="3"/>
      <c r="G31" s="3"/>
      <c r="N31" s="8">
        <v>219.54619499925107</v>
      </c>
      <c r="O31">
        <v>5.924162754008341</v>
      </c>
      <c r="P31" s="22" t="s">
        <v>37</v>
      </c>
    </row>
    <row r="32" spans="2:18" x14ac:dyDescent="0.35">
      <c r="B32" s="3">
        <v>26.064437130927651</v>
      </c>
      <c r="C32" s="3">
        <v>0.27518312657843463</v>
      </c>
      <c r="D32" s="20" t="s">
        <v>38</v>
      </c>
      <c r="E32" s="3"/>
      <c r="F32" s="3"/>
      <c r="G32" s="3"/>
      <c r="N32" s="23"/>
      <c r="O32" s="23"/>
      <c r="P32" s="23"/>
      <c r="Q32" s="23"/>
      <c r="R32" s="23"/>
    </row>
    <row r="33" spans="2:18" x14ac:dyDescent="0.35">
      <c r="B33" s="3">
        <v>37.205352427561216</v>
      </c>
      <c r="C33" s="3">
        <v>0.25930969599381853</v>
      </c>
      <c r="D33" s="20" t="s">
        <v>39</v>
      </c>
      <c r="E33" s="3"/>
      <c r="F33" s="3"/>
      <c r="G33" s="3"/>
      <c r="I33">
        <f>AVERAGE(B31:B33)</f>
        <v>32.632419942388651</v>
      </c>
      <c r="J33">
        <f>STDEV(B31:B33)</f>
        <v>5.8322523749413078</v>
      </c>
      <c r="K33" s="20" t="s">
        <v>33</v>
      </c>
      <c r="N33" s="23"/>
      <c r="O33" s="23"/>
      <c r="P33" s="23"/>
      <c r="Q33" s="23"/>
      <c r="R33" s="23"/>
    </row>
    <row r="34" spans="2:18" x14ac:dyDescent="0.35">
      <c r="B34" s="24">
        <v>42.099579664453785</v>
      </c>
      <c r="C34" s="24">
        <v>0.83271666494279828</v>
      </c>
      <c r="D34" s="21" t="s">
        <v>41</v>
      </c>
      <c r="E34" s="24"/>
      <c r="F34" s="24"/>
      <c r="G34" s="24"/>
      <c r="N34" s="23"/>
      <c r="O34" s="23"/>
      <c r="P34" s="23"/>
      <c r="Q34" s="23"/>
      <c r="R34" s="23"/>
    </row>
    <row r="35" spans="2:18" x14ac:dyDescent="0.35">
      <c r="B35" s="24">
        <v>57.580504374955709</v>
      </c>
      <c r="C35" s="24">
        <v>0.74843835693710081</v>
      </c>
      <c r="D35" s="21" t="s">
        <v>41</v>
      </c>
      <c r="E35" s="24"/>
      <c r="F35" s="24"/>
      <c r="G35" s="24"/>
      <c r="M35" s="23"/>
      <c r="N35" s="23"/>
      <c r="O35" s="23"/>
    </row>
    <row r="36" spans="2:18" x14ac:dyDescent="0.35">
      <c r="B36" s="24">
        <v>41.266251502664062</v>
      </c>
      <c r="C36" s="24">
        <v>4.6142022938862652E-2</v>
      </c>
      <c r="D36" s="21" t="s">
        <v>41</v>
      </c>
      <c r="E36" s="24"/>
      <c r="F36" s="24"/>
      <c r="G36" s="24"/>
      <c r="I36">
        <f>AVERAGE(B34:B36)</f>
        <v>46.982111847357849</v>
      </c>
      <c r="J36">
        <f>STDEV(B34:B36)</f>
        <v>9.1879296951538585</v>
      </c>
      <c r="K36" s="21" t="s">
        <v>35</v>
      </c>
      <c r="M36" s="23"/>
      <c r="N36" s="23"/>
      <c r="O36" s="23"/>
    </row>
    <row r="37" spans="2:18" x14ac:dyDescent="0.35">
      <c r="B37" s="25">
        <v>212.80851539671056</v>
      </c>
      <c r="C37" s="25">
        <v>3.7829014663204616</v>
      </c>
      <c r="D37" s="26" t="s">
        <v>42</v>
      </c>
      <c r="E37" s="26"/>
      <c r="F37" s="26"/>
      <c r="G37" s="26"/>
      <c r="M37" s="23"/>
      <c r="N37" s="23"/>
      <c r="O37" s="23"/>
    </row>
    <row r="38" spans="2:18" x14ac:dyDescent="0.35">
      <c r="B38" s="25">
        <v>221.89109167899969</v>
      </c>
      <c r="C38" s="25">
        <v>2.5675700205752858</v>
      </c>
      <c r="D38" s="26" t="s">
        <v>43</v>
      </c>
      <c r="E38" s="26"/>
      <c r="F38" s="26"/>
      <c r="G38" s="26"/>
      <c r="M38" s="23"/>
      <c r="N38" s="23"/>
      <c r="O38" s="23"/>
    </row>
    <row r="39" spans="2:18" x14ac:dyDescent="0.35">
      <c r="B39" s="25">
        <v>223.93897792204305</v>
      </c>
      <c r="C39" s="25">
        <v>4.7108715880198764</v>
      </c>
      <c r="D39" s="26" t="s">
        <v>44</v>
      </c>
      <c r="E39" s="26"/>
      <c r="F39" s="26"/>
      <c r="G39" s="26"/>
      <c r="I39">
        <f>AVERAGE(B37:B39)</f>
        <v>219.54619499925107</v>
      </c>
      <c r="J39">
        <f>STDEV(B37:B39)</f>
        <v>5.924162754008341</v>
      </c>
      <c r="K39" s="22" t="s">
        <v>37</v>
      </c>
      <c r="M39" s="23"/>
      <c r="N39" s="23"/>
      <c r="O39" s="23"/>
    </row>
    <row r="42" spans="2:18" x14ac:dyDescent="0.35">
      <c r="B42" s="13" t="s">
        <v>46</v>
      </c>
      <c r="C42" s="13" t="s">
        <v>7</v>
      </c>
      <c r="I42" s="13" t="s">
        <v>46</v>
      </c>
      <c r="J42" s="13" t="s">
        <v>7</v>
      </c>
      <c r="N42" s="13" t="s">
        <v>46</v>
      </c>
      <c r="O42" s="13" t="s">
        <v>7</v>
      </c>
    </row>
    <row r="43" spans="2:18" x14ac:dyDescent="0.35">
      <c r="B43" s="16">
        <v>59.256227196234242</v>
      </c>
      <c r="C43" s="16">
        <v>0.75091494112288049</v>
      </c>
      <c r="D43" s="17" t="s">
        <v>26</v>
      </c>
      <c r="E43" s="16"/>
      <c r="F43" s="16"/>
      <c r="G43" s="16"/>
    </row>
    <row r="44" spans="2:18" x14ac:dyDescent="0.35">
      <c r="B44" s="16">
        <v>64.160574272857488</v>
      </c>
      <c r="C44" s="16">
        <v>0.16428583855513262</v>
      </c>
      <c r="D44" s="17" t="s">
        <v>27</v>
      </c>
      <c r="E44" s="16"/>
      <c r="F44" s="16"/>
      <c r="G44" s="16"/>
    </row>
    <row r="45" spans="2:18" x14ac:dyDescent="0.35">
      <c r="B45" s="16">
        <v>42.258001522307495</v>
      </c>
      <c r="C45" s="16">
        <v>0.22589906631789033</v>
      </c>
      <c r="D45" s="17" t="s">
        <v>28</v>
      </c>
      <c r="E45" s="16"/>
      <c r="F45" s="16"/>
      <c r="G45" s="16"/>
      <c r="I45">
        <f>AVERAGE(B43:B45)</f>
        <v>55.224934330466404</v>
      </c>
      <c r="J45">
        <f>STDEV(B43:B45)</f>
        <v>11.494310109809843</v>
      </c>
      <c r="K45" s="17" t="s">
        <v>29</v>
      </c>
      <c r="N45" s="8">
        <v>55.224934330466404</v>
      </c>
      <c r="O45">
        <v>11.494310109809843</v>
      </c>
      <c r="P45" s="17" t="s">
        <v>29</v>
      </c>
    </row>
    <row r="46" spans="2:18" x14ac:dyDescent="0.35">
      <c r="B46" s="18">
        <v>1.9854929103377841</v>
      </c>
      <c r="C46" s="18">
        <v>2.0519827558562555E-2</v>
      </c>
      <c r="D46" s="19" t="s">
        <v>30</v>
      </c>
      <c r="E46" s="18"/>
      <c r="F46" s="18"/>
      <c r="G46" s="18"/>
      <c r="N46" s="8">
        <v>0.94556763838936375</v>
      </c>
      <c r="O46">
        <v>0.92171623061322439</v>
      </c>
      <c r="P46" s="19" t="s">
        <v>31</v>
      </c>
    </row>
    <row r="47" spans="2:18" x14ac:dyDescent="0.35">
      <c r="B47" s="18">
        <v>0.62176152498859094</v>
      </c>
      <c r="C47" s="18">
        <v>2.6241318805702318E-3</v>
      </c>
      <c r="D47" s="19" t="s">
        <v>32</v>
      </c>
      <c r="E47" s="18"/>
      <c r="F47" s="18"/>
      <c r="G47" s="18"/>
      <c r="N47" s="8">
        <v>4.6246144153408304</v>
      </c>
      <c r="O47">
        <v>1.7238831461770214</v>
      </c>
      <c r="P47" s="20" t="s">
        <v>33</v>
      </c>
    </row>
    <row r="48" spans="2:18" x14ac:dyDescent="0.35">
      <c r="B48" s="18">
        <v>0.22944847984171632</v>
      </c>
      <c r="C48" s="18">
        <v>1.6949249593341759E-3</v>
      </c>
      <c r="D48" s="19" t="s">
        <v>34</v>
      </c>
      <c r="E48" s="18"/>
      <c r="F48" s="18"/>
      <c r="G48" s="18"/>
      <c r="I48">
        <f>AVERAGE(B46:B48)</f>
        <v>0.94556763838936375</v>
      </c>
      <c r="J48">
        <f>STDEV(B46:B48)</f>
        <v>0.92171623061322439</v>
      </c>
      <c r="K48" s="19" t="s">
        <v>31</v>
      </c>
      <c r="N48" s="8">
        <v>1.8674660120232722</v>
      </c>
      <c r="O48">
        <v>1.4433601951095019</v>
      </c>
      <c r="P48" s="21" t="s">
        <v>35</v>
      </c>
    </row>
    <row r="49" spans="2:18" x14ac:dyDescent="0.35">
      <c r="B49" s="3">
        <v>4.469896042921115</v>
      </c>
      <c r="C49" s="3">
        <v>8.5908632370853194E-2</v>
      </c>
      <c r="D49" s="20" t="s">
        <v>36</v>
      </c>
      <c r="E49" s="3"/>
      <c r="F49" s="3"/>
      <c r="G49" s="3"/>
      <c r="N49" s="8">
        <v>49.459179678123043</v>
      </c>
      <c r="O49">
        <v>5.7753077229820766</v>
      </c>
      <c r="P49" s="22" t="s">
        <v>37</v>
      </c>
    </row>
    <row r="50" spans="2:18" x14ac:dyDescent="0.35">
      <c r="B50" s="3">
        <v>2.9833055793311449</v>
      </c>
      <c r="C50" s="3">
        <v>6.879830008846588E-2</v>
      </c>
      <c r="D50" s="20" t="s">
        <v>38</v>
      </c>
      <c r="E50" s="3"/>
      <c r="F50" s="3"/>
      <c r="G50" s="3"/>
      <c r="N50" s="23"/>
      <c r="O50" s="23"/>
      <c r="P50" s="23"/>
      <c r="Q50" s="23"/>
      <c r="R50" s="23"/>
    </row>
    <row r="51" spans="2:18" x14ac:dyDescent="0.35">
      <c r="B51" s="3">
        <v>6.4206416237702308</v>
      </c>
      <c r="C51" s="3">
        <v>6.5927545380556896E-2</v>
      </c>
      <c r="D51" s="20" t="s">
        <v>39</v>
      </c>
      <c r="E51" s="3"/>
      <c r="F51" s="3"/>
      <c r="G51" s="3"/>
      <c r="I51">
        <f>AVERAGE(B49:B51)</f>
        <v>4.6246144153408304</v>
      </c>
      <c r="J51">
        <f>STDEV(B49:B51)</f>
        <v>1.7238831461770214</v>
      </c>
      <c r="K51" s="20" t="s">
        <v>33</v>
      </c>
      <c r="N51" s="23"/>
      <c r="O51" s="23"/>
      <c r="P51" s="23"/>
      <c r="Q51" s="23"/>
      <c r="R51" s="23"/>
    </row>
    <row r="52" spans="2:18" x14ac:dyDescent="0.35">
      <c r="B52" s="24">
        <v>0.89111418514334473</v>
      </c>
      <c r="C52" s="24">
        <v>4.2901031078047738E-3</v>
      </c>
      <c r="D52" s="21" t="s">
        <v>41</v>
      </c>
      <c r="E52" s="24"/>
      <c r="F52" s="24"/>
      <c r="G52" s="24"/>
      <c r="N52" s="23"/>
      <c r="O52" s="23"/>
      <c r="P52" s="23"/>
      <c r="Q52" s="23"/>
      <c r="R52" s="23"/>
    </row>
    <row r="53" spans="2:18" x14ac:dyDescent="0.35">
      <c r="B53" s="24">
        <v>3.5254032196757397</v>
      </c>
      <c r="C53" s="24">
        <v>3.1240102762919907E-2</v>
      </c>
      <c r="D53" s="21" t="s">
        <v>41</v>
      </c>
      <c r="E53" s="24"/>
      <c r="F53" s="24"/>
      <c r="G53" s="24"/>
      <c r="M53" s="23"/>
      <c r="N53" s="23"/>
      <c r="O53" s="23"/>
    </row>
    <row r="54" spans="2:18" x14ac:dyDescent="0.35">
      <c r="B54" s="24">
        <v>1.1858806312507313</v>
      </c>
      <c r="C54" s="24">
        <v>1.4747968367838274E-2</v>
      </c>
      <c r="D54" s="21" t="s">
        <v>41</v>
      </c>
      <c r="E54" s="24"/>
      <c r="F54" s="24"/>
      <c r="G54" s="24"/>
      <c r="I54">
        <f>AVERAGE(B52:B54)</f>
        <v>1.8674660120232722</v>
      </c>
      <c r="J54">
        <f>STDEV(B52:B54)</f>
        <v>1.4433601951095019</v>
      </c>
      <c r="K54" s="21" t="s">
        <v>35</v>
      </c>
      <c r="M54" s="23"/>
      <c r="N54" s="23"/>
      <c r="O54" s="23"/>
    </row>
    <row r="55" spans="2:18" x14ac:dyDescent="0.35">
      <c r="B55" s="25">
        <v>54.009695007228856</v>
      </c>
      <c r="C55" s="25">
        <v>2.1067327390229469</v>
      </c>
      <c r="D55" s="26" t="s">
        <v>42</v>
      </c>
      <c r="E55" s="26"/>
      <c r="F55" s="26"/>
      <c r="G55" s="26"/>
      <c r="M55" s="23"/>
      <c r="N55" s="23"/>
      <c r="O55" s="23"/>
    </row>
    <row r="56" spans="2:18" x14ac:dyDescent="0.35">
      <c r="B56" s="25">
        <v>51.405744721218596</v>
      </c>
      <c r="C56" s="25">
        <v>2.1203822818150884</v>
      </c>
      <c r="D56" s="26" t="s">
        <v>43</v>
      </c>
      <c r="E56" s="26"/>
      <c r="F56" s="26"/>
      <c r="G56" s="26"/>
      <c r="M56" s="23"/>
      <c r="N56" s="23"/>
      <c r="O56" s="23"/>
    </row>
    <row r="57" spans="2:18" x14ac:dyDescent="0.35">
      <c r="B57" s="25">
        <v>42.962099305921676</v>
      </c>
      <c r="C57" s="25">
        <v>0.5710700682709986</v>
      </c>
      <c r="D57" s="26" t="s">
        <v>44</v>
      </c>
      <c r="E57" s="26"/>
      <c r="F57" s="26"/>
      <c r="G57" s="26"/>
      <c r="I57">
        <f>AVERAGE(B55:B57)</f>
        <v>49.459179678123043</v>
      </c>
      <c r="J57">
        <f>STDEV(B55:B57)</f>
        <v>5.7753077229820766</v>
      </c>
      <c r="K57" s="22" t="s">
        <v>37</v>
      </c>
      <c r="M57" s="23"/>
      <c r="N57" s="23"/>
      <c r="O57" s="23"/>
    </row>
    <row r="60" spans="2:18" x14ac:dyDescent="0.35">
      <c r="B60" s="13" t="s">
        <v>20</v>
      </c>
      <c r="C60" s="13" t="s">
        <v>7</v>
      </c>
      <c r="I60" s="13" t="s">
        <v>20</v>
      </c>
      <c r="J60" s="13" t="s">
        <v>7</v>
      </c>
      <c r="N60" s="13" t="s">
        <v>20</v>
      </c>
      <c r="O60" s="13" t="s">
        <v>7</v>
      </c>
    </row>
    <row r="61" spans="2:18" x14ac:dyDescent="0.35">
      <c r="B61" s="16">
        <v>8.9882538412819013E-2</v>
      </c>
      <c r="C61" s="16">
        <v>8.0136560376589617E-4</v>
      </c>
      <c r="D61" s="17" t="s">
        <v>26</v>
      </c>
      <c r="E61" s="16"/>
      <c r="F61" s="16"/>
      <c r="G61" s="16"/>
    </row>
    <row r="62" spans="2:18" x14ac:dyDescent="0.35">
      <c r="B62" s="16">
        <v>8.9692806907152908E-2</v>
      </c>
      <c r="C62" s="16">
        <v>1.62822373493783E-3</v>
      </c>
      <c r="D62" s="17" t="s">
        <v>27</v>
      </c>
      <c r="E62" s="16"/>
      <c r="F62" s="16"/>
      <c r="G62" s="16"/>
    </row>
    <row r="63" spans="2:18" x14ac:dyDescent="0.35">
      <c r="B63" s="16">
        <v>3.2812230626837573E-2</v>
      </c>
      <c r="C63" s="16">
        <v>8.3102714662586078E-4</v>
      </c>
      <c r="D63" s="17" t="s">
        <v>28</v>
      </c>
      <c r="E63" s="16"/>
      <c r="F63" s="16"/>
      <c r="G63" s="16"/>
      <c r="I63">
        <f>AVERAGE(B61:B63)</f>
        <v>7.0795858648936505E-2</v>
      </c>
      <c r="J63">
        <f>STDEV(B61:B63)</f>
        <v>3.2894923587112081E-2</v>
      </c>
      <c r="K63" s="17" t="s">
        <v>29</v>
      </c>
      <c r="N63" s="8">
        <v>7.0795858648936505E-2</v>
      </c>
      <c r="O63">
        <v>3.2894923587112081E-2</v>
      </c>
      <c r="P63" s="17" t="s">
        <v>29</v>
      </c>
    </row>
    <row r="64" spans="2:18" x14ac:dyDescent="0.35">
      <c r="B64" s="18">
        <v>2.3016370933377903</v>
      </c>
      <c r="C64" s="18">
        <v>2.5868564655313387E-2</v>
      </c>
      <c r="D64" s="19" t="s">
        <v>30</v>
      </c>
      <c r="E64" s="18"/>
      <c r="F64" s="18"/>
      <c r="G64" s="18"/>
      <c r="N64" s="8">
        <v>2.2096682501072387</v>
      </c>
      <c r="O64">
        <v>9.6221536509255523E-2</v>
      </c>
      <c r="P64" s="19" t="s">
        <v>31</v>
      </c>
    </row>
    <row r="65" spans="2:18" x14ac:dyDescent="0.35">
      <c r="B65" s="18">
        <v>2.1096941721277327</v>
      </c>
      <c r="C65" s="18">
        <v>4.0725757549774068E-2</v>
      </c>
      <c r="D65" s="19" t="s">
        <v>32</v>
      </c>
      <c r="E65" s="18"/>
      <c r="F65" s="18"/>
      <c r="G65" s="18"/>
      <c r="N65" s="8">
        <v>1.559393499753063</v>
      </c>
      <c r="O65">
        <v>7.814035145880209E-2</v>
      </c>
      <c r="P65" s="20" t="s">
        <v>33</v>
      </c>
    </row>
    <row r="66" spans="2:18" x14ac:dyDescent="0.35">
      <c r="B66" s="18">
        <v>2.2176734848561925</v>
      </c>
      <c r="C66" s="18">
        <v>4.0364896514554056E-2</v>
      </c>
      <c r="D66" s="19" t="s">
        <v>34</v>
      </c>
      <c r="E66" s="18"/>
      <c r="F66" s="18"/>
      <c r="G66" s="18"/>
      <c r="I66">
        <f>AVERAGE(B64:B66)</f>
        <v>2.2096682501072387</v>
      </c>
      <c r="J66">
        <f>STDEV(B64:B66)</f>
        <v>9.6221536509255523E-2</v>
      </c>
      <c r="K66" s="19" t="s">
        <v>31</v>
      </c>
      <c r="N66" s="8">
        <v>1.780201647856025</v>
      </c>
      <c r="O66">
        <v>5.2798830804779991E-2</v>
      </c>
      <c r="P66" s="21" t="s">
        <v>35</v>
      </c>
    </row>
    <row r="67" spans="2:18" x14ac:dyDescent="0.35">
      <c r="B67" s="3">
        <v>1.6408369631779902</v>
      </c>
      <c r="C67" s="3">
        <v>7.827693378041083E-3</v>
      </c>
      <c r="D67" s="20" t="s">
        <v>36</v>
      </c>
      <c r="E67" s="3"/>
      <c r="F67" s="3"/>
      <c r="G67" s="3"/>
      <c r="N67" s="8">
        <v>6.8835094770572702E-2</v>
      </c>
      <c r="O67">
        <v>3.44633037796922E-2</v>
      </c>
      <c r="P67" s="22" t="s">
        <v>37</v>
      </c>
    </row>
    <row r="68" spans="2:18" x14ac:dyDescent="0.35">
      <c r="B68" s="3">
        <v>1.5523041367517016</v>
      </c>
      <c r="C68" s="3">
        <v>1.5700914659607074E-2</v>
      </c>
      <c r="D68" s="20" t="s">
        <v>38</v>
      </c>
      <c r="E68" s="3"/>
      <c r="F68" s="3"/>
      <c r="G68" s="3"/>
      <c r="N68" s="23"/>
      <c r="O68" s="23"/>
      <c r="P68" s="23"/>
      <c r="Q68" s="23"/>
      <c r="R68" s="23"/>
    </row>
    <row r="69" spans="2:18" x14ac:dyDescent="0.35">
      <c r="B69" s="3">
        <v>1.4850393993294972</v>
      </c>
      <c r="C69" s="3">
        <v>2.2121821313610481E-2</v>
      </c>
      <c r="D69" s="20" t="s">
        <v>39</v>
      </c>
      <c r="E69" s="3"/>
      <c r="F69" s="3"/>
      <c r="G69" s="3"/>
      <c r="I69">
        <f>AVERAGE(B67:B69)</f>
        <v>1.559393499753063</v>
      </c>
      <c r="J69">
        <f>STDEV(B67:B69)</f>
        <v>7.814035145880209E-2</v>
      </c>
      <c r="K69" s="20" t="s">
        <v>33</v>
      </c>
      <c r="N69" s="23"/>
      <c r="O69" s="23"/>
      <c r="P69" s="23"/>
      <c r="Q69" s="23"/>
      <c r="R69" s="23"/>
    </row>
    <row r="70" spans="2:18" x14ac:dyDescent="0.35">
      <c r="B70" s="24">
        <v>1.7415669411170029</v>
      </c>
      <c r="C70" s="24">
        <v>5.3766111273954108E-2</v>
      </c>
      <c r="D70" s="21" t="s">
        <v>41</v>
      </c>
      <c r="E70" s="24"/>
      <c r="F70" s="24"/>
      <c r="G70" s="24"/>
      <c r="N70" s="23"/>
      <c r="O70" s="23"/>
      <c r="P70" s="23"/>
      <c r="Q70" s="23"/>
      <c r="R70" s="23"/>
    </row>
    <row r="71" spans="2:18" x14ac:dyDescent="0.35">
      <c r="B71" s="24">
        <v>1.758674955016277</v>
      </c>
      <c r="C71" s="24">
        <v>4.6325805033338954E-2</v>
      </c>
      <c r="D71" s="21" t="s">
        <v>41</v>
      </c>
      <c r="E71" s="24"/>
      <c r="F71" s="24"/>
      <c r="G71" s="24"/>
      <c r="M71" s="23"/>
      <c r="N71" s="23"/>
      <c r="O71" s="23"/>
    </row>
    <row r="72" spans="2:18" x14ac:dyDescent="0.35">
      <c r="B72" s="24">
        <v>1.8403630474347954</v>
      </c>
      <c r="C72" s="24">
        <v>4.5467295389604145E-2</v>
      </c>
      <c r="D72" s="21" t="s">
        <v>41</v>
      </c>
      <c r="E72" s="24"/>
      <c r="F72" s="24"/>
      <c r="G72" s="24"/>
      <c r="I72">
        <f>AVERAGE(B70:B72)</f>
        <v>1.780201647856025</v>
      </c>
      <c r="J72">
        <f>STDEV(B70:B72)</f>
        <v>5.2798830804779991E-2</v>
      </c>
      <c r="K72" s="21" t="s">
        <v>35</v>
      </c>
      <c r="M72" s="23"/>
      <c r="N72" s="23"/>
      <c r="O72" s="23"/>
    </row>
    <row r="73" spans="2:18" x14ac:dyDescent="0.35">
      <c r="B73" s="25">
        <v>0.1079805435426533</v>
      </c>
      <c r="C73" s="25">
        <v>1.8675326355824268E-3</v>
      </c>
      <c r="D73" s="26" t="s">
        <v>42</v>
      </c>
      <c r="E73" s="26"/>
      <c r="F73" s="26"/>
      <c r="G73" s="26"/>
      <c r="M73" s="23"/>
      <c r="N73" s="23"/>
      <c r="O73" s="23"/>
    </row>
    <row r="74" spans="2:18" x14ac:dyDescent="0.35">
      <c r="B74" s="25">
        <v>5.5462748416205784E-2</v>
      </c>
      <c r="C74" s="25">
        <v>9.5089057681541837E-4</v>
      </c>
      <c r="D74" s="26" t="s">
        <v>43</v>
      </c>
      <c r="E74" s="26"/>
      <c r="F74" s="26"/>
      <c r="G74" s="26"/>
      <c r="M74" s="23"/>
      <c r="N74" s="23"/>
      <c r="O74" s="23"/>
    </row>
    <row r="75" spans="2:18" x14ac:dyDescent="0.35">
      <c r="B75" s="25">
        <v>4.3061992352859013E-2</v>
      </c>
      <c r="C75" s="25">
        <v>9.8010277146524244E-4</v>
      </c>
      <c r="D75" s="26" t="s">
        <v>44</v>
      </c>
      <c r="E75" s="26"/>
      <c r="F75" s="26"/>
      <c r="G75" s="26"/>
      <c r="I75">
        <f>AVERAGE(B73:B75)</f>
        <v>6.8835094770572702E-2</v>
      </c>
      <c r="J75">
        <f>STDEV(B73:B75)</f>
        <v>3.44633037796922E-2</v>
      </c>
      <c r="K75" s="22" t="s">
        <v>37</v>
      </c>
      <c r="M75" s="23"/>
      <c r="N75" s="23"/>
      <c r="O75" s="2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zoomScale="50" zoomScaleNormal="50" workbookViewId="0"/>
  </sheetViews>
  <sheetFormatPr defaultRowHeight="14.5" x14ac:dyDescent="0.35"/>
  <cols>
    <col min="1" max="1" width="10.54296875" customWidth="1"/>
  </cols>
  <sheetData>
    <row r="1" spans="1:14" ht="15.5" x14ac:dyDescent="0.35">
      <c r="A1" s="1" t="s">
        <v>128</v>
      </c>
      <c r="B1" s="2" t="s">
        <v>48</v>
      </c>
    </row>
    <row r="2" spans="1:14" ht="15.5" x14ac:dyDescent="0.35">
      <c r="A2" s="1"/>
      <c r="B2" s="28"/>
    </row>
    <row r="4" spans="1:14" x14ac:dyDescent="0.35">
      <c r="B4" s="43"/>
      <c r="C4" s="43"/>
      <c r="D4" s="43"/>
    </row>
    <row r="5" spans="1:14" x14ac:dyDescent="0.35">
      <c r="A5" s="47" t="s">
        <v>55</v>
      </c>
      <c r="B5" s="47"/>
      <c r="C5" s="47"/>
      <c r="D5" s="47"/>
      <c r="E5" s="47"/>
      <c r="F5" s="47"/>
      <c r="G5" s="47"/>
    </row>
    <row r="6" spans="1:14" x14ac:dyDescent="0.35">
      <c r="A6" s="12" t="s">
        <v>56</v>
      </c>
      <c r="K6" s="48"/>
      <c r="L6" s="48"/>
      <c r="M6" s="48"/>
      <c r="N6" s="43"/>
    </row>
    <row r="7" spans="1:14" x14ac:dyDescent="0.35">
      <c r="A7" s="43"/>
      <c r="B7" s="49" t="s">
        <v>57</v>
      </c>
      <c r="C7" s="49"/>
      <c r="D7" s="49"/>
      <c r="E7" s="48" t="s">
        <v>58</v>
      </c>
      <c r="F7" s="48"/>
      <c r="G7" s="48"/>
      <c r="H7" s="48" t="s">
        <v>59</v>
      </c>
      <c r="I7" s="48"/>
      <c r="J7" s="48"/>
      <c r="K7" s="48" t="s">
        <v>47</v>
      </c>
      <c r="L7" s="48"/>
      <c r="M7" s="48"/>
      <c r="N7" s="43"/>
    </row>
    <row r="8" spans="1:14" x14ac:dyDescent="0.35">
      <c r="B8" t="s">
        <v>64</v>
      </c>
      <c r="C8" t="s">
        <v>11</v>
      </c>
      <c r="D8" t="s">
        <v>65</v>
      </c>
      <c r="E8" t="s">
        <v>64</v>
      </c>
      <c r="F8" t="s">
        <v>11</v>
      </c>
      <c r="G8" t="s">
        <v>65</v>
      </c>
      <c r="H8" t="s">
        <v>64</v>
      </c>
      <c r="I8" t="s">
        <v>11</v>
      </c>
      <c r="J8" t="s">
        <v>65</v>
      </c>
      <c r="K8" t="s">
        <v>64</v>
      </c>
      <c r="L8" t="s">
        <v>11</v>
      </c>
      <c r="M8" t="s">
        <v>65</v>
      </c>
    </row>
    <row r="9" spans="1:14" x14ac:dyDescent="0.35">
      <c r="A9" s="12" t="s">
        <v>15</v>
      </c>
      <c r="B9" s="13">
        <v>0</v>
      </c>
      <c r="C9" s="13">
        <v>0</v>
      </c>
      <c r="D9" s="13">
        <v>1</v>
      </c>
      <c r="E9" s="13">
        <v>4</v>
      </c>
      <c r="F9" s="13">
        <v>0</v>
      </c>
      <c r="G9" s="13">
        <v>1</v>
      </c>
      <c r="H9" s="13">
        <v>4</v>
      </c>
      <c r="I9" s="13">
        <v>0</v>
      </c>
      <c r="J9" s="13">
        <v>1</v>
      </c>
      <c r="K9" s="13">
        <v>4</v>
      </c>
      <c r="L9" s="13">
        <v>0</v>
      </c>
      <c r="M9" s="13">
        <v>1</v>
      </c>
      <c r="N9" s="13"/>
    </row>
    <row r="10" spans="1:14" x14ac:dyDescent="0.35">
      <c r="A10" s="12" t="s">
        <v>16</v>
      </c>
      <c r="B10" s="13">
        <v>0</v>
      </c>
      <c r="C10" s="13">
        <v>0</v>
      </c>
      <c r="D10" s="13">
        <v>1</v>
      </c>
      <c r="E10" s="13">
        <v>12</v>
      </c>
      <c r="F10" s="13">
        <v>0</v>
      </c>
      <c r="G10" s="13">
        <v>1</v>
      </c>
      <c r="H10" s="13">
        <v>0</v>
      </c>
      <c r="I10" s="13">
        <v>0</v>
      </c>
      <c r="J10" s="13">
        <v>1</v>
      </c>
      <c r="K10" s="13">
        <v>0</v>
      </c>
      <c r="L10" s="13">
        <v>0</v>
      </c>
      <c r="M10" s="13">
        <v>1</v>
      </c>
      <c r="N10" s="13"/>
    </row>
    <row r="11" spans="1:14" x14ac:dyDescent="0.35">
      <c r="A11" s="12" t="s">
        <v>68</v>
      </c>
      <c r="B11" s="13">
        <v>0</v>
      </c>
      <c r="C11" s="13">
        <v>0</v>
      </c>
      <c r="D11" s="13">
        <v>1</v>
      </c>
      <c r="E11" s="13">
        <v>8</v>
      </c>
      <c r="F11" s="13">
        <v>0</v>
      </c>
      <c r="G11" s="13">
        <v>1</v>
      </c>
      <c r="H11" s="13">
        <v>4</v>
      </c>
      <c r="I11" s="13">
        <v>0</v>
      </c>
      <c r="J11" s="13">
        <v>1</v>
      </c>
      <c r="K11" s="13">
        <v>0</v>
      </c>
      <c r="L11" s="13">
        <v>0</v>
      </c>
      <c r="M11" s="13">
        <v>1</v>
      </c>
      <c r="N11" s="13"/>
    </row>
    <row r="14" spans="1:14" x14ac:dyDescent="0.35">
      <c r="A14" s="47" t="s">
        <v>72</v>
      </c>
      <c r="B14" s="47"/>
      <c r="C14" s="47"/>
      <c r="D14" s="47"/>
      <c r="E14" s="47"/>
      <c r="F14" s="47"/>
      <c r="G14" s="47"/>
      <c r="H14" s="47"/>
      <c r="I14" s="47"/>
      <c r="J14" s="47"/>
      <c r="K14" s="47"/>
    </row>
    <row r="15" spans="1:14" x14ac:dyDescent="0.35">
      <c r="A15" s="43" t="s">
        <v>77</v>
      </c>
      <c r="B15" s="48" t="s">
        <v>58</v>
      </c>
      <c r="C15" s="48"/>
      <c r="D15" s="48"/>
      <c r="E15" s="48" t="s">
        <v>59</v>
      </c>
      <c r="F15" s="48"/>
      <c r="G15" s="48"/>
      <c r="H15" s="48" t="s">
        <v>47</v>
      </c>
      <c r="I15" s="48"/>
      <c r="J15" s="48"/>
    </row>
    <row r="16" spans="1:14" x14ac:dyDescent="0.35">
      <c r="B16" t="s">
        <v>6</v>
      </c>
      <c r="C16" t="s">
        <v>11</v>
      </c>
      <c r="D16" t="s">
        <v>12</v>
      </c>
      <c r="E16" t="s">
        <v>6</v>
      </c>
      <c r="F16" t="s">
        <v>11</v>
      </c>
      <c r="G16" t="s">
        <v>12</v>
      </c>
      <c r="H16" t="s">
        <v>6</v>
      </c>
      <c r="I16" t="s">
        <v>11</v>
      </c>
      <c r="J16" t="s">
        <v>12</v>
      </c>
    </row>
    <row r="17" spans="1:12" x14ac:dyDescent="0.35">
      <c r="A17" s="12" t="s">
        <v>15</v>
      </c>
      <c r="B17" s="13">
        <v>33.333329999999997</v>
      </c>
      <c r="C17" s="13">
        <v>0</v>
      </c>
      <c r="D17" s="13">
        <v>1</v>
      </c>
      <c r="E17" s="13">
        <v>33.333329999999997</v>
      </c>
      <c r="F17" s="13">
        <v>0</v>
      </c>
      <c r="G17" s="13">
        <v>1</v>
      </c>
      <c r="H17" s="13">
        <v>33.333329999999997</v>
      </c>
      <c r="I17" s="13">
        <v>0</v>
      </c>
      <c r="J17" s="13">
        <v>1</v>
      </c>
    </row>
    <row r="18" spans="1:12" x14ac:dyDescent="0.35">
      <c r="A18" s="12" t="s">
        <v>16</v>
      </c>
      <c r="B18" s="13">
        <v>100</v>
      </c>
      <c r="C18" s="13">
        <v>0</v>
      </c>
      <c r="D18" s="13">
        <v>1</v>
      </c>
      <c r="E18" s="13">
        <v>0</v>
      </c>
      <c r="F18" s="13">
        <v>0</v>
      </c>
      <c r="G18" s="13">
        <v>1</v>
      </c>
      <c r="H18" s="13">
        <v>0</v>
      </c>
      <c r="I18" s="13">
        <v>0</v>
      </c>
      <c r="J18" s="13">
        <v>1</v>
      </c>
    </row>
    <row r="19" spans="1:12" x14ac:dyDescent="0.35">
      <c r="A19" s="12" t="s">
        <v>68</v>
      </c>
      <c r="B19" s="13">
        <v>66.666669999999996</v>
      </c>
      <c r="C19" s="13">
        <v>0</v>
      </c>
      <c r="D19" s="13">
        <v>1</v>
      </c>
      <c r="E19" s="13">
        <v>33.333329999999997</v>
      </c>
      <c r="F19" s="13">
        <v>0</v>
      </c>
      <c r="G19" s="13">
        <v>1</v>
      </c>
      <c r="H19" s="13">
        <v>0</v>
      </c>
      <c r="I19" s="13">
        <v>0</v>
      </c>
      <c r="J19" s="13">
        <v>1</v>
      </c>
    </row>
    <row r="21" spans="1:12" x14ac:dyDescent="0.35">
      <c r="A21" s="40"/>
      <c r="B21" s="8"/>
      <c r="C21" s="8"/>
      <c r="D21" s="8"/>
      <c r="E21" s="8"/>
      <c r="F21" s="8"/>
      <c r="G21" s="8"/>
      <c r="H21" s="40"/>
      <c r="I21" s="13"/>
      <c r="J21" s="13"/>
      <c r="K21" s="13"/>
      <c r="L21" s="13"/>
    </row>
    <row r="22" spans="1:12" x14ac:dyDescent="0.35">
      <c r="A22" s="12" t="s">
        <v>94</v>
      </c>
      <c r="H22" s="43" t="s">
        <v>77</v>
      </c>
    </row>
    <row r="23" spans="1:12" x14ac:dyDescent="0.35">
      <c r="C23" s="37" t="s">
        <v>58</v>
      </c>
      <c r="D23" s="37" t="s">
        <v>59</v>
      </c>
      <c r="E23" s="37" t="s">
        <v>47</v>
      </c>
      <c r="F23" s="37"/>
      <c r="J23" s="37" t="s">
        <v>58</v>
      </c>
      <c r="K23" s="37" t="s">
        <v>59</v>
      </c>
      <c r="L23" s="37" t="s">
        <v>47</v>
      </c>
    </row>
    <row r="24" spans="1:12" x14ac:dyDescent="0.35">
      <c r="A24" s="12" t="s">
        <v>15</v>
      </c>
      <c r="C24" s="13">
        <v>4</v>
      </c>
      <c r="D24" s="13">
        <v>4</v>
      </c>
      <c r="E24" s="13">
        <v>4</v>
      </c>
      <c r="F24" s="13"/>
      <c r="H24" s="12" t="s">
        <v>15</v>
      </c>
      <c r="J24" s="13">
        <v>33.333329999999997</v>
      </c>
      <c r="K24" s="13">
        <v>33.333329999999997</v>
      </c>
      <c r="L24" s="13">
        <v>33.333329999999997</v>
      </c>
    </row>
    <row r="25" spans="1:12" x14ac:dyDescent="0.35">
      <c r="A25" s="12" t="s">
        <v>16</v>
      </c>
      <c r="C25" s="13">
        <v>12</v>
      </c>
      <c r="D25" s="13">
        <v>0</v>
      </c>
      <c r="E25" s="13">
        <v>0</v>
      </c>
      <c r="F25" s="13"/>
      <c r="H25" s="12" t="s">
        <v>16</v>
      </c>
      <c r="J25" s="13">
        <v>100</v>
      </c>
      <c r="K25" s="13">
        <v>0</v>
      </c>
      <c r="L25" s="13">
        <v>0</v>
      </c>
    </row>
    <row r="26" spans="1:12" x14ac:dyDescent="0.35">
      <c r="A26" s="12" t="s">
        <v>68</v>
      </c>
      <c r="C26" s="13">
        <v>8</v>
      </c>
      <c r="D26" s="13">
        <v>4</v>
      </c>
      <c r="E26" s="13">
        <v>0</v>
      </c>
      <c r="F26" s="13"/>
      <c r="H26" s="12" t="s">
        <v>68</v>
      </c>
      <c r="J26" s="13">
        <v>66.666669999999996</v>
      </c>
      <c r="K26" s="13">
        <v>33.333329999999997</v>
      </c>
      <c r="L26" s="13">
        <v>0</v>
      </c>
    </row>
  </sheetData>
  <mergeCells count="10">
    <mergeCell ref="A5:G5"/>
    <mergeCell ref="K6:M6"/>
    <mergeCell ref="A14:K14"/>
    <mergeCell ref="B15:D15"/>
    <mergeCell ref="E15:G15"/>
    <mergeCell ref="H15:J15"/>
    <mergeCell ref="B7:D7"/>
    <mergeCell ref="E7:G7"/>
    <mergeCell ref="H7:J7"/>
    <mergeCell ref="K7:M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zoomScale="50" zoomScaleNormal="50" workbookViewId="0"/>
  </sheetViews>
  <sheetFormatPr defaultRowHeight="14.5" x14ac:dyDescent="0.35"/>
  <sheetData>
    <row r="1" spans="1:17" ht="15.5" x14ac:dyDescent="0.35">
      <c r="A1" s="1" t="s">
        <v>129</v>
      </c>
      <c r="B1" s="2" t="s">
        <v>49</v>
      </c>
    </row>
    <row r="2" spans="1:17" ht="15.5" x14ac:dyDescent="0.35">
      <c r="A2" s="1"/>
      <c r="B2" s="28"/>
    </row>
    <row r="5" spans="1:17" x14ac:dyDescent="0.35">
      <c r="A5" s="47" t="s">
        <v>55</v>
      </c>
      <c r="B5" s="47"/>
      <c r="C5" s="47"/>
      <c r="D5" s="47"/>
      <c r="E5" s="47"/>
      <c r="F5" s="47"/>
      <c r="G5" s="47"/>
    </row>
    <row r="6" spans="1:17" x14ac:dyDescent="0.35">
      <c r="A6" s="12" t="s">
        <v>56</v>
      </c>
      <c r="B6" s="13"/>
      <c r="C6" s="13"/>
      <c r="D6" s="13"/>
      <c r="E6" s="13"/>
      <c r="F6" s="13"/>
      <c r="G6" s="13"/>
      <c r="H6" s="48"/>
      <c r="I6" s="48"/>
      <c r="J6" s="48"/>
      <c r="K6" s="48"/>
      <c r="L6" s="48"/>
      <c r="M6" s="48"/>
    </row>
    <row r="7" spans="1:17" x14ac:dyDescent="0.35">
      <c r="B7" s="48" t="s">
        <v>57</v>
      </c>
      <c r="C7" s="48"/>
      <c r="D7" s="48"/>
      <c r="E7" s="48" t="s">
        <v>60</v>
      </c>
      <c r="F7" s="48"/>
      <c r="G7" s="48"/>
      <c r="H7" s="48" t="s">
        <v>61</v>
      </c>
      <c r="I7" s="48"/>
      <c r="J7" s="48"/>
      <c r="K7" s="48" t="s">
        <v>62</v>
      </c>
      <c r="L7" s="48"/>
      <c r="M7" s="48"/>
      <c r="N7" s="48" t="s">
        <v>63</v>
      </c>
      <c r="O7" s="48"/>
      <c r="P7" s="48"/>
      <c r="Q7" s="43"/>
    </row>
    <row r="8" spans="1:17" x14ac:dyDescent="0.35">
      <c r="A8" s="43"/>
      <c r="B8" t="s">
        <v>64</v>
      </c>
      <c r="C8" t="s">
        <v>11</v>
      </c>
      <c r="D8" t="s">
        <v>65</v>
      </c>
      <c r="E8" t="s">
        <v>64</v>
      </c>
      <c r="F8" t="s">
        <v>11</v>
      </c>
      <c r="G8" t="s">
        <v>65</v>
      </c>
      <c r="H8" t="s">
        <v>64</v>
      </c>
      <c r="I8" t="s">
        <v>11</v>
      </c>
      <c r="J8" t="s">
        <v>65</v>
      </c>
      <c r="K8" t="s">
        <v>64</v>
      </c>
      <c r="L8" t="s">
        <v>11</v>
      </c>
      <c r="M8" t="s">
        <v>65</v>
      </c>
      <c r="N8" t="s">
        <v>64</v>
      </c>
      <c r="O8" t="s">
        <v>11</v>
      </c>
      <c r="P8" t="s">
        <v>65</v>
      </c>
    </row>
    <row r="9" spans="1:17" x14ac:dyDescent="0.35">
      <c r="A9" s="12" t="s">
        <v>15</v>
      </c>
      <c r="B9" s="13">
        <v>74</v>
      </c>
      <c r="C9" s="13">
        <v>0</v>
      </c>
      <c r="D9" s="13">
        <v>1</v>
      </c>
      <c r="E9" s="13">
        <v>6</v>
      </c>
      <c r="F9" s="13">
        <v>0</v>
      </c>
      <c r="G9" s="13">
        <v>1</v>
      </c>
      <c r="H9" s="13">
        <v>11</v>
      </c>
      <c r="I9" s="13">
        <v>0</v>
      </c>
      <c r="J9" s="13">
        <v>1</v>
      </c>
      <c r="K9" s="13">
        <v>4</v>
      </c>
      <c r="L9" s="13">
        <v>0</v>
      </c>
      <c r="M9" s="13">
        <v>1</v>
      </c>
      <c r="N9" s="13">
        <v>1</v>
      </c>
      <c r="O9" s="13">
        <v>0</v>
      </c>
      <c r="P9" s="13">
        <v>1</v>
      </c>
      <c r="Q9" s="13"/>
    </row>
    <row r="10" spans="1:17" x14ac:dyDescent="0.35">
      <c r="A10" s="12" t="s">
        <v>16</v>
      </c>
      <c r="B10" s="13">
        <v>19</v>
      </c>
      <c r="C10" s="13">
        <v>0</v>
      </c>
      <c r="D10" s="13">
        <v>1</v>
      </c>
      <c r="E10" s="13">
        <v>71</v>
      </c>
      <c r="F10" s="13">
        <v>0</v>
      </c>
      <c r="G10" s="13">
        <v>1</v>
      </c>
      <c r="H10" s="13">
        <v>4</v>
      </c>
      <c r="I10" s="13">
        <v>0</v>
      </c>
      <c r="J10" s="13">
        <v>1</v>
      </c>
      <c r="K10" s="13">
        <v>2</v>
      </c>
      <c r="L10" s="13">
        <v>0</v>
      </c>
      <c r="M10" s="13">
        <v>1</v>
      </c>
      <c r="N10" s="13">
        <v>0</v>
      </c>
      <c r="O10" s="13">
        <v>0</v>
      </c>
      <c r="P10" s="13">
        <v>1</v>
      </c>
      <c r="Q10" s="13"/>
    </row>
    <row r="11" spans="1:17" x14ac:dyDescent="0.35">
      <c r="A11" s="12" t="s">
        <v>68</v>
      </c>
      <c r="B11" s="13">
        <v>71</v>
      </c>
      <c r="C11" s="13">
        <v>0</v>
      </c>
      <c r="D11" s="13">
        <v>1</v>
      </c>
      <c r="E11" s="13">
        <v>13</v>
      </c>
      <c r="F11" s="13">
        <v>0</v>
      </c>
      <c r="G11" s="13">
        <v>1</v>
      </c>
      <c r="H11" s="13">
        <v>10</v>
      </c>
      <c r="I11" s="13">
        <v>0</v>
      </c>
      <c r="J11" s="13">
        <v>1</v>
      </c>
      <c r="K11" s="13">
        <v>2</v>
      </c>
      <c r="L11" s="13">
        <v>0</v>
      </c>
      <c r="M11" s="13">
        <v>1</v>
      </c>
      <c r="N11" s="13">
        <v>0</v>
      </c>
      <c r="O11" s="13">
        <v>0</v>
      </c>
      <c r="P11" s="13">
        <v>1</v>
      </c>
      <c r="Q11" s="13"/>
    </row>
    <row r="14" spans="1:17" x14ac:dyDescent="0.35">
      <c r="A14" s="47" t="s">
        <v>72</v>
      </c>
      <c r="B14" s="47"/>
      <c r="C14" s="47"/>
      <c r="D14" s="47"/>
      <c r="E14" s="47"/>
      <c r="F14" s="47"/>
      <c r="G14" s="47"/>
      <c r="H14" s="47"/>
      <c r="I14" s="47"/>
      <c r="J14" s="47"/>
      <c r="K14" s="47"/>
    </row>
    <row r="15" spans="1:17" x14ac:dyDescent="0.35">
      <c r="A15" s="43" t="s">
        <v>77</v>
      </c>
      <c r="B15" s="48" t="s">
        <v>60</v>
      </c>
      <c r="C15" s="48"/>
      <c r="D15" s="48"/>
      <c r="E15" s="48" t="s">
        <v>61</v>
      </c>
      <c r="F15" s="48"/>
      <c r="G15" s="48"/>
      <c r="H15" s="48" t="s">
        <v>62</v>
      </c>
      <c r="I15" s="48"/>
      <c r="J15" s="48"/>
      <c r="K15" s="48" t="s">
        <v>63</v>
      </c>
      <c r="L15" s="48"/>
      <c r="M15" s="48"/>
    </row>
    <row r="16" spans="1:17" x14ac:dyDescent="0.35">
      <c r="B16" s="37" t="s">
        <v>6</v>
      </c>
      <c r="C16" s="37" t="s">
        <v>11</v>
      </c>
      <c r="D16" s="37" t="s">
        <v>40</v>
      </c>
      <c r="E16" s="37" t="s">
        <v>6</v>
      </c>
      <c r="F16" s="37" t="s">
        <v>11</v>
      </c>
      <c r="G16" s="37" t="s">
        <v>40</v>
      </c>
      <c r="H16" s="37" t="s">
        <v>6</v>
      </c>
      <c r="I16" s="37" t="s">
        <v>11</v>
      </c>
      <c r="J16" s="37" t="s">
        <v>40</v>
      </c>
      <c r="K16" s="37" t="s">
        <v>6</v>
      </c>
      <c r="L16" s="37" t="s">
        <v>11</v>
      </c>
      <c r="M16" s="37" t="s">
        <v>40</v>
      </c>
    </row>
    <row r="17" spans="1:17" x14ac:dyDescent="0.35">
      <c r="A17" s="12" t="s">
        <v>15</v>
      </c>
      <c r="B17" s="13">
        <v>27.272729999999999</v>
      </c>
      <c r="C17" s="13">
        <v>0</v>
      </c>
      <c r="D17" s="13">
        <v>1</v>
      </c>
      <c r="E17" s="13">
        <v>50</v>
      </c>
      <c r="F17" s="13">
        <v>0</v>
      </c>
      <c r="G17" s="13">
        <v>1</v>
      </c>
      <c r="H17" s="13">
        <v>18.181819999999998</v>
      </c>
      <c r="I17" s="13">
        <v>0</v>
      </c>
      <c r="J17" s="13">
        <v>1</v>
      </c>
      <c r="K17" s="13">
        <v>4.5454549999999996</v>
      </c>
      <c r="L17" s="13">
        <v>0</v>
      </c>
      <c r="M17" s="13">
        <v>1</v>
      </c>
    </row>
    <row r="18" spans="1:17" x14ac:dyDescent="0.35">
      <c r="A18" s="12" t="s">
        <v>16</v>
      </c>
      <c r="B18" s="13">
        <v>92.207790000000003</v>
      </c>
      <c r="C18" s="13">
        <v>0</v>
      </c>
      <c r="D18" s="13">
        <v>1</v>
      </c>
      <c r="E18" s="13">
        <v>5.1948049999999997</v>
      </c>
      <c r="F18" s="13">
        <v>0</v>
      </c>
      <c r="G18" s="13">
        <v>1</v>
      </c>
      <c r="H18" s="13">
        <v>2.5974029999999999</v>
      </c>
      <c r="I18" s="13">
        <v>0</v>
      </c>
      <c r="J18" s="13">
        <v>1</v>
      </c>
      <c r="K18" s="13">
        <v>0</v>
      </c>
      <c r="L18" s="13">
        <v>0</v>
      </c>
      <c r="M18" s="13">
        <v>1</v>
      </c>
    </row>
    <row r="19" spans="1:17" x14ac:dyDescent="0.35">
      <c r="A19" s="12" t="s">
        <v>68</v>
      </c>
      <c r="B19" s="13">
        <v>52</v>
      </c>
      <c r="C19" s="13">
        <v>0</v>
      </c>
      <c r="D19" s="13">
        <v>1</v>
      </c>
      <c r="E19" s="13">
        <v>40</v>
      </c>
      <c r="F19" s="13">
        <v>0</v>
      </c>
      <c r="G19" s="13">
        <v>1</v>
      </c>
      <c r="H19" s="13">
        <v>8</v>
      </c>
      <c r="I19" s="13">
        <v>0</v>
      </c>
      <c r="J19" s="13">
        <v>1</v>
      </c>
      <c r="K19" s="13">
        <v>0</v>
      </c>
      <c r="L19" s="13">
        <v>0</v>
      </c>
      <c r="M19" s="13">
        <v>1</v>
      </c>
    </row>
    <row r="20" spans="1:17" x14ac:dyDescent="0.35">
      <c r="A20" s="12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</row>
    <row r="22" spans="1:17" x14ac:dyDescent="0.35">
      <c r="A22" s="12" t="s">
        <v>94</v>
      </c>
      <c r="I22" s="43" t="s">
        <v>77</v>
      </c>
    </row>
    <row r="23" spans="1:17" x14ac:dyDescent="0.35">
      <c r="C23" s="37" t="s">
        <v>60</v>
      </c>
      <c r="D23" s="37" t="s">
        <v>61</v>
      </c>
      <c r="E23" s="37" t="s">
        <v>62</v>
      </c>
      <c r="F23" s="37" t="s">
        <v>63</v>
      </c>
      <c r="G23" s="37" t="s">
        <v>57</v>
      </c>
      <c r="K23" s="37" t="s">
        <v>60</v>
      </c>
      <c r="L23" s="37" t="s">
        <v>61</v>
      </c>
      <c r="M23" s="37" t="s">
        <v>62</v>
      </c>
      <c r="N23" s="37" t="s">
        <v>63</v>
      </c>
      <c r="O23" s="13"/>
      <c r="P23" s="13"/>
      <c r="Q23" s="13"/>
    </row>
    <row r="24" spans="1:17" x14ac:dyDescent="0.35">
      <c r="A24" s="12" t="s">
        <v>15</v>
      </c>
      <c r="C24" s="13">
        <v>6</v>
      </c>
      <c r="D24" s="13">
        <v>11</v>
      </c>
      <c r="E24" s="13">
        <v>4</v>
      </c>
      <c r="F24" s="13">
        <v>1</v>
      </c>
      <c r="G24" s="13">
        <v>74</v>
      </c>
      <c r="I24" s="12" t="s">
        <v>15</v>
      </c>
      <c r="K24" s="13">
        <v>27.272729999999999</v>
      </c>
      <c r="L24" s="13">
        <v>50</v>
      </c>
      <c r="M24" s="13">
        <v>18.181819999999998</v>
      </c>
      <c r="N24" s="13">
        <v>4.5454549999999996</v>
      </c>
      <c r="O24" s="13"/>
      <c r="P24" s="13"/>
      <c r="Q24" s="13"/>
    </row>
    <row r="25" spans="1:17" x14ac:dyDescent="0.35">
      <c r="A25" s="12" t="s">
        <v>16</v>
      </c>
      <c r="C25" s="13">
        <v>71</v>
      </c>
      <c r="D25" s="13">
        <v>4</v>
      </c>
      <c r="E25" s="13">
        <v>2</v>
      </c>
      <c r="F25" s="13">
        <v>0</v>
      </c>
      <c r="G25" s="13">
        <v>19</v>
      </c>
      <c r="I25" s="12" t="s">
        <v>16</v>
      </c>
      <c r="K25" s="13">
        <v>92.207790000000003</v>
      </c>
      <c r="L25" s="13">
        <v>5.1948049999999997</v>
      </c>
      <c r="M25" s="13">
        <v>2.5974029999999999</v>
      </c>
      <c r="N25" s="13">
        <v>0</v>
      </c>
      <c r="O25" s="13"/>
      <c r="P25" s="13"/>
      <c r="Q25" s="13"/>
    </row>
    <row r="26" spans="1:17" x14ac:dyDescent="0.35">
      <c r="A26" s="12" t="s">
        <v>68</v>
      </c>
      <c r="C26" s="13">
        <v>13</v>
      </c>
      <c r="D26" s="13">
        <v>10</v>
      </c>
      <c r="E26" s="13">
        <v>2</v>
      </c>
      <c r="F26" s="13">
        <v>0</v>
      </c>
      <c r="G26" s="13">
        <v>71</v>
      </c>
      <c r="I26" s="12" t="s">
        <v>68</v>
      </c>
      <c r="K26" s="13">
        <v>52</v>
      </c>
      <c r="L26" s="13">
        <v>40</v>
      </c>
      <c r="M26" s="13">
        <v>8</v>
      </c>
      <c r="N26" s="13">
        <v>0</v>
      </c>
      <c r="O26" s="13"/>
      <c r="P26" s="13"/>
      <c r="Q26" s="13"/>
    </row>
    <row r="27" spans="1:17" x14ac:dyDescent="0.35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</row>
    <row r="28" spans="1:17" x14ac:dyDescent="0.35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</row>
  </sheetData>
  <mergeCells count="13">
    <mergeCell ref="A5:G5"/>
    <mergeCell ref="H6:J6"/>
    <mergeCell ref="K6:M6"/>
    <mergeCell ref="H15:J15"/>
    <mergeCell ref="K15:M15"/>
    <mergeCell ref="H7:J7"/>
    <mergeCell ref="K7:M7"/>
    <mergeCell ref="N7:P7"/>
    <mergeCell ref="A14:K14"/>
    <mergeCell ref="B15:D15"/>
    <mergeCell ref="E15:G15"/>
    <mergeCell ref="B7:D7"/>
    <mergeCell ref="E7:G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4"/>
  <sheetViews>
    <sheetView zoomScale="50" zoomScaleNormal="50" workbookViewId="0"/>
  </sheetViews>
  <sheetFormatPr defaultRowHeight="14.5" x14ac:dyDescent="0.35"/>
  <cols>
    <col min="1" max="1" width="12.54296875" customWidth="1"/>
    <col min="2" max="2" width="16.54296875" customWidth="1"/>
    <col min="3" max="3" width="15.26953125" customWidth="1"/>
    <col min="11" max="12" width="11.1796875" bestFit="1" customWidth="1"/>
    <col min="13" max="13" width="16" customWidth="1"/>
    <col min="15" max="15" width="13.1796875" bestFit="1" customWidth="1"/>
  </cols>
  <sheetData>
    <row r="1" spans="1:16" ht="15.5" x14ac:dyDescent="0.35">
      <c r="A1" s="1" t="s">
        <v>51</v>
      </c>
      <c r="B1" s="2" t="s">
        <v>50</v>
      </c>
      <c r="C1" s="2"/>
      <c r="D1" s="2"/>
      <c r="H1" s="2"/>
      <c r="I1" s="2"/>
      <c r="J1" s="2"/>
      <c r="K1" s="2"/>
      <c r="L1" s="2"/>
      <c r="M1" s="2"/>
      <c r="N1" s="2"/>
      <c r="O1" s="2"/>
      <c r="P1" s="2"/>
    </row>
    <row r="2" spans="1:16" ht="15.5" x14ac:dyDescent="0.35">
      <c r="A2" s="1"/>
      <c r="B2" s="29" t="s">
        <v>53</v>
      </c>
      <c r="C2" s="2"/>
      <c r="D2" s="5"/>
      <c r="E2" s="5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5.5" x14ac:dyDescent="0.35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x14ac:dyDescent="0.35">
      <c r="B4" s="27" t="s">
        <v>154</v>
      </c>
      <c r="C4" s="4"/>
      <c r="D4" s="4"/>
    </row>
    <row r="5" spans="1:16" x14ac:dyDescent="0.35">
      <c r="B5" s="50" t="s">
        <v>21</v>
      </c>
      <c r="C5" s="50"/>
      <c r="D5" s="50"/>
      <c r="E5" s="50"/>
      <c r="F5" s="50"/>
      <c r="G5" s="50"/>
      <c r="H5" s="50"/>
    </row>
    <row r="6" spans="1:16" x14ac:dyDescent="0.35">
      <c r="B6" s="6" t="s">
        <v>125</v>
      </c>
      <c r="C6" s="6" t="s">
        <v>10</v>
      </c>
      <c r="D6" s="10" t="s">
        <v>3</v>
      </c>
      <c r="E6" s="10" t="s">
        <v>4</v>
      </c>
      <c r="F6" s="10" t="s">
        <v>5</v>
      </c>
      <c r="G6" s="11" t="s">
        <v>6</v>
      </c>
      <c r="H6" s="10" t="s">
        <v>7</v>
      </c>
      <c r="J6" s="10" t="s">
        <v>6</v>
      </c>
      <c r="K6" s="10" t="s">
        <v>7</v>
      </c>
    </row>
    <row r="7" spans="1:16" x14ac:dyDescent="0.35">
      <c r="B7" s="13" t="s">
        <v>15</v>
      </c>
      <c r="C7" s="13" t="s">
        <v>15</v>
      </c>
      <c r="D7">
        <v>14.026719093322754</v>
      </c>
      <c r="E7">
        <v>14.786179542541504</v>
      </c>
      <c r="F7">
        <v>14.284219317932129</v>
      </c>
      <c r="G7">
        <f>AVERAGE(D7:F7)</f>
        <v>14.365705984598796</v>
      </c>
      <c r="H7">
        <f>STDEV(D7:F7)</f>
        <v>0.38623192658714756</v>
      </c>
      <c r="J7">
        <v>14.406449317932129</v>
      </c>
      <c r="K7">
        <v>0.12223000000000001</v>
      </c>
    </row>
    <row r="8" spans="1:16" x14ac:dyDescent="0.35">
      <c r="C8" s="13" t="s">
        <v>66</v>
      </c>
      <c r="D8">
        <v>15.825935363769531</v>
      </c>
      <c r="E8">
        <v>15.977581977844238</v>
      </c>
      <c r="F8">
        <v>15.769488670806885</v>
      </c>
      <c r="G8">
        <f t="shared" ref="G8:G15" si="0">AVERAGE(D8:F8)</f>
        <v>15.857668670806886</v>
      </c>
      <c r="H8">
        <f t="shared" ref="H8:H15" si="1">STDEV(D8:F8)</f>
        <v>0.10761486045189481</v>
      </c>
      <c r="J8">
        <v>15.901758670806885</v>
      </c>
      <c r="K8">
        <v>0.13227</v>
      </c>
    </row>
    <row r="9" spans="1:16" x14ac:dyDescent="0.35">
      <c r="C9" s="13" t="s">
        <v>69</v>
      </c>
      <c r="D9">
        <v>14.754911422729492</v>
      </c>
      <c r="E9">
        <v>14.755280494689941</v>
      </c>
      <c r="F9">
        <v>14.612785958709717</v>
      </c>
      <c r="G9">
        <f t="shared" si="0"/>
        <v>14.707659292043049</v>
      </c>
      <c r="H9">
        <f t="shared" si="1"/>
        <v>8.2162924040356217E-2</v>
      </c>
      <c r="J9">
        <v>14.755095958709717</v>
      </c>
      <c r="K9">
        <v>0.14230999999999999</v>
      </c>
    </row>
    <row r="10" spans="1:16" x14ac:dyDescent="0.35">
      <c r="B10" s="13" t="s">
        <v>13</v>
      </c>
      <c r="C10" s="13" t="s">
        <v>15</v>
      </c>
      <c r="D10">
        <v>14.300356864929199</v>
      </c>
      <c r="E10">
        <v>14.346080780029297</v>
      </c>
      <c r="F10">
        <v>14.170868822479248</v>
      </c>
      <c r="G10">
        <f t="shared" si="0"/>
        <v>14.272435489145915</v>
      </c>
      <c r="H10">
        <f t="shared" si="1"/>
        <v>9.0881846021928864E-2</v>
      </c>
      <c r="J10">
        <v>14.323218822479248</v>
      </c>
      <c r="K10">
        <v>0.15235000000000001</v>
      </c>
    </row>
    <row r="11" spans="1:16" x14ac:dyDescent="0.35">
      <c r="C11" s="13" t="s">
        <v>66</v>
      </c>
      <c r="D11">
        <v>16.296598434448242</v>
      </c>
      <c r="E11">
        <v>16.283018112182617</v>
      </c>
      <c r="F11">
        <v>16.127418273315431</v>
      </c>
      <c r="G11">
        <f t="shared" si="0"/>
        <v>16.235678273315429</v>
      </c>
      <c r="H11">
        <f t="shared" si="1"/>
        <v>9.4001473329993049E-2</v>
      </c>
      <c r="J11">
        <v>16.28980827331543</v>
      </c>
      <c r="K11">
        <v>0.16239000000000001</v>
      </c>
    </row>
    <row r="12" spans="1:16" x14ac:dyDescent="0.35">
      <c r="C12" s="13" t="s">
        <v>69</v>
      </c>
      <c r="D12">
        <v>14.972949028015137</v>
      </c>
      <c r="E12">
        <v>14.968509674072266</v>
      </c>
      <c r="F12">
        <v>14.808299351043701</v>
      </c>
      <c r="G12">
        <f t="shared" si="0"/>
        <v>14.916586017710367</v>
      </c>
      <c r="H12">
        <f t="shared" si="1"/>
        <v>9.3805269570482602E-2</v>
      </c>
      <c r="J12">
        <v>14.970729351043701</v>
      </c>
      <c r="K12">
        <v>0.16242999999999999</v>
      </c>
    </row>
    <row r="13" spans="1:16" x14ac:dyDescent="0.35">
      <c r="B13" s="13" t="s">
        <v>126</v>
      </c>
      <c r="C13" s="13" t="s">
        <v>15</v>
      </c>
      <c r="D13">
        <v>15.854167938232422</v>
      </c>
      <c r="E13">
        <v>16.038942337036133</v>
      </c>
      <c r="F13">
        <v>15.810985137634278</v>
      </c>
      <c r="G13">
        <f t="shared" si="0"/>
        <v>15.901365137634278</v>
      </c>
      <c r="H13">
        <f t="shared" si="1"/>
        <v>0.1210859319380999</v>
      </c>
      <c r="J13">
        <v>15.946555137634277</v>
      </c>
      <c r="K13">
        <v>0.13557</v>
      </c>
    </row>
    <row r="14" spans="1:16" x14ac:dyDescent="0.35">
      <c r="C14" s="13" t="s">
        <v>66</v>
      </c>
      <c r="D14">
        <v>16.040733337402344</v>
      </c>
      <c r="E14">
        <v>15.705043792724609</v>
      </c>
      <c r="F14">
        <v>15.764178565063476</v>
      </c>
      <c r="G14">
        <f t="shared" si="0"/>
        <v>15.836651898396809</v>
      </c>
      <c r="H14">
        <f t="shared" si="1"/>
        <v>0.1791958583082196</v>
      </c>
      <c r="J14">
        <v>15.872888565063477</v>
      </c>
      <c r="K14">
        <v>0.10871</v>
      </c>
    </row>
    <row r="15" spans="1:16" x14ac:dyDescent="0.35">
      <c r="C15" s="13" t="s">
        <v>69</v>
      </c>
      <c r="D15">
        <v>14.337396621704102</v>
      </c>
      <c r="E15">
        <v>14.9715576171875</v>
      </c>
      <c r="F15">
        <v>14.535977119445802</v>
      </c>
      <c r="G15">
        <f t="shared" si="0"/>
        <v>14.614977119445802</v>
      </c>
      <c r="H15">
        <f t="shared" si="1"/>
        <v>0.32437754553625264</v>
      </c>
      <c r="J15">
        <v>14.654477119445801</v>
      </c>
      <c r="K15">
        <v>0.11849999999999999</v>
      </c>
    </row>
    <row r="16" spans="1:16" x14ac:dyDescent="0.35">
      <c r="B16" s="13"/>
      <c r="C16" s="13"/>
    </row>
    <row r="17" spans="2:15" x14ac:dyDescent="0.35">
      <c r="C17" s="13"/>
    </row>
    <row r="18" spans="2:15" x14ac:dyDescent="0.35">
      <c r="J18" t="s">
        <v>86</v>
      </c>
      <c r="N18" s="13"/>
    </row>
    <row r="19" spans="2:15" x14ac:dyDescent="0.35">
      <c r="B19" s="50" t="s">
        <v>1</v>
      </c>
      <c r="C19" s="50"/>
      <c r="D19" s="50"/>
      <c r="E19" s="50"/>
      <c r="F19" s="50"/>
      <c r="G19" s="50"/>
      <c r="H19" s="50"/>
      <c r="J19" s="38" t="s">
        <v>2</v>
      </c>
      <c r="N19" s="13" t="s">
        <v>1</v>
      </c>
    </row>
    <row r="20" spans="2:15" x14ac:dyDescent="0.35">
      <c r="B20" s="6" t="s">
        <v>125</v>
      </c>
      <c r="C20" s="6" t="s">
        <v>10</v>
      </c>
      <c r="D20" s="10" t="s">
        <v>3</v>
      </c>
      <c r="E20" s="10" t="s">
        <v>4</v>
      </c>
      <c r="F20" s="10" t="s">
        <v>5</v>
      </c>
      <c r="G20" s="11" t="s">
        <v>6</v>
      </c>
      <c r="H20" s="10" t="s">
        <v>7</v>
      </c>
      <c r="J20" s="10" t="s">
        <v>6</v>
      </c>
      <c r="K20" s="10" t="s">
        <v>7</v>
      </c>
      <c r="M20" s="43"/>
      <c r="N20" t="s">
        <v>6</v>
      </c>
      <c r="O20" t="s">
        <v>7</v>
      </c>
    </row>
    <row r="21" spans="2:15" x14ac:dyDescent="0.35">
      <c r="B21" s="13" t="s">
        <v>15</v>
      </c>
      <c r="C21" s="13" t="s">
        <v>15</v>
      </c>
      <c r="D21">
        <v>21.977541351318301</v>
      </c>
      <c r="E21">
        <v>21.417903137206999</v>
      </c>
      <c r="F21">
        <v>17.6651413513184</v>
      </c>
      <c r="G21">
        <f>AVERAGE(D21:F21)</f>
        <v>20.353528613281231</v>
      </c>
      <c r="H21">
        <f>STDEV(D21:F21)</f>
        <v>2.344966585132171</v>
      </c>
      <c r="I21" s="8"/>
      <c r="J21" s="8">
        <f>(POWER(2,G7-G21))*1000</f>
        <v>15.757444278627752</v>
      </c>
      <c r="K21" s="9">
        <f t="shared" ref="K21:K29" si="2">((H21/G21)*J21)</f>
        <v>1.8154434546721723</v>
      </c>
      <c r="M21" s="12" t="s">
        <v>15</v>
      </c>
      <c r="N21" s="13">
        <v>15.757444278627752</v>
      </c>
      <c r="O21" s="13">
        <v>1.8154434546721723</v>
      </c>
    </row>
    <row r="22" spans="2:15" x14ac:dyDescent="0.35">
      <c r="C22" s="13" t="s">
        <v>66</v>
      </c>
      <c r="D22">
        <v>22.712806701660156</v>
      </c>
      <c r="E22">
        <v>22.632148742675781</v>
      </c>
      <c r="F22">
        <v>22.411606701660201</v>
      </c>
      <c r="G22">
        <f t="shared" ref="G22:G29" si="3">AVERAGE(D22:F22)</f>
        <v>22.585520715332049</v>
      </c>
      <c r="H22">
        <f t="shared" ref="H22:H29" si="4">STDEV(D22:F22)</f>
        <v>0.15591981817738676</v>
      </c>
      <c r="I22" s="8"/>
      <c r="J22" s="8">
        <f t="shared" ref="J22:J29" si="5">(POWER(2,G8-G22))*1000</f>
        <v>9.4344096165023448</v>
      </c>
      <c r="K22" s="9">
        <f t="shared" si="2"/>
        <v>6.5130729132025167E-2</v>
      </c>
      <c r="M22" t="s">
        <v>95</v>
      </c>
      <c r="N22" s="13">
        <v>9.4344096165023448</v>
      </c>
      <c r="O22" s="13">
        <v>6.5130729132025167E-2</v>
      </c>
    </row>
    <row r="23" spans="2:15" x14ac:dyDescent="0.35">
      <c r="C23" s="13" t="s">
        <v>69</v>
      </c>
      <c r="D23">
        <v>22.152877807617187</v>
      </c>
      <c r="E23">
        <v>22.012218475341797</v>
      </c>
      <c r="F23">
        <v>21.9738778076172</v>
      </c>
      <c r="G23">
        <f t="shared" si="3"/>
        <v>22.046324696858729</v>
      </c>
      <c r="H23">
        <f t="shared" si="4"/>
        <v>9.4247948304567314E-2</v>
      </c>
      <c r="I23" s="8"/>
      <c r="J23" s="8">
        <f t="shared" si="5"/>
        <v>6.1779101111551915</v>
      </c>
      <c r="K23" s="9">
        <f t="shared" si="2"/>
        <v>2.6410540568214565E-2</v>
      </c>
      <c r="M23" s="13" t="s">
        <v>97</v>
      </c>
      <c r="N23" s="13">
        <v>6.1779101111551915</v>
      </c>
      <c r="O23" s="13">
        <v>2.6410540568214565E-2</v>
      </c>
    </row>
    <row r="24" spans="2:15" x14ac:dyDescent="0.35">
      <c r="B24" s="13" t="s">
        <v>13</v>
      </c>
      <c r="C24" s="13" t="s">
        <v>15</v>
      </c>
      <c r="D24">
        <v>19.261184692382798</v>
      </c>
      <c r="E24">
        <v>20.163618087768501</v>
      </c>
      <c r="F24">
        <v>18.104384692382801</v>
      </c>
      <c r="G24">
        <f t="shared" si="3"/>
        <v>19.176395824178034</v>
      </c>
      <c r="H24">
        <f t="shared" si="4"/>
        <v>1.0322317609415599</v>
      </c>
      <c r="J24" s="8">
        <f t="shared" si="5"/>
        <v>33.401105531381077</v>
      </c>
      <c r="K24" s="9">
        <f t="shared" si="2"/>
        <v>1.7979229411077406</v>
      </c>
      <c r="M24" s="12" t="s">
        <v>15</v>
      </c>
      <c r="N24" s="13">
        <v>33.401105531381077</v>
      </c>
      <c r="O24" s="13">
        <v>1.7979229411077406</v>
      </c>
    </row>
    <row r="25" spans="2:15" x14ac:dyDescent="0.35">
      <c r="C25" s="13" t="s">
        <v>66</v>
      </c>
      <c r="D25">
        <v>23.157686233520508</v>
      </c>
      <c r="E25">
        <v>23.186729431152344</v>
      </c>
      <c r="F25">
        <v>22.953086233520501</v>
      </c>
      <c r="G25">
        <f t="shared" si="3"/>
        <v>23.099167299397788</v>
      </c>
      <c r="H25">
        <f t="shared" si="4"/>
        <v>0.12734062662030826</v>
      </c>
      <c r="J25" s="8">
        <f t="shared" si="5"/>
        <v>8.5878396784150937</v>
      </c>
      <c r="K25" s="9">
        <f t="shared" si="2"/>
        <v>4.7342870493545235E-2</v>
      </c>
      <c r="M25" t="s">
        <v>95</v>
      </c>
      <c r="N25" s="13">
        <v>8.5878396784150937</v>
      </c>
      <c r="O25" s="13">
        <v>4.7342870493545235E-2</v>
      </c>
    </row>
    <row r="26" spans="2:15" x14ac:dyDescent="0.35">
      <c r="C26" s="13" t="s">
        <v>69</v>
      </c>
      <c r="D26">
        <v>22.034017562866211</v>
      </c>
      <c r="E26">
        <v>22.8453464508056</v>
      </c>
      <c r="F26">
        <v>20.810617562866199</v>
      </c>
      <c r="G26">
        <f t="shared" si="3"/>
        <v>21.896660525512669</v>
      </c>
      <c r="H26">
        <f t="shared" si="4"/>
        <v>1.0242951862801488</v>
      </c>
      <c r="J26" s="8">
        <f t="shared" si="5"/>
        <v>7.9211493385434508</v>
      </c>
      <c r="K26" s="9">
        <f t="shared" si="2"/>
        <v>0.3705402989566729</v>
      </c>
      <c r="M26" s="13" t="s">
        <v>97</v>
      </c>
      <c r="N26" s="13">
        <v>7.9211493385434508</v>
      </c>
      <c r="O26" s="13">
        <v>0.3705402989566729</v>
      </c>
    </row>
    <row r="27" spans="2:15" x14ac:dyDescent="0.35">
      <c r="B27" s="13" t="s">
        <v>126</v>
      </c>
      <c r="C27" s="13" t="s">
        <v>15</v>
      </c>
      <c r="D27">
        <v>20.844341278076172</v>
      </c>
      <c r="E27">
        <v>21.286167144775298</v>
      </c>
      <c r="F27">
        <v>20.144141278076201</v>
      </c>
      <c r="G27">
        <f t="shared" si="3"/>
        <v>20.758216566975889</v>
      </c>
      <c r="H27">
        <f t="shared" si="4"/>
        <v>0.57586358579878616</v>
      </c>
      <c r="J27" s="8">
        <f t="shared" si="5"/>
        <v>34.509767652735789</v>
      </c>
      <c r="K27" s="9">
        <f t="shared" si="2"/>
        <v>0.95735192286234683</v>
      </c>
      <c r="M27" s="12" t="s">
        <v>15</v>
      </c>
      <c r="N27" s="13">
        <v>34.509767652735789</v>
      </c>
      <c r="O27" s="13">
        <v>0.95735192286234683</v>
      </c>
    </row>
    <row r="28" spans="2:15" x14ac:dyDescent="0.35">
      <c r="C28" s="13" t="s">
        <v>66</v>
      </c>
      <c r="D28">
        <v>24.884872436523438</v>
      </c>
      <c r="E28">
        <v>24.967729568481445</v>
      </c>
      <c r="F28">
        <v>24.596872436523402</v>
      </c>
      <c r="G28">
        <f t="shared" si="3"/>
        <v>24.816491480509427</v>
      </c>
      <c r="H28">
        <f t="shared" si="4"/>
        <v>0.19465538636287169</v>
      </c>
      <c r="J28" s="8">
        <f t="shared" si="5"/>
        <v>1.9806098270784971</v>
      </c>
      <c r="K28" s="9">
        <f t="shared" si="2"/>
        <v>1.5535490640442101E-2</v>
      </c>
      <c r="M28" t="s">
        <v>95</v>
      </c>
      <c r="N28" s="13">
        <v>1.9806098270784971</v>
      </c>
      <c r="O28" s="13">
        <v>1.5535490640442101E-2</v>
      </c>
    </row>
    <row r="29" spans="2:15" x14ac:dyDescent="0.35">
      <c r="C29" s="13" t="s">
        <v>69</v>
      </c>
      <c r="D29">
        <v>23.496255874633789</v>
      </c>
      <c r="E29">
        <v>23.296676635742188</v>
      </c>
      <c r="F29">
        <v>23.244855874633799</v>
      </c>
      <c r="G29">
        <f t="shared" si="3"/>
        <v>23.345929461669925</v>
      </c>
      <c r="H29">
        <f t="shared" si="4"/>
        <v>0.13273986080450637</v>
      </c>
      <c r="J29" s="8">
        <f t="shared" si="5"/>
        <v>2.3535392979112251</v>
      </c>
      <c r="K29" s="9">
        <f t="shared" si="2"/>
        <v>1.3381710902347821E-2</v>
      </c>
      <c r="M29" s="13" t="s">
        <v>97</v>
      </c>
      <c r="N29" s="13">
        <v>2.3535392979112251</v>
      </c>
      <c r="O29" s="13">
        <v>1.3381710902347821E-2</v>
      </c>
    </row>
    <row r="32" spans="2:15" x14ac:dyDescent="0.35">
      <c r="J32" t="s">
        <v>102</v>
      </c>
      <c r="N32" s="13"/>
    </row>
    <row r="33" spans="2:15" x14ac:dyDescent="0.35">
      <c r="B33" s="50" t="s">
        <v>54</v>
      </c>
      <c r="C33" s="50"/>
      <c r="D33" s="50"/>
      <c r="E33" s="50"/>
      <c r="F33" s="50"/>
      <c r="G33" s="50"/>
      <c r="H33" s="50"/>
      <c r="J33" s="38" t="s">
        <v>2</v>
      </c>
      <c r="N33" s="13" t="s">
        <v>54</v>
      </c>
    </row>
    <row r="34" spans="2:15" x14ac:dyDescent="0.35">
      <c r="B34" s="6" t="s">
        <v>125</v>
      </c>
      <c r="C34" s="6" t="s">
        <v>10</v>
      </c>
      <c r="D34" s="10" t="s">
        <v>3</v>
      </c>
      <c r="E34" s="10" t="s">
        <v>4</v>
      </c>
      <c r="F34" s="10" t="s">
        <v>5</v>
      </c>
      <c r="G34" s="11" t="s">
        <v>6</v>
      </c>
      <c r="H34" s="10" t="s">
        <v>7</v>
      </c>
      <c r="J34" s="10" t="s">
        <v>6</v>
      </c>
      <c r="K34" s="10" t="s">
        <v>7</v>
      </c>
      <c r="M34" s="43"/>
      <c r="N34" t="s">
        <v>6</v>
      </c>
      <c r="O34" t="s">
        <v>7</v>
      </c>
    </row>
    <row r="35" spans="2:15" x14ac:dyDescent="0.35">
      <c r="B35" s="13" t="s">
        <v>15</v>
      </c>
      <c r="C35" s="13" t="s">
        <v>15</v>
      </c>
      <c r="D35">
        <v>37.095321655273402</v>
      </c>
      <c r="E35">
        <v>35.299442291259766</v>
      </c>
      <c r="F35" s="8">
        <v>34.557381973266601</v>
      </c>
      <c r="G35">
        <f>AVERAGE(D35:F35)</f>
        <v>35.650715306599928</v>
      </c>
      <c r="H35">
        <f>STDEV(D35:F35)</f>
        <v>1.3049249042974926</v>
      </c>
      <c r="I35" s="8"/>
      <c r="J35" s="8">
        <f>(POWER(2,G7-G35))*10000</f>
        <v>3.9135756759180853E-3</v>
      </c>
      <c r="K35" s="39">
        <f>((H35/G35)*J35)</f>
        <v>1.432488049801618E-4</v>
      </c>
      <c r="M35" s="12" t="s">
        <v>15</v>
      </c>
      <c r="N35" s="13">
        <v>3.9135756759180853E-3</v>
      </c>
      <c r="O35" s="13">
        <v>1.432488049801618E-4</v>
      </c>
    </row>
    <row r="36" spans="2:15" x14ac:dyDescent="0.35">
      <c r="C36" s="13" t="s">
        <v>66</v>
      </c>
      <c r="D36">
        <v>31.108787536621001</v>
      </c>
      <c r="E36">
        <v>32.184078216552699</v>
      </c>
      <c r="F36" s="8">
        <v>33.1464328765869</v>
      </c>
      <c r="G36">
        <f t="shared" ref="G36:G43" si="6">AVERAGE(D36:F36)</f>
        <v>32.146432876586864</v>
      </c>
      <c r="H36">
        <f t="shared" ref="H36:H43" si="7">STDEV(D36:F36)</f>
        <v>1.019344157577333</v>
      </c>
      <c r="I36" s="8"/>
      <c r="J36" s="8">
        <f t="shared" ref="J36:J43" si="8">(POWER(2,G8-G36))*10000</f>
        <v>0.12490889941513861</v>
      </c>
      <c r="K36" s="39">
        <f t="shared" ref="K36:K43" si="9">((H36/G36)*J36)</f>
        <v>3.9607864840571693E-3</v>
      </c>
      <c r="M36" t="s">
        <v>95</v>
      </c>
      <c r="N36" s="13">
        <v>0.12490889941513861</v>
      </c>
      <c r="O36" s="13">
        <v>3.9607864840571693E-3</v>
      </c>
    </row>
    <row r="37" spans="2:15" x14ac:dyDescent="0.35">
      <c r="C37" s="13" t="s">
        <v>69</v>
      </c>
      <c r="D37">
        <v>33.351413726806598</v>
      </c>
      <c r="E37">
        <v>35.3618759155273</v>
      </c>
      <c r="F37" s="8">
        <v>32.706644821166897</v>
      </c>
      <c r="G37">
        <f t="shared" si="6"/>
        <v>33.806644821166934</v>
      </c>
      <c r="H37">
        <f t="shared" si="7"/>
        <v>1.3849149984995346</v>
      </c>
      <c r="I37" s="8"/>
      <c r="J37" s="8">
        <f t="shared" si="8"/>
        <v>1.7808710292615208E-2</v>
      </c>
      <c r="K37" s="39">
        <f t="shared" si="9"/>
        <v>7.2954740461950705E-4</v>
      </c>
      <c r="M37" s="13" t="s">
        <v>97</v>
      </c>
      <c r="N37" s="13">
        <v>1.7808710292615208E-2</v>
      </c>
      <c r="O37" s="13">
        <v>7.2954740461950705E-4</v>
      </c>
    </row>
    <row r="38" spans="2:15" x14ac:dyDescent="0.35">
      <c r="B38" s="13" t="s">
        <v>13</v>
      </c>
      <c r="C38" s="13" t="s">
        <v>15</v>
      </c>
      <c r="D38">
        <v>35.442192077636719</v>
      </c>
      <c r="E38">
        <v>35.281307220458984</v>
      </c>
      <c r="F38" s="8">
        <v>35.361749649047852</v>
      </c>
      <c r="G38">
        <f t="shared" si="6"/>
        <v>35.361749649047852</v>
      </c>
      <c r="H38">
        <f t="shared" si="7"/>
        <v>8.0442428588867188E-2</v>
      </c>
      <c r="I38" s="8"/>
      <c r="J38" s="8">
        <f t="shared" si="8"/>
        <v>4.4821238201005016E-3</v>
      </c>
      <c r="K38" s="39">
        <f t="shared" si="9"/>
        <v>1.0196127988667082E-5</v>
      </c>
      <c r="M38" s="12" t="s">
        <v>15</v>
      </c>
      <c r="N38" s="13">
        <v>4.4821238201005016E-3</v>
      </c>
      <c r="O38" s="13">
        <v>1.0196127988667082E-5</v>
      </c>
    </row>
    <row r="39" spans="2:15" x14ac:dyDescent="0.35">
      <c r="C39" s="13" t="s">
        <v>66</v>
      </c>
      <c r="D39">
        <v>29.604747772216701</v>
      </c>
      <c r="E39">
        <v>30.024241638183501</v>
      </c>
      <c r="F39" s="8">
        <v>37.464494705200103</v>
      </c>
      <c r="G39">
        <f t="shared" si="6"/>
        <v>32.364494705200102</v>
      </c>
      <c r="H39">
        <f t="shared" si="7"/>
        <v>4.4217071110484021</v>
      </c>
      <c r="I39" s="8"/>
      <c r="J39" s="8">
        <f t="shared" si="8"/>
        <v>0.13955405474642482</v>
      </c>
      <c r="K39" s="39">
        <f t="shared" si="9"/>
        <v>1.906617612505962E-2</v>
      </c>
      <c r="M39" t="s">
        <v>95</v>
      </c>
      <c r="N39" s="13">
        <v>0.13955405474642482</v>
      </c>
      <c r="O39" s="13">
        <v>1.906617612505962E-2</v>
      </c>
    </row>
    <row r="40" spans="2:15" x14ac:dyDescent="0.35">
      <c r="C40" s="13" t="s">
        <v>69</v>
      </c>
      <c r="D40">
        <v>28.620002746581999</v>
      </c>
      <c r="E40">
        <v>35.060984802245997</v>
      </c>
      <c r="F40" s="8">
        <v>35.090493774414</v>
      </c>
      <c r="G40">
        <f t="shared" si="6"/>
        <v>32.923827107747336</v>
      </c>
      <c r="H40">
        <f t="shared" si="7"/>
        <v>3.727250433453559</v>
      </c>
      <c r="I40" s="8"/>
      <c r="J40" s="8">
        <f t="shared" si="8"/>
        <v>3.7955987308445127E-2</v>
      </c>
      <c r="K40" s="39">
        <f t="shared" si="9"/>
        <v>4.296932725487132E-3</v>
      </c>
      <c r="M40" s="13" t="s">
        <v>97</v>
      </c>
      <c r="N40" s="13">
        <v>3.7955987308445127E-2</v>
      </c>
      <c r="O40" s="13">
        <v>4.296932725487132E-3</v>
      </c>
    </row>
    <row r="41" spans="2:15" x14ac:dyDescent="0.35">
      <c r="B41" s="13" t="s">
        <v>126</v>
      </c>
      <c r="C41" s="13" t="s">
        <v>15</v>
      </c>
      <c r="D41">
        <v>35.567604064941406</v>
      </c>
      <c r="E41">
        <v>34.827739715576172</v>
      </c>
      <c r="F41" s="8">
        <v>35.197671890258789</v>
      </c>
      <c r="G41">
        <f t="shared" si="6"/>
        <v>35.197671890258789</v>
      </c>
      <c r="H41">
        <f t="shared" si="7"/>
        <v>0.36993217468261719</v>
      </c>
      <c r="I41" s="8"/>
      <c r="J41" s="8">
        <f t="shared" si="8"/>
        <v>1.5532195988476214E-2</v>
      </c>
      <c r="K41" s="39">
        <f t="shared" si="9"/>
        <v>1.6324542877518659E-4</v>
      </c>
      <c r="M41" s="12" t="s">
        <v>15</v>
      </c>
      <c r="N41" s="13">
        <v>1.5532195988476214E-2</v>
      </c>
      <c r="O41" s="13">
        <v>1.6324542877518659E-4</v>
      </c>
    </row>
    <row r="42" spans="2:15" x14ac:dyDescent="0.35">
      <c r="C42" s="13" t="s">
        <v>66</v>
      </c>
      <c r="D42">
        <v>33.53853225708</v>
      </c>
      <c r="E42">
        <v>28.070478057861301</v>
      </c>
      <c r="F42" s="8">
        <v>35.8045051574707</v>
      </c>
      <c r="G42">
        <f t="shared" si="6"/>
        <v>32.471171824137336</v>
      </c>
      <c r="H42">
        <f t="shared" si="7"/>
        <v>3.9759574337172943</v>
      </c>
      <c r="I42" s="8"/>
      <c r="J42" s="8">
        <f t="shared" si="8"/>
        <v>9.829027244890555E-2</v>
      </c>
      <c r="K42" s="39">
        <f t="shared" si="9"/>
        <v>1.2035227478757815E-2</v>
      </c>
      <c r="M42" t="s">
        <v>95</v>
      </c>
      <c r="N42" s="13">
        <v>9.829027244890555E-2</v>
      </c>
      <c r="O42" s="13">
        <v>1.2035227478757815E-2</v>
      </c>
    </row>
    <row r="43" spans="2:15" x14ac:dyDescent="0.35">
      <c r="C43" s="13" t="s">
        <v>69</v>
      </c>
      <c r="D43">
        <v>34.900833129882813</v>
      </c>
      <c r="E43">
        <v>34.332443237304602</v>
      </c>
      <c r="F43" s="8">
        <v>30.1166381835937</v>
      </c>
      <c r="G43">
        <f t="shared" si="6"/>
        <v>33.1166381835937</v>
      </c>
      <c r="H43">
        <f t="shared" si="7"/>
        <v>2.6135735626716707</v>
      </c>
      <c r="I43" s="8"/>
      <c r="J43" s="8">
        <f t="shared" si="8"/>
        <v>2.6942944101727501E-2</v>
      </c>
      <c r="K43" s="39">
        <f t="shared" si="9"/>
        <v>2.1263440453838413E-3</v>
      </c>
      <c r="M43" s="13" t="s">
        <v>97</v>
      </c>
      <c r="N43" s="13">
        <v>2.6942944101727501E-2</v>
      </c>
      <c r="O43" s="13">
        <v>2.1263440453838413E-3</v>
      </c>
    </row>
    <row r="49" spans="2:15" x14ac:dyDescent="0.35">
      <c r="B49" s="27" t="s">
        <v>139</v>
      </c>
    </row>
    <row r="50" spans="2:15" x14ac:dyDescent="0.35">
      <c r="B50" s="4"/>
      <c r="C50" s="4"/>
      <c r="D50" s="4"/>
      <c r="E50" s="4"/>
    </row>
    <row r="51" spans="2:15" x14ac:dyDescent="0.35">
      <c r="B51" s="50" t="s">
        <v>21</v>
      </c>
      <c r="C51" s="50"/>
      <c r="D51" s="50"/>
      <c r="E51" s="50"/>
      <c r="F51" s="50"/>
      <c r="G51" s="50"/>
      <c r="H51" s="50"/>
      <c r="I51" s="50"/>
    </row>
    <row r="52" spans="2:15" x14ac:dyDescent="0.35">
      <c r="B52" s="6" t="s">
        <v>140</v>
      </c>
      <c r="C52" s="6" t="s">
        <v>10</v>
      </c>
      <c r="D52" s="44" t="s">
        <v>141</v>
      </c>
      <c r="E52" s="10" t="s">
        <v>3</v>
      </c>
      <c r="F52" s="10" t="s">
        <v>4</v>
      </c>
      <c r="G52" s="10" t="s">
        <v>5</v>
      </c>
      <c r="H52" s="11" t="s">
        <v>6</v>
      </c>
      <c r="I52" s="10" t="s">
        <v>7</v>
      </c>
      <c r="K52" s="10" t="s">
        <v>6</v>
      </c>
      <c r="L52" s="10" t="s">
        <v>7</v>
      </c>
    </row>
    <row r="53" spans="2:15" x14ac:dyDescent="0.35">
      <c r="B53" s="13" t="s">
        <v>15</v>
      </c>
      <c r="C53" s="13" t="s">
        <v>15</v>
      </c>
      <c r="D53" s="13" t="s">
        <v>142</v>
      </c>
      <c r="E53" s="8">
        <v>17.9623203277587</v>
      </c>
      <c r="F53" s="8">
        <v>20.441875457763672</v>
      </c>
      <c r="G53" s="8">
        <v>20.406160354614258</v>
      </c>
      <c r="H53" s="8">
        <f>AVERAGE(E53:G53)</f>
        <v>19.60345204671221</v>
      </c>
      <c r="I53" s="8">
        <f>STDEV(E53:G53)</f>
        <v>1.4213739414259428</v>
      </c>
      <c r="K53">
        <v>19.60345204671221</v>
      </c>
      <c r="L53">
        <v>1.4213739414259428</v>
      </c>
    </row>
    <row r="54" spans="2:15" x14ac:dyDescent="0.35">
      <c r="C54" s="13" t="s">
        <v>66</v>
      </c>
      <c r="D54" s="13" t="s">
        <v>143</v>
      </c>
      <c r="E54" s="8">
        <v>18.293855667114258</v>
      </c>
      <c r="F54" s="8">
        <v>20.729513168334961</v>
      </c>
      <c r="G54" s="8">
        <v>21.380233764648438</v>
      </c>
      <c r="H54" s="8">
        <f t="shared" ref="H54:H61" si="10">AVERAGE(E54:G54)</f>
        <v>20.134534200032551</v>
      </c>
      <c r="I54" s="8">
        <f t="shared" ref="I54:I61" si="11">STDEV(E54:G54)</f>
        <v>1.6269395870087877</v>
      </c>
      <c r="K54">
        <v>20.134534200032551</v>
      </c>
      <c r="L54">
        <v>1.6269395870087877</v>
      </c>
    </row>
    <row r="55" spans="2:15" x14ac:dyDescent="0.35">
      <c r="C55" s="13" t="s">
        <v>69</v>
      </c>
      <c r="D55" s="13" t="s">
        <v>144</v>
      </c>
      <c r="E55" s="8">
        <v>20.546228408813477</v>
      </c>
      <c r="F55" s="8">
        <v>18.435932159423828</v>
      </c>
      <c r="G55" s="8">
        <v>21.331064224243164</v>
      </c>
      <c r="H55" s="8">
        <f t="shared" si="10"/>
        <v>20.104408264160156</v>
      </c>
      <c r="I55" s="8">
        <f t="shared" si="11"/>
        <v>1.4972812689512878</v>
      </c>
      <c r="K55">
        <v>20.104408264160156</v>
      </c>
      <c r="L55">
        <v>1.4972812689512878</v>
      </c>
    </row>
    <row r="56" spans="2:15" x14ac:dyDescent="0.35">
      <c r="B56" s="13" t="s">
        <v>16</v>
      </c>
      <c r="C56" s="13" t="s">
        <v>15</v>
      </c>
      <c r="D56" s="13" t="s">
        <v>145</v>
      </c>
      <c r="E56" s="8">
        <v>20.018939971923828</v>
      </c>
      <c r="F56" s="8">
        <v>19.641819000244102</v>
      </c>
      <c r="G56" s="8">
        <v>21.004522323608398</v>
      </c>
      <c r="H56" s="8">
        <f t="shared" si="10"/>
        <v>20.221760431925443</v>
      </c>
      <c r="I56" s="8">
        <f t="shared" si="11"/>
        <v>0.7036278783017873</v>
      </c>
      <c r="K56">
        <v>20.221760431925443</v>
      </c>
      <c r="L56">
        <v>0.7036278783017873</v>
      </c>
    </row>
    <row r="57" spans="2:15" x14ac:dyDescent="0.35">
      <c r="C57" s="13" t="s">
        <v>66</v>
      </c>
      <c r="D57" s="13" t="s">
        <v>146</v>
      </c>
      <c r="E57" s="8">
        <v>20.914718627929599</v>
      </c>
      <c r="F57" s="8">
        <v>19.377466201782202</v>
      </c>
      <c r="G57" s="8">
        <v>21.148117065429688</v>
      </c>
      <c r="H57" s="8">
        <f t="shared" si="10"/>
        <v>20.480100631713828</v>
      </c>
      <c r="I57" s="8">
        <f t="shared" si="11"/>
        <v>0.96201388878220184</v>
      </c>
      <c r="K57">
        <v>20.480100631713828</v>
      </c>
      <c r="L57">
        <v>0.96201388878220184</v>
      </c>
    </row>
    <row r="58" spans="2:15" x14ac:dyDescent="0.35">
      <c r="C58" s="13" t="s">
        <v>69</v>
      </c>
      <c r="D58" s="13" t="s">
        <v>147</v>
      </c>
      <c r="E58" s="8">
        <v>16.6013069152832</v>
      </c>
      <c r="F58" s="8">
        <v>15.472185134887695</v>
      </c>
      <c r="G58" s="8">
        <v>16.112958908081001</v>
      </c>
      <c r="H58" s="8">
        <f t="shared" si="10"/>
        <v>16.062150319417299</v>
      </c>
      <c r="I58" s="8">
        <f t="shared" si="11"/>
        <v>0.56627302006397617</v>
      </c>
      <c r="K58">
        <v>16.062150319417299</v>
      </c>
      <c r="L58">
        <v>0.56627302006397617</v>
      </c>
    </row>
    <row r="59" spans="2:15" x14ac:dyDescent="0.35">
      <c r="B59" s="13" t="s">
        <v>68</v>
      </c>
      <c r="C59" s="13" t="s">
        <v>15</v>
      </c>
      <c r="D59" s="13" t="s">
        <v>148</v>
      </c>
      <c r="E59" s="8">
        <v>16.5566596984863</v>
      </c>
      <c r="F59" s="8">
        <v>15.350399017333984</v>
      </c>
      <c r="G59" s="8">
        <v>17.999607086181602</v>
      </c>
      <c r="H59" s="8">
        <f t="shared" si="10"/>
        <v>16.63555526733396</v>
      </c>
      <c r="I59" s="8">
        <f t="shared" si="11"/>
        <v>1.3263650444352328</v>
      </c>
      <c r="K59">
        <v>16.63555526733396</v>
      </c>
      <c r="L59">
        <v>1.3263650444352328</v>
      </c>
    </row>
    <row r="60" spans="2:15" x14ac:dyDescent="0.35">
      <c r="C60" s="13" t="s">
        <v>66</v>
      </c>
      <c r="D60" s="13" t="s">
        <v>149</v>
      </c>
      <c r="E60" s="8">
        <v>17.134660720825099</v>
      </c>
      <c r="F60" s="8">
        <v>15.306272506713867</v>
      </c>
      <c r="G60" s="8">
        <v>17.851539611816399</v>
      </c>
      <c r="H60" s="8">
        <f t="shared" si="10"/>
        <v>16.764157613118453</v>
      </c>
      <c r="I60" s="8">
        <f t="shared" si="11"/>
        <v>1.3124597417423769</v>
      </c>
      <c r="K60">
        <v>16.764157613118453</v>
      </c>
      <c r="L60">
        <v>1.3124597417423769</v>
      </c>
    </row>
    <row r="61" spans="2:15" x14ac:dyDescent="0.35">
      <c r="C61" s="13" t="s">
        <v>69</v>
      </c>
      <c r="D61" s="13" t="s">
        <v>150</v>
      </c>
      <c r="E61" s="8">
        <v>17.152196884155199</v>
      </c>
      <c r="F61" s="8">
        <v>18.388971328735298</v>
      </c>
      <c r="G61" s="8">
        <v>17.8939609527587</v>
      </c>
      <c r="H61" s="8">
        <f t="shared" si="10"/>
        <v>17.811709721883066</v>
      </c>
      <c r="I61" s="8">
        <f t="shared" si="11"/>
        <v>0.62247626896695518</v>
      </c>
      <c r="K61">
        <v>17.811709721883066</v>
      </c>
      <c r="L61">
        <v>0.62247626896695518</v>
      </c>
    </row>
    <row r="62" spans="2:15" x14ac:dyDescent="0.35">
      <c r="B62" s="13"/>
      <c r="C62" s="13"/>
      <c r="D62" s="13"/>
    </row>
    <row r="63" spans="2:15" x14ac:dyDescent="0.35">
      <c r="C63" s="13"/>
      <c r="D63" s="13"/>
    </row>
    <row r="64" spans="2:15" x14ac:dyDescent="0.35">
      <c r="K64" t="s">
        <v>86</v>
      </c>
      <c r="O64" s="13"/>
    </row>
    <row r="65" spans="2:16" x14ac:dyDescent="0.35">
      <c r="B65" s="50" t="s">
        <v>1</v>
      </c>
      <c r="C65" s="50"/>
      <c r="D65" s="50"/>
      <c r="E65" s="50"/>
      <c r="F65" s="50"/>
      <c r="G65" s="50"/>
      <c r="H65" s="50"/>
      <c r="I65" s="50"/>
      <c r="K65" s="38" t="s">
        <v>2</v>
      </c>
      <c r="O65" s="13" t="s">
        <v>1</v>
      </c>
    </row>
    <row r="66" spans="2:16" x14ac:dyDescent="0.35">
      <c r="B66" s="6" t="s">
        <v>140</v>
      </c>
      <c r="C66" s="6" t="s">
        <v>10</v>
      </c>
      <c r="D66" s="44" t="s">
        <v>141</v>
      </c>
      <c r="E66" s="10" t="s">
        <v>3</v>
      </c>
      <c r="F66" s="10" t="s">
        <v>4</v>
      </c>
      <c r="G66" s="10" t="s">
        <v>5</v>
      </c>
      <c r="H66" s="11" t="s">
        <v>6</v>
      </c>
      <c r="I66" s="10" t="s">
        <v>7</v>
      </c>
      <c r="K66" s="10" t="s">
        <v>6</v>
      </c>
      <c r="L66" s="10" t="s">
        <v>7</v>
      </c>
      <c r="N66" s="43"/>
      <c r="O66" t="s">
        <v>6</v>
      </c>
      <c r="P66" t="s">
        <v>7</v>
      </c>
    </row>
    <row r="67" spans="2:16" x14ac:dyDescent="0.35">
      <c r="B67" s="13" t="s">
        <v>15</v>
      </c>
      <c r="C67" s="13" t="s">
        <v>15</v>
      </c>
      <c r="D67" s="13" t="s">
        <v>142</v>
      </c>
      <c r="E67" s="8">
        <v>25.681291580200099</v>
      </c>
      <c r="F67" s="8">
        <v>25.5310363769531</v>
      </c>
      <c r="G67" s="8">
        <v>24.7752780914306</v>
      </c>
      <c r="H67" s="8">
        <f>AVERAGE(E67:G67)</f>
        <v>25.3292020161946</v>
      </c>
      <c r="I67">
        <f>STDEV(E67:G67)</f>
        <v>0.48555941175634132</v>
      </c>
      <c r="J67" s="8"/>
      <c r="K67" s="8">
        <f>(POWER(2,H53-H67))*1000</f>
        <v>18.896332035667072</v>
      </c>
      <c r="L67" s="9">
        <f>((I67/H67)*K67)</f>
        <v>0.36224164747569437</v>
      </c>
      <c r="N67" s="12" t="s">
        <v>15</v>
      </c>
      <c r="O67" s="13">
        <v>18.896332035667072</v>
      </c>
      <c r="P67" s="13">
        <v>0.36224164747569437</v>
      </c>
    </row>
    <row r="68" spans="2:16" x14ac:dyDescent="0.35">
      <c r="C68" s="13" t="s">
        <v>66</v>
      </c>
      <c r="D68" s="13" t="s">
        <v>143</v>
      </c>
      <c r="E68" s="8">
        <v>27.844102859496999</v>
      </c>
      <c r="F68" s="8">
        <v>28.2471923828125</v>
      </c>
      <c r="G68" s="8">
        <v>27.897596359252901</v>
      </c>
      <c r="H68" s="8">
        <f t="shared" ref="H68:H75" si="12">AVERAGE(E68:G68)</f>
        <v>27.9962972005208</v>
      </c>
      <c r="I68">
        <f t="shared" ref="I68:I75" si="13">STDEV(E68:G68)</f>
        <v>0.21892163666920325</v>
      </c>
      <c r="J68" s="8"/>
      <c r="K68" s="8">
        <f t="shared" ref="K68:K75" si="14">(POWER(2,H54-H68))*1000</f>
        <v>4.2990601152678485</v>
      </c>
      <c r="L68" s="9">
        <f t="shared" ref="L68:L75" si="15">((I68/H68)*K68)</f>
        <v>3.3617205512314077E-2</v>
      </c>
      <c r="N68" t="s">
        <v>95</v>
      </c>
      <c r="O68" s="13">
        <v>4.2990601152678485</v>
      </c>
      <c r="P68" s="13">
        <v>3.3617205512314077E-2</v>
      </c>
    </row>
    <row r="69" spans="2:16" x14ac:dyDescent="0.35">
      <c r="C69" s="13" t="s">
        <v>69</v>
      </c>
      <c r="D69" s="13" t="s">
        <v>144</v>
      </c>
      <c r="E69" s="8">
        <v>26.647718429565401</v>
      </c>
      <c r="F69" s="8">
        <v>27.2216796875</v>
      </c>
      <c r="G69" s="8">
        <v>27.225532913207999</v>
      </c>
      <c r="H69" s="8">
        <f t="shared" si="12"/>
        <v>27.031643676757799</v>
      </c>
      <c r="I69">
        <f t="shared" si="13"/>
        <v>0.33249459907026707</v>
      </c>
      <c r="J69" s="8"/>
      <c r="K69" s="8">
        <f t="shared" si="14"/>
        <v>8.2166417853598315</v>
      </c>
      <c r="L69" s="9">
        <f t="shared" si="15"/>
        <v>0.10106632984646155</v>
      </c>
      <c r="N69" s="13" t="s">
        <v>97</v>
      </c>
      <c r="O69" s="13">
        <v>8.2166417853598315</v>
      </c>
      <c r="P69" s="13">
        <v>0.10106632984646155</v>
      </c>
    </row>
    <row r="70" spans="2:16" x14ac:dyDescent="0.35">
      <c r="B70" s="13" t="s">
        <v>16</v>
      </c>
      <c r="C70" s="13" t="s">
        <v>15</v>
      </c>
      <c r="D70" s="13" t="s">
        <v>145</v>
      </c>
      <c r="E70" s="8">
        <v>24.849941253662099</v>
      </c>
      <c r="F70" s="8">
        <v>24.396993637084901</v>
      </c>
      <c r="G70" s="8">
        <v>26.781623840332031</v>
      </c>
      <c r="H70" s="8">
        <f t="shared" si="12"/>
        <v>25.342852910359678</v>
      </c>
      <c r="I70">
        <f t="shared" si="13"/>
        <v>1.2664267556952815</v>
      </c>
      <c r="K70" s="8">
        <f t="shared" si="14"/>
        <v>28.734096994084521</v>
      </c>
      <c r="L70" s="9">
        <f t="shared" si="15"/>
        <v>1.4358931633611229</v>
      </c>
      <c r="N70" s="12" t="s">
        <v>15</v>
      </c>
      <c r="O70" s="13">
        <v>28.734096994084521</v>
      </c>
      <c r="P70" s="13">
        <v>1.4358931633611229</v>
      </c>
    </row>
    <row r="71" spans="2:16" x14ac:dyDescent="0.35">
      <c r="C71" s="13" t="s">
        <v>66</v>
      </c>
      <c r="D71" s="13" t="s">
        <v>146</v>
      </c>
      <c r="E71" s="8">
        <v>27.932867050170799</v>
      </c>
      <c r="F71" s="8">
        <v>27.6913032531738</v>
      </c>
      <c r="G71" s="8">
        <v>27.444551467895508</v>
      </c>
      <c r="H71" s="8">
        <f t="shared" si="12"/>
        <v>27.689573923746703</v>
      </c>
      <c r="I71">
        <f t="shared" si="13"/>
        <v>0.24416238430277243</v>
      </c>
      <c r="K71" s="8">
        <f t="shared" si="14"/>
        <v>6.7566634335451692</v>
      </c>
      <c r="L71" s="9">
        <f t="shared" si="15"/>
        <v>5.9579214126185435E-2</v>
      </c>
      <c r="N71" t="s">
        <v>95</v>
      </c>
      <c r="O71" s="13">
        <v>6.7566634335451692</v>
      </c>
      <c r="P71" s="13">
        <v>5.9579214126185435E-2</v>
      </c>
    </row>
    <row r="72" spans="2:16" x14ac:dyDescent="0.35">
      <c r="C72" s="13" t="s">
        <v>69</v>
      </c>
      <c r="D72" s="13" t="s">
        <v>147</v>
      </c>
      <c r="E72" s="8">
        <v>24.181251525878899</v>
      </c>
      <c r="F72" s="8">
        <v>23.1267585754394</v>
      </c>
      <c r="G72" s="8">
        <v>23.737033843994102</v>
      </c>
      <c r="H72" s="8">
        <f t="shared" si="12"/>
        <v>23.681681315104132</v>
      </c>
      <c r="I72">
        <f t="shared" si="13"/>
        <v>0.52942116738239342</v>
      </c>
      <c r="K72" s="8">
        <f t="shared" si="14"/>
        <v>5.0850194381217486</v>
      </c>
      <c r="L72" s="9">
        <f t="shared" si="15"/>
        <v>0.11367929883321043</v>
      </c>
      <c r="N72" s="13" t="s">
        <v>97</v>
      </c>
      <c r="O72" s="13">
        <v>5.0850194381217486</v>
      </c>
      <c r="P72" s="13">
        <v>0.11367929883321043</v>
      </c>
    </row>
    <row r="73" spans="2:16" x14ac:dyDescent="0.35">
      <c r="B73" s="13" t="s">
        <v>68</v>
      </c>
      <c r="C73" s="13" t="s">
        <v>15</v>
      </c>
      <c r="D73" s="13" t="s">
        <v>148</v>
      </c>
      <c r="E73" s="8">
        <v>22.101696014404297</v>
      </c>
      <c r="F73" s="8">
        <v>21.134378433227539</v>
      </c>
      <c r="G73" s="8">
        <v>21.570283889770501</v>
      </c>
      <c r="H73" s="8">
        <f t="shared" si="12"/>
        <v>21.602119445800781</v>
      </c>
      <c r="I73">
        <f t="shared" si="13"/>
        <v>0.48444396237772547</v>
      </c>
      <c r="K73" s="8">
        <f t="shared" si="14"/>
        <v>31.982706076665583</v>
      </c>
      <c r="L73" s="9">
        <f t="shared" si="15"/>
        <v>0.71723651460291626</v>
      </c>
      <c r="N73" s="12" t="s">
        <v>15</v>
      </c>
      <c r="O73" s="13">
        <v>31.982706076665583</v>
      </c>
      <c r="P73" s="13">
        <v>0.71723651460291626</v>
      </c>
    </row>
    <row r="74" spans="2:16" x14ac:dyDescent="0.35">
      <c r="C74" s="13" t="s">
        <v>66</v>
      </c>
      <c r="D74" s="13" t="s">
        <v>149</v>
      </c>
      <c r="E74" s="8">
        <v>24.063030242919901</v>
      </c>
      <c r="F74" s="8">
        <v>25.5733833312988</v>
      </c>
      <c r="G74" s="8">
        <v>24.596277236938398</v>
      </c>
      <c r="H74" s="8">
        <f t="shared" si="12"/>
        <v>24.7442302703857</v>
      </c>
      <c r="I74">
        <f t="shared" si="13"/>
        <v>0.76596944323753102</v>
      </c>
      <c r="K74" s="8">
        <f t="shared" si="14"/>
        <v>3.9605797494770028</v>
      </c>
      <c r="L74" s="9">
        <f t="shared" si="15"/>
        <v>0.12260163409631301</v>
      </c>
      <c r="N74" t="s">
        <v>95</v>
      </c>
      <c r="O74" s="13">
        <v>3.9605797494770028</v>
      </c>
      <c r="P74" s="13">
        <v>0.12260163409631301</v>
      </c>
    </row>
    <row r="75" spans="2:16" x14ac:dyDescent="0.35">
      <c r="C75" s="13" t="s">
        <v>69</v>
      </c>
      <c r="D75" s="13" t="s">
        <v>150</v>
      </c>
      <c r="E75" s="8">
        <v>25.397579193115199</v>
      </c>
      <c r="F75" s="8">
        <v>24.760704040527301</v>
      </c>
      <c r="G75" s="8">
        <v>25.810579299926701</v>
      </c>
      <c r="H75" s="8">
        <f t="shared" si="12"/>
        <v>25.322954177856399</v>
      </c>
      <c r="I75">
        <f t="shared" si="13"/>
        <v>0.52890092148862933</v>
      </c>
      <c r="K75" s="8">
        <f t="shared" si="14"/>
        <v>5.4813825639314748</v>
      </c>
      <c r="L75" s="9">
        <f t="shared" si="15"/>
        <v>0.11448539016155475</v>
      </c>
      <c r="N75" s="13" t="s">
        <v>97</v>
      </c>
      <c r="O75" s="13">
        <v>5.4813825639314748</v>
      </c>
      <c r="P75" s="13">
        <v>0.11448539016155475</v>
      </c>
    </row>
    <row r="76" spans="2:16" x14ac:dyDescent="0.35">
      <c r="E76" s="8"/>
      <c r="F76" s="8"/>
      <c r="G76" s="8"/>
      <c r="H76" s="8"/>
    </row>
    <row r="77" spans="2:16" x14ac:dyDescent="0.35">
      <c r="E77" s="8"/>
      <c r="F77" s="8"/>
      <c r="G77" s="8"/>
      <c r="H77" s="8"/>
    </row>
    <row r="78" spans="2:16" x14ac:dyDescent="0.35">
      <c r="K78" t="s">
        <v>102</v>
      </c>
      <c r="O78" s="13"/>
    </row>
    <row r="79" spans="2:16" x14ac:dyDescent="0.35">
      <c r="B79" s="50" t="s">
        <v>54</v>
      </c>
      <c r="C79" s="50"/>
      <c r="D79" s="50"/>
      <c r="E79" s="50"/>
      <c r="F79" s="50"/>
      <c r="G79" s="50"/>
      <c r="H79" s="50"/>
      <c r="I79" s="50"/>
      <c r="K79" s="38" t="s">
        <v>2</v>
      </c>
      <c r="O79" s="13" t="s">
        <v>54</v>
      </c>
    </row>
    <row r="80" spans="2:16" x14ac:dyDescent="0.35">
      <c r="B80" s="6" t="s">
        <v>140</v>
      </c>
      <c r="C80" s="6" t="s">
        <v>10</v>
      </c>
      <c r="D80" s="44" t="s">
        <v>141</v>
      </c>
      <c r="E80" s="10" t="s">
        <v>3</v>
      </c>
      <c r="F80" s="10" t="s">
        <v>4</v>
      </c>
      <c r="G80" s="10" t="s">
        <v>5</v>
      </c>
      <c r="H80" s="11" t="s">
        <v>6</v>
      </c>
      <c r="I80" s="10" t="s">
        <v>7</v>
      </c>
      <c r="K80" s="10" t="s">
        <v>6</v>
      </c>
      <c r="L80" s="10" t="s">
        <v>7</v>
      </c>
      <c r="N80" s="43"/>
      <c r="O80" t="s">
        <v>6</v>
      </c>
      <c r="P80" t="s">
        <v>7</v>
      </c>
    </row>
    <row r="81" spans="2:16" x14ac:dyDescent="0.35">
      <c r="B81" s="13" t="s">
        <v>15</v>
      </c>
      <c r="C81" s="13" t="s">
        <v>15</v>
      </c>
      <c r="D81" s="13" t="s">
        <v>142</v>
      </c>
      <c r="E81" s="8">
        <v>37.278964996337798</v>
      </c>
      <c r="F81" s="8">
        <v>38.907159805297802</v>
      </c>
      <c r="G81" s="8">
        <v>37.946678161621001</v>
      </c>
      <c r="H81" s="8">
        <f>AVERAGE(E81:G81)</f>
        <v>38.044267654418867</v>
      </c>
      <c r="I81">
        <f>STDEV(E81:G81)</f>
        <v>0.81847258097598119</v>
      </c>
      <c r="J81" s="8"/>
      <c r="K81" s="8">
        <f>(POWER(2,H53-H81))*10000</f>
        <v>2.8103561308052347E-2</v>
      </c>
      <c r="L81" s="39">
        <f>((I81/H81)*K81)</f>
        <v>6.0461130615946108E-4</v>
      </c>
      <c r="N81" s="12" t="s">
        <v>15</v>
      </c>
      <c r="O81" s="13">
        <v>2.8103561308052347E-2</v>
      </c>
      <c r="P81" s="13">
        <v>6.0461130615946108E-4</v>
      </c>
    </row>
    <row r="82" spans="2:16" x14ac:dyDescent="0.35">
      <c r="C82" s="13" t="s">
        <v>66</v>
      </c>
      <c r="D82" s="13" t="s">
        <v>143</v>
      </c>
      <c r="E82" s="8">
        <v>34.826412200927699</v>
      </c>
      <c r="F82" s="8">
        <v>35.2245483398437</v>
      </c>
      <c r="G82" s="8">
        <v>34.808677673339801</v>
      </c>
      <c r="H82" s="8">
        <f t="shared" ref="H82:H89" si="16">AVERAGE(E82:G82)</f>
        <v>34.953212738037067</v>
      </c>
      <c r="I82">
        <f t="shared" ref="I82:I89" si="17">STDEV(E82:G82)</f>
        <v>0.23515077072596946</v>
      </c>
      <c r="J82" s="8"/>
      <c r="K82" s="8">
        <f t="shared" ref="K82:K89" si="18">(POWER(2,H54-H82))*10000</f>
        <v>0.34604554616737543</v>
      </c>
      <c r="L82" s="39">
        <f t="shared" ref="L82:L89" si="19">((I82/H82)*K82)</f>
        <v>2.328051429704347E-3</v>
      </c>
      <c r="N82" t="s">
        <v>95</v>
      </c>
      <c r="O82" s="13">
        <v>0.34604554616737543</v>
      </c>
      <c r="P82" s="13">
        <v>2.328051429704347E-3</v>
      </c>
    </row>
    <row r="83" spans="2:16" x14ac:dyDescent="0.35">
      <c r="C83" s="13" t="s">
        <v>69</v>
      </c>
      <c r="D83" s="13" t="s">
        <v>144</v>
      </c>
      <c r="E83" s="8">
        <v>35.61578369140625</v>
      </c>
      <c r="F83" s="8">
        <v>36.716461181640625</v>
      </c>
      <c r="G83" s="8">
        <v>37.828439712524414</v>
      </c>
      <c r="H83" s="8">
        <f t="shared" si="16"/>
        <v>36.72022819519043</v>
      </c>
      <c r="I83">
        <f t="shared" si="17"/>
        <v>1.1063328205114995</v>
      </c>
      <c r="J83" s="8"/>
      <c r="K83" s="8">
        <f t="shared" si="18"/>
        <v>9.9572588721517058E-2</v>
      </c>
      <c r="L83" s="39">
        <f>((I83/H83)*K83)</f>
        <v>2.9999928742364453E-3</v>
      </c>
      <c r="N83" s="13" t="s">
        <v>97</v>
      </c>
      <c r="O83" s="13">
        <v>9.9572588721517058E-2</v>
      </c>
      <c r="P83" s="13">
        <v>2.9999928742364453E-3</v>
      </c>
    </row>
    <row r="84" spans="2:16" x14ac:dyDescent="0.35">
      <c r="B84" s="13" t="s">
        <v>16</v>
      </c>
      <c r="C84" s="13" t="s">
        <v>15</v>
      </c>
      <c r="D84" s="13" t="s">
        <v>145</v>
      </c>
      <c r="E84" s="8">
        <v>38.973081588745103</v>
      </c>
      <c r="F84" s="8">
        <v>39.555191040038999</v>
      </c>
      <c r="G84" s="8">
        <v>39.569084167480398</v>
      </c>
      <c r="H84" s="8">
        <f t="shared" si="16"/>
        <v>39.365785598754833</v>
      </c>
      <c r="I84">
        <f t="shared" si="17"/>
        <v>0.3401625851792307</v>
      </c>
      <c r="J84" s="8"/>
      <c r="K84" s="8">
        <f t="shared" si="18"/>
        <v>1.7261327281973403E-2</v>
      </c>
      <c r="L84" s="39">
        <f t="shared" si="19"/>
        <v>1.4915637075579106E-4</v>
      </c>
      <c r="N84" s="12" t="s">
        <v>15</v>
      </c>
      <c r="O84" s="13">
        <v>1.7261327281973403E-2</v>
      </c>
      <c r="P84" s="13">
        <v>1.4915637075579106E-4</v>
      </c>
    </row>
    <row r="85" spans="2:16" x14ac:dyDescent="0.35">
      <c r="C85" s="13" t="s">
        <v>66</v>
      </c>
      <c r="D85" s="13" t="s">
        <v>146</v>
      </c>
      <c r="E85" s="8">
        <v>35.796600341796797</v>
      </c>
      <c r="F85" s="8">
        <v>36.794673919677699</v>
      </c>
      <c r="G85" s="8">
        <v>36.365432739257798</v>
      </c>
      <c r="H85" s="8">
        <f t="shared" si="16"/>
        <v>36.318902333577434</v>
      </c>
      <c r="I85">
        <f t="shared" si="17"/>
        <v>0.50066108866735481</v>
      </c>
      <c r="J85" s="8"/>
      <c r="K85" s="8">
        <f t="shared" si="18"/>
        <v>0.17062615034470716</v>
      </c>
      <c r="L85" s="39">
        <f t="shared" si="19"/>
        <v>2.3521050664497421E-3</v>
      </c>
      <c r="N85" t="s">
        <v>95</v>
      </c>
      <c r="O85" s="13">
        <v>0.17062615034470716</v>
      </c>
      <c r="P85" s="13">
        <v>2.3521050664497421E-3</v>
      </c>
    </row>
    <row r="86" spans="2:16" x14ac:dyDescent="0.35">
      <c r="C86" s="13" t="s">
        <v>69</v>
      </c>
      <c r="D86" s="13" t="s">
        <v>147</v>
      </c>
      <c r="E86" s="8">
        <v>33.282466888427699</v>
      </c>
      <c r="F86" s="8">
        <v>32.855262756347599</v>
      </c>
      <c r="G86" s="8">
        <v>33.556804656982401</v>
      </c>
      <c r="H86" s="8">
        <f t="shared" si="16"/>
        <v>33.231511433919231</v>
      </c>
      <c r="I86">
        <f t="shared" si="17"/>
        <v>0.35353585864052822</v>
      </c>
      <c r="J86" s="8"/>
      <c r="K86" s="8">
        <f t="shared" si="18"/>
        <v>6.7843352121127035E-2</v>
      </c>
      <c r="L86" s="39">
        <f t="shared" si="19"/>
        <v>7.2175645073768518E-4</v>
      </c>
      <c r="N86" s="13" t="s">
        <v>97</v>
      </c>
      <c r="O86" s="13">
        <v>6.7843352121127035E-2</v>
      </c>
      <c r="P86" s="13">
        <v>7.2175645073768518E-4</v>
      </c>
    </row>
    <row r="87" spans="2:16" x14ac:dyDescent="0.35">
      <c r="B87" s="13" t="s">
        <v>68</v>
      </c>
      <c r="C87" s="13" t="s">
        <v>15</v>
      </c>
      <c r="D87" s="13" t="s">
        <v>148</v>
      </c>
      <c r="E87" s="8">
        <v>37.81593132019043</v>
      </c>
      <c r="F87" s="8">
        <v>36.661758422851499</v>
      </c>
      <c r="G87" s="8">
        <v>36.1903781890869</v>
      </c>
      <c r="H87" s="8">
        <f t="shared" si="16"/>
        <v>36.889355977376276</v>
      </c>
      <c r="I87">
        <f t="shared" si="17"/>
        <v>0.83633499904605613</v>
      </c>
      <c r="J87" s="8"/>
      <c r="K87" s="8">
        <f t="shared" si="18"/>
        <v>7.9983141895643289E-3</v>
      </c>
      <c r="L87" s="39">
        <f t="shared" si="19"/>
        <v>1.8133333892306972E-4</v>
      </c>
      <c r="N87" s="12" t="s">
        <v>15</v>
      </c>
      <c r="O87" s="13">
        <v>7.9983141895643289E-3</v>
      </c>
      <c r="P87" s="13">
        <v>1.8133333892306972E-4</v>
      </c>
    </row>
    <row r="88" spans="2:16" x14ac:dyDescent="0.35">
      <c r="C88" s="13" t="s">
        <v>66</v>
      </c>
      <c r="D88" s="13" t="s">
        <v>149</v>
      </c>
      <c r="E88" s="8">
        <v>32.215620040893498</v>
      </c>
      <c r="F88" s="8">
        <v>32.341716766357401</v>
      </c>
      <c r="G88" s="8">
        <v>32.757585525512603</v>
      </c>
      <c r="H88" s="8">
        <f t="shared" si="16"/>
        <v>32.438307444254498</v>
      </c>
      <c r="I88">
        <f t="shared" si="17"/>
        <v>0.28360001044088717</v>
      </c>
      <c r="J88" s="8"/>
      <c r="K88" s="8">
        <f t="shared" si="18"/>
        <v>0.19125409568662227</v>
      </c>
      <c r="L88" s="39">
        <f t="shared" si="19"/>
        <v>1.6720867334647416E-3</v>
      </c>
      <c r="N88" t="s">
        <v>95</v>
      </c>
      <c r="O88" s="13">
        <v>0.19125409568662227</v>
      </c>
      <c r="P88" s="13">
        <v>1.6720867334647416E-3</v>
      </c>
    </row>
    <row r="89" spans="2:16" x14ac:dyDescent="0.35">
      <c r="C89" s="13" t="s">
        <v>69</v>
      </c>
      <c r="D89" s="13" t="s">
        <v>150</v>
      </c>
      <c r="E89" s="8">
        <v>35.241331100463803</v>
      </c>
      <c r="F89" s="8">
        <v>35.758720159530597</v>
      </c>
      <c r="G89" s="8">
        <v>33.205188751220703</v>
      </c>
      <c r="H89" s="8">
        <f t="shared" si="16"/>
        <v>34.735080003738368</v>
      </c>
      <c r="I89">
        <f t="shared" si="17"/>
        <v>1.3499438110558739</v>
      </c>
      <c r="J89" s="8"/>
      <c r="K89" s="8">
        <f t="shared" si="18"/>
        <v>8.0455903724490782E-2</v>
      </c>
      <c r="L89" s="39">
        <f t="shared" si="19"/>
        <v>3.1268374589635117E-3</v>
      </c>
      <c r="N89" s="13" t="s">
        <v>97</v>
      </c>
      <c r="O89" s="13">
        <v>8.0455903724490782E-2</v>
      </c>
      <c r="P89" s="13">
        <v>3.1268374589635117E-3</v>
      </c>
    </row>
    <row r="90" spans="2:16" x14ac:dyDescent="0.35">
      <c r="E90" s="8"/>
      <c r="F90" s="8"/>
      <c r="G90" s="8"/>
      <c r="H90" s="8"/>
    </row>
    <row r="92" spans="2:16" x14ac:dyDescent="0.35">
      <c r="B92" s="8"/>
    </row>
    <row r="93" spans="2:16" x14ac:dyDescent="0.35">
      <c r="B93" s="8"/>
      <c r="F93" t="s">
        <v>151</v>
      </c>
      <c r="H93" t="s">
        <v>152</v>
      </c>
      <c r="L93" t="s">
        <v>153</v>
      </c>
    </row>
    <row r="94" spans="2:16" x14ac:dyDescent="0.35">
      <c r="B94" s="8"/>
    </row>
    <row r="95" spans="2:16" x14ac:dyDescent="0.35">
      <c r="B95" s="8"/>
      <c r="F95" s="6" t="s">
        <v>140</v>
      </c>
      <c r="G95" s="6" t="s">
        <v>10</v>
      </c>
      <c r="H95" s="45" t="s">
        <v>154</v>
      </c>
      <c r="I95" s="45" t="s">
        <v>139</v>
      </c>
      <c r="J95" s="46" t="s">
        <v>6</v>
      </c>
      <c r="L95" s="45" t="s">
        <v>154</v>
      </c>
      <c r="M95" s="45" t="s">
        <v>139</v>
      </c>
      <c r="N95" s="46" t="s">
        <v>6</v>
      </c>
    </row>
    <row r="96" spans="2:16" x14ac:dyDescent="0.35">
      <c r="B96" s="8"/>
      <c r="D96" s="8"/>
      <c r="E96" s="8"/>
      <c r="F96" s="13" t="s">
        <v>15</v>
      </c>
      <c r="G96" s="13" t="s">
        <v>15</v>
      </c>
      <c r="H96" s="13">
        <v>15.757444278627752</v>
      </c>
      <c r="I96" s="13">
        <v>18.896332035667072</v>
      </c>
      <c r="J96" s="8">
        <f>AVERAGE(H96:I96)</f>
        <v>17.326888157147412</v>
      </c>
      <c r="K96" s="8"/>
      <c r="L96" s="13">
        <v>3.9135756759180853E-3</v>
      </c>
      <c r="M96" s="13">
        <v>2.8103561308052347E-2</v>
      </c>
      <c r="N96">
        <f>AVERAGE(L96:M96)</f>
        <v>1.6008568491985217E-2</v>
      </c>
    </row>
    <row r="97" spans="2:14" x14ac:dyDescent="0.35">
      <c r="B97" s="8"/>
      <c r="D97" s="8"/>
      <c r="E97" s="8"/>
      <c r="G97" s="13" t="s">
        <v>66</v>
      </c>
      <c r="H97" s="13">
        <v>9.4344096165023448</v>
      </c>
      <c r="I97" s="13">
        <v>4.2990601152678485</v>
      </c>
      <c r="J97" s="8">
        <f t="shared" ref="J97:J104" si="20">AVERAGE(H97:I97)</f>
        <v>6.8667348658850962</v>
      </c>
      <c r="K97" s="8"/>
      <c r="L97" s="13">
        <v>0.12490889941513861</v>
      </c>
      <c r="M97" s="13">
        <v>0.34604554616737543</v>
      </c>
      <c r="N97">
        <f t="shared" ref="N97:N104" si="21">AVERAGE(L97:M97)</f>
        <v>0.23547722279125702</v>
      </c>
    </row>
    <row r="98" spans="2:14" x14ac:dyDescent="0.35">
      <c r="B98" s="8"/>
      <c r="D98" s="8"/>
      <c r="E98" s="8"/>
      <c r="G98" s="13" t="s">
        <v>69</v>
      </c>
      <c r="H98" s="13">
        <v>6.1779101111551915</v>
      </c>
      <c r="I98" s="13">
        <v>8.2166417853598315</v>
      </c>
      <c r="J98" s="8">
        <f t="shared" si="20"/>
        <v>7.197275948257511</v>
      </c>
      <c r="K98" s="8"/>
      <c r="L98" s="13">
        <v>1.7808710292615208E-2</v>
      </c>
      <c r="M98" s="13">
        <v>9.9572588721517058E-2</v>
      </c>
      <c r="N98">
        <f t="shared" si="21"/>
        <v>5.8690649507066137E-2</v>
      </c>
    </row>
    <row r="99" spans="2:14" x14ac:dyDescent="0.35">
      <c r="B99" s="8"/>
      <c r="D99" s="8"/>
      <c r="E99" s="8"/>
      <c r="F99" s="13" t="s">
        <v>16</v>
      </c>
      <c r="G99" s="13" t="s">
        <v>15</v>
      </c>
      <c r="H99" s="13">
        <v>33.401105531381077</v>
      </c>
      <c r="I99" s="13">
        <v>28.734096994084521</v>
      </c>
      <c r="J99" s="8">
        <f t="shared" si="20"/>
        <v>31.067601262732801</v>
      </c>
      <c r="K99" s="8"/>
      <c r="L99" s="13">
        <v>4.4821238201005016E-3</v>
      </c>
      <c r="M99" s="13">
        <v>1.7261327281973403E-2</v>
      </c>
      <c r="N99">
        <f t="shared" si="21"/>
        <v>1.0871725551036953E-2</v>
      </c>
    </row>
    <row r="100" spans="2:14" x14ac:dyDescent="0.35">
      <c r="B100" s="8"/>
      <c r="D100" s="8"/>
      <c r="E100" s="8"/>
      <c r="G100" s="13" t="s">
        <v>66</v>
      </c>
      <c r="H100" s="13">
        <v>8.5878396784150937</v>
      </c>
      <c r="I100" s="13">
        <v>6.7566634335451692</v>
      </c>
      <c r="J100" s="8">
        <f t="shared" si="20"/>
        <v>7.6722515559801314</v>
      </c>
      <c r="K100" s="8"/>
      <c r="L100" s="13">
        <v>0.13955405474642482</v>
      </c>
      <c r="M100" s="13">
        <v>0.17062615034470716</v>
      </c>
      <c r="N100">
        <f t="shared" si="21"/>
        <v>0.15509010254556599</v>
      </c>
    </row>
    <row r="101" spans="2:14" x14ac:dyDescent="0.35">
      <c r="B101" s="8"/>
      <c r="D101" s="8"/>
      <c r="E101" s="8"/>
      <c r="G101" s="13" t="s">
        <v>69</v>
      </c>
      <c r="H101" s="13">
        <v>7.9211493385434508</v>
      </c>
      <c r="I101" s="13">
        <v>5.0850194381217486</v>
      </c>
      <c r="J101" s="8">
        <f t="shared" si="20"/>
        <v>6.5030843883325993</v>
      </c>
      <c r="K101" s="8"/>
      <c r="L101" s="13">
        <v>3.7955987308445127E-2</v>
      </c>
      <c r="M101" s="13">
        <v>6.7843352121127035E-2</v>
      </c>
      <c r="N101">
        <f t="shared" si="21"/>
        <v>5.2899669714786081E-2</v>
      </c>
    </row>
    <row r="102" spans="2:14" x14ac:dyDescent="0.35">
      <c r="B102" s="8"/>
      <c r="D102" s="8"/>
      <c r="E102" s="8"/>
      <c r="F102" s="13" t="s">
        <v>68</v>
      </c>
      <c r="G102" s="13" t="s">
        <v>15</v>
      </c>
      <c r="H102" s="13">
        <v>34.509767652735789</v>
      </c>
      <c r="I102" s="13">
        <v>31.982706076665583</v>
      </c>
      <c r="J102" s="8">
        <f t="shared" si="20"/>
        <v>33.246236864700684</v>
      </c>
      <c r="K102" s="8"/>
      <c r="L102" s="13">
        <v>1.5532195988476214E-2</v>
      </c>
      <c r="M102" s="13">
        <v>7.9983141895643289E-3</v>
      </c>
      <c r="N102">
        <f t="shared" si="21"/>
        <v>1.1765255089020273E-2</v>
      </c>
    </row>
    <row r="103" spans="2:14" x14ac:dyDescent="0.35">
      <c r="B103" s="8"/>
      <c r="D103" s="8"/>
      <c r="E103" s="8"/>
      <c r="G103" s="13" t="s">
        <v>66</v>
      </c>
      <c r="H103" s="13">
        <v>1.9806098270784971</v>
      </c>
      <c r="I103" s="13">
        <v>3.9605797494770028</v>
      </c>
      <c r="J103" s="8">
        <f t="shared" si="20"/>
        <v>2.9705947882777499</v>
      </c>
      <c r="K103" s="8"/>
      <c r="L103" s="13">
        <v>9.829027244890555E-2</v>
      </c>
      <c r="M103" s="13">
        <v>0.19125409568662227</v>
      </c>
      <c r="N103">
        <f t="shared" si="21"/>
        <v>0.1447721840677639</v>
      </c>
    </row>
    <row r="104" spans="2:14" x14ac:dyDescent="0.35">
      <c r="B104" s="8"/>
      <c r="D104" s="8"/>
      <c r="E104" s="8"/>
      <c r="G104" s="13" t="s">
        <v>69</v>
      </c>
      <c r="H104" s="13">
        <v>2.3535392979112251</v>
      </c>
      <c r="I104" s="13">
        <v>5.4813825639314748</v>
      </c>
      <c r="J104" s="8">
        <f t="shared" si="20"/>
        <v>3.9174609309213499</v>
      </c>
      <c r="K104" s="8"/>
      <c r="L104" s="13">
        <v>2.6942944101727501E-2</v>
      </c>
      <c r="M104" s="13">
        <v>8.0455903724490782E-2</v>
      </c>
      <c r="N104">
        <f t="shared" si="21"/>
        <v>5.369942391310914E-2</v>
      </c>
    </row>
  </sheetData>
  <mergeCells count="6">
    <mergeCell ref="B5:H5"/>
    <mergeCell ref="B79:I79"/>
    <mergeCell ref="B19:H19"/>
    <mergeCell ref="B33:H33"/>
    <mergeCell ref="B51:I51"/>
    <mergeCell ref="B65:I6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3"/>
  <sheetViews>
    <sheetView tabSelected="1" zoomScale="50" zoomScaleNormal="50" workbookViewId="0"/>
  </sheetViews>
  <sheetFormatPr defaultRowHeight="14.5" x14ac:dyDescent="0.35"/>
  <cols>
    <col min="2" max="2" width="26" customWidth="1"/>
    <col min="4" max="4" width="15.6328125" customWidth="1"/>
  </cols>
  <sheetData>
    <row r="1" spans="1:11" ht="15.5" x14ac:dyDescent="0.35">
      <c r="A1" s="1" t="s">
        <v>138</v>
      </c>
      <c r="B1" s="2" t="s">
        <v>52</v>
      </c>
      <c r="C1" s="2"/>
      <c r="D1" s="2"/>
      <c r="E1" s="2"/>
      <c r="F1" s="2"/>
      <c r="G1" s="2"/>
      <c r="H1" s="2"/>
      <c r="I1" s="2"/>
      <c r="J1" s="2"/>
      <c r="K1" s="2"/>
    </row>
    <row r="2" spans="1:11" ht="15.5" x14ac:dyDescent="0.35">
      <c r="A2" s="1"/>
      <c r="B2" s="7"/>
      <c r="C2" s="2"/>
      <c r="D2" s="7"/>
      <c r="E2" s="2"/>
      <c r="F2" s="2"/>
      <c r="G2" s="2"/>
      <c r="H2" s="2"/>
      <c r="I2" s="2"/>
      <c r="J2" s="2"/>
      <c r="K2" s="2"/>
    </row>
    <row r="3" spans="1:11" ht="15.5" x14ac:dyDescent="0.35">
      <c r="B3" s="2"/>
      <c r="C3" s="2"/>
      <c r="D3" s="2"/>
      <c r="E3" s="2"/>
      <c r="F3" s="2"/>
      <c r="G3" s="2"/>
      <c r="H3" s="2"/>
      <c r="I3" s="2"/>
      <c r="J3" s="2"/>
      <c r="K3" s="2"/>
    </row>
    <row r="5" spans="1:11" x14ac:dyDescent="0.35">
      <c r="B5" s="51" t="s">
        <v>124</v>
      </c>
      <c r="C5" s="51"/>
      <c r="D5" s="51"/>
      <c r="E5" s="51"/>
      <c r="F5" s="51"/>
      <c r="G5" s="51"/>
      <c r="H5" s="51"/>
      <c r="I5" s="51"/>
      <c r="J5" s="51"/>
    </row>
    <row r="6" spans="1:11" x14ac:dyDescent="0.35">
      <c r="B6" s="31"/>
      <c r="C6" s="31"/>
      <c r="D6" s="31"/>
      <c r="E6" s="31"/>
      <c r="F6" s="31"/>
      <c r="G6" s="31"/>
      <c r="H6" s="31"/>
    </row>
    <row r="7" spans="1:11" x14ac:dyDescent="0.35">
      <c r="B7" s="32" t="s">
        <v>67</v>
      </c>
      <c r="C7" s="32"/>
      <c r="D7" s="33"/>
      <c r="E7" s="31"/>
      <c r="F7" s="31"/>
      <c r="G7" s="31"/>
      <c r="H7" s="31"/>
    </row>
    <row r="8" spans="1:11" x14ac:dyDescent="0.35">
      <c r="B8" s="31"/>
      <c r="C8" s="31"/>
      <c r="D8" s="31"/>
      <c r="E8" s="31"/>
      <c r="F8" s="31"/>
      <c r="G8" s="31"/>
      <c r="H8" s="31"/>
    </row>
    <row r="9" spans="1:11" x14ac:dyDescent="0.35">
      <c r="B9" s="31"/>
      <c r="C9" s="31"/>
      <c r="D9" s="31"/>
      <c r="E9" s="31"/>
      <c r="F9" s="31"/>
      <c r="G9" s="34">
        <v>0</v>
      </c>
      <c r="H9" s="34" t="s">
        <v>70</v>
      </c>
    </row>
    <row r="10" spans="1:11" x14ac:dyDescent="0.35">
      <c r="B10" s="31"/>
      <c r="C10" s="31"/>
      <c r="D10" s="31"/>
      <c r="E10" s="31"/>
      <c r="F10" s="31"/>
      <c r="G10" s="34">
        <v>1</v>
      </c>
      <c r="H10" s="34" t="s">
        <v>71</v>
      </c>
    </row>
    <row r="11" spans="1:11" x14ac:dyDescent="0.35">
      <c r="B11" s="35" t="s">
        <v>73</v>
      </c>
      <c r="C11" s="35" t="s">
        <v>74</v>
      </c>
      <c r="D11" s="36" t="s">
        <v>75</v>
      </c>
      <c r="E11" s="36" t="s">
        <v>74</v>
      </c>
      <c r="F11" s="31"/>
      <c r="G11" s="34">
        <v>2</v>
      </c>
      <c r="H11" s="34" t="s">
        <v>76</v>
      </c>
    </row>
    <row r="12" spans="1:11" x14ac:dyDescent="0.35">
      <c r="B12" s="31" t="s">
        <v>78</v>
      </c>
      <c r="C12" s="31">
        <v>0</v>
      </c>
      <c r="D12" s="31" t="s">
        <v>78</v>
      </c>
      <c r="E12" s="31">
        <v>1</v>
      </c>
      <c r="F12" s="31"/>
      <c r="G12" s="31"/>
      <c r="H12" s="31"/>
    </row>
    <row r="13" spans="1:11" x14ac:dyDescent="0.35">
      <c r="B13" s="31" t="s">
        <v>79</v>
      </c>
      <c r="C13" s="31">
        <v>0</v>
      </c>
      <c r="D13" s="31" t="s">
        <v>80</v>
      </c>
      <c r="E13" s="31">
        <v>0</v>
      </c>
      <c r="F13" s="31"/>
      <c r="G13" s="31"/>
      <c r="H13" s="31"/>
    </row>
    <row r="14" spans="1:11" x14ac:dyDescent="0.35">
      <c r="B14" s="31" t="s">
        <v>81</v>
      </c>
      <c r="C14" s="31">
        <v>2</v>
      </c>
      <c r="D14" s="31" t="s">
        <v>82</v>
      </c>
      <c r="E14" s="31">
        <v>1</v>
      </c>
      <c r="F14" s="31"/>
      <c r="G14" s="31"/>
      <c r="H14" s="31"/>
    </row>
    <row r="15" spans="1:11" x14ac:dyDescent="0.35">
      <c r="B15" s="31" t="s">
        <v>83</v>
      </c>
      <c r="C15" s="31">
        <v>0</v>
      </c>
      <c r="D15" s="31" t="s">
        <v>84</v>
      </c>
      <c r="E15" s="31">
        <v>1</v>
      </c>
      <c r="F15" s="31"/>
      <c r="G15" s="31"/>
      <c r="H15" s="31"/>
    </row>
    <row r="16" spans="1:11" x14ac:dyDescent="0.35">
      <c r="B16" s="31" t="s">
        <v>85</v>
      </c>
      <c r="C16" s="31">
        <v>0</v>
      </c>
      <c r="D16" s="31" t="s">
        <v>85</v>
      </c>
      <c r="E16" s="31">
        <v>1</v>
      </c>
      <c r="F16" s="31"/>
      <c r="G16" s="31"/>
      <c r="H16" s="31"/>
    </row>
    <row r="17" spans="2:8" x14ac:dyDescent="0.35">
      <c r="B17" s="31" t="s">
        <v>87</v>
      </c>
      <c r="C17" s="31">
        <v>0</v>
      </c>
      <c r="D17" s="31" t="s">
        <v>88</v>
      </c>
      <c r="E17" s="31">
        <v>1</v>
      </c>
      <c r="F17" s="31"/>
      <c r="G17" s="31"/>
      <c r="H17" s="31"/>
    </row>
    <row r="18" spans="2:8" x14ac:dyDescent="0.35">
      <c r="B18" s="31" t="s">
        <v>89</v>
      </c>
      <c r="C18" s="31">
        <v>0</v>
      </c>
      <c r="D18" s="31" t="s">
        <v>90</v>
      </c>
      <c r="E18" s="31">
        <v>0</v>
      </c>
      <c r="F18" s="31"/>
      <c r="G18" s="31"/>
      <c r="H18" s="31"/>
    </row>
    <row r="19" spans="2:8" x14ac:dyDescent="0.35">
      <c r="B19" s="31" t="s">
        <v>90</v>
      </c>
      <c r="C19" s="31">
        <v>0</v>
      </c>
      <c r="D19" s="31" t="s">
        <v>91</v>
      </c>
      <c r="E19" s="31">
        <v>2</v>
      </c>
      <c r="F19" s="31"/>
      <c r="G19" s="31"/>
      <c r="H19" s="31"/>
    </row>
    <row r="20" spans="2:8" x14ac:dyDescent="0.35">
      <c r="B20" s="31" t="s">
        <v>92</v>
      </c>
      <c r="C20" s="31">
        <v>2</v>
      </c>
      <c r="D20" s="31" t="s">
        <v>93</v>
      </c>
      <c r="E20" s="31">
        <v>1</v>
      </c>
      <c r="F20" s="31"/>
      <c r="G20" s="31"/>
      <c r="H20" s="31"/>
    </row>
    <row r="21" spans="2:8" x14ac:dyDescent="0.35">
      <c r="B21" s="31" t="s">
        <v>91</v>
      </c>
      <c r="C21" s="31">
        <v>0</v>
      </c>
      <c r="D21" s="31" t="s">
        <v>96</v>
      </c>
      <c r="E21" s="31">
        <v>1</v>
      </c>
      <c r="F21" s="31"/>
      <c r="G21" s="31"/>
      <c r="H21" s="31"/>
    </row>
    <row r="22" spans="2:8" x14ac:dyDescent="0.35">
      <c r="B22" s="31"/>
      <c r="C22" s="31"/>
      <c r="D22" s="30"/>
      <c r="E22" s="30"/>
      <c r="F22" s="31"/>
      <c r="H22" s="31"/>
    </row>
    <row r="23" spans="2:8" x14ac:dyDescent="0.35">
      <c r="B23" s="31"/>
      <c r="C23" s="41" t="s">
        <v>130</v>
      </c>
      <c r="D23" s="31"/>
      <c r="E23" s="31" t="s">
        <v>131</v>
      </c>
      <c r="F23" s="31"/>
      <c r="G23" s="31" t="s">
        <v>137</v>
      </c>
      <c r="H23" s="31"/>
    </row>
    <row r="24" spans="2:8" x14ac:dyDescent="0.35">
      <c r="B24" s="31"/>
      <c r="C24" s="42">
        <v>0.2</v>
      </c>
      <c r="D24" s="31"/>
      <c r="E24" s="42">
        <v>0.8</v>
      </c>
      <c r="F24" s="31"/>
      <c r="G24" s="31"/>
      <c r="H24" s="31"/>
    </row>
    <row r="25" spans="2:8" x14ac:dyDescent="0.35">
      <c r="B25" s="31"/>
      <c r="C25" s="31"/>
      <c r="D25" s="31"/>
      <c r="E25" s="31"/>
      <c r="F25" s="31"/>
      <c r="G25" s="31"/>
      <c r="H25" s="31"/>
    </row>
    <row r="26" spans="2:8" x14ac:dyDescent="0.35">
      <c r="B26" s="32" t="s">
        <v>98</v>
      </c>
      <c r="C26" s="32"/>
      <c r="D26" s="33"/>
      <c r="E26" s="31"/>
      <c r="F26" s="31"/>
      <c r="G26" s="31"/>
      <c r="H26" s="31"/>
    </row>
    <row r="27" spans="2:8" x14ac:dyDescent="0.35">
      <c r="B27" s="31"/>
      <c r="C27" s="31"/>
      <c r="D27" s="31"/>
      <c r="E27" s="31"/>
      <c r="F27" s="31"/>
      <c r="G27" s="31"/>
      <c r="H27" s="31"/>
    </row>
    <row r="28" spans="2:8" x14ac:dyDescent="0.35">
      <c r="B28" s="35" t="s">
        <v>73</v>
      </c>
      <c r="C28" s="35" t="s">
        <v>74</v>
      </c>
      <c r="D28" s="36" t="s">
        <v>75</v>
      </c>
      <c r="E28" s="36" t="s">
        <v>74</v>
      </c>
      <c r="F28" s="31"/>
      <c r="G28" s="31"/>
      <c r="H28" s="31"/>
    </row>
    <row r="29" spans="2:8" x14ac:dyDescent="0.35">
      <c r="B29" s="31" t="s">
        <v>99</v>
      </c>
      <c r="C29" s="31">
        <v>0</v>
      </c>
      <c r="D29" s="31" t="s">
        <v>79</v>
      </c>
      <c r="E29" s="31">
        <v>1</v>
      </c>
      <c r="F29" s="31"/>
      <c r="G29" s="31"/>
      <c r="H29" s="31"/>
    </row>
    <row r="30" spans="2:8" x14ac:dyDescent="0.35">
      <c r="B30" s="31" t="s">
        <v>100</v>
      </c>
      <c r="C30" s="31">
        <v>2</v>
      </c>
      <c r="D30" s="31" t="s">
        <v>101</v>
      </c>
      <c r="E30" s="31">
        <v>1</v>
      </c>
      <c r="F30" s="31"/>
      <c r="G30" s="31"/>
      <c r="H30" s="31"/>
    </row>
    <row r="31" spans="2:8" x14ac:dyDescent="0.35">
      <c r="B31" s="31" t="s">
        <v>79</v>
      </c>
      <c r="C31" s="31">
        <v>0</v>
      </c>
      <c r="D31" s="31" t="s">
        <v>103</v>
      </c>
      <c r="E31" s="31">
        <v>1</v>
      </c>
      <c r="F31" s="31"/>
      <c r="G31" s="31"/>
      <c r="H31" s="31"/>
    </row>
    <row r="32" spans="2:8" x14ac:dyDescent="0.35">
      <c r="B32" s="31" t="s">
        <v>101</v>
      </c>
      <c r="C32" s="31">
        <v>0</v>
      </c>
      <c r="D32" s="31" t="s">
        <v>104</v>
      </c>
      <c r="E32" s="31">
        <v>1</v>
      </c>
      <c r="F32" s="31"/>
      <c r="G32" s="31"/>
      <c r="H32" s="31"/>
    </row>
    <row r="33" spans="2:8" x14ac:dyDescent="0.35">
      <c r="B33" s="31" t="s">
        <v>105</v>
      </c>
      <c r="C33" s="31">
        <v>0</v>
      </c>
      <c r="D33" s="31" t="s">
        <v>88</v>
      </c>
      <c r="E33" s="31">
        <v>1</v>
      </c>
      <c r="F33" s="31"/>
      <c r="G33" s="31"/>
      <c r="H33" s="31"/>
    </row>
    <row r="34" spans="2:8" x14ac:dyDescent="0.35">
      <c r="B34" s="31" t="s">
        <v>85</v>
      </c>
      <c r="C34" s="31">
        <v>1</v>
      </c>
      <c r="D34" s="31" t="s">
        <v>106</v>
      </c>
      <c r="E34" s="31">
        <v>1</v>
      </c>
      <c r="F34" s="31"/>
      <c r="G34" s="31"/>
      <c r="H34" s="31"/>
    </row>
    <row r="35" spans="2:8" x14ac:dyDescent="0.35">
      <c r="B35" s="31" t="s">
        <v>107</v>
      </c>
      <c r="C35" s="31">
        <v>1</v>
      </c>
      <c r="D35" s="31" t="s">
        <v>108</v>
      </c>
      <c r="E35" s="31">
        <v>1</v>
      </c>
      <c r="F35" s="31"/>
      <c r="G35" s="31"/>
      <c r="H35" s="31"/>
    </row>
    <row r="36" spans="2:8" x14ac:dyDescent="0.35">
      <c r="B36" s="31" t="s">
        <v>109</v>
      </c>
      <c r="C36" s="31">
        <v>1</v>
      </c>
      <c r="D36" s="31" t="s">
        <v>110</v>
      </c>
      <c r="E36" s="31">
        <v>0</v>
      </c>
      <c r="F36" s="31"/>
      <c r="G36" s="31"/>
      <c r="H36" s="31"/>
    </row>
    <row r="37" spans="2:8" x14ac:dyDescent="0.35">
      <c r="B37" s="31" t="s">
        <v>90</v>
      </c>
      <c r="C37" s="31">
        <v>0</v>
      </c>
      <c r="D37" s="31" t="s">
        <v>111</v>
      </c>
      <c r="E37" s="31">
        <v>1</v>
      </c>
      <c r="F37" s="31"/>
      <c r="G37" s="31"/>
      <c r="H37" s="31"/>
    </row>
    <row r="38" spans="2:8" x14ac:dyDescent="0.35">
      <c r="B38" s="31" t="s">
        <v>112</v>
      </c>
      <c r="C38" s="31">
        <v>0</v>
      </c>
      <c r="D38" s="31" t="s">
        <v>113</v>
      </c>
      <c r="E38" s="31">
        <v>1</v>
      </c>
      <c r="F38" s="31"/>
      <c r="G38" s="31"/>
      <c r="H38" s="31"/>
    </row>
    <row r="39" spans="2:8" x14ac:dyDescent="0.35">
      <c r="B39" s="31"/>
      <c r="C39" s="31"/>
      <c r="D39" s="31"/>
      <c r="E39" s="31"/>
      <c r="F39" s="31"/>
      <c r="G39" s="31"/>
      <c r="H39" s="31"/>
    </row>
    <row r="40" spans="2:8" x14ac:dyDescent="0.35">
      <c r="B40" s="31"/>
      <c r="C40" s="41" t="s">
        <v>132</v>
      </c>
      <c r="D40" s="31"/>
      <c r="E40" s="31" t="s">
        <v>133</v>
      </c>
      <c r="F40" s="31"/>
      <c r="G40" s="31" t="s">
        <v>137</v>
      </c>
      <c r="H40" s="31"/>
    </row>
    <row r="41" spans="2:8" x14ac:dyDescent="0.35">
      <c r="B41" s="31"/>
      <c r="C41" s="42">
        <v>0.4</v>
      </c>
      <c r="D41" s="31"/>
      <c r="E41" s="42">
        <v>0.9</v>
      </c>
      <c r="F41" s="31"/>
      <c r="G41" s="31"/>
      <c r="H41" s="31"/>
    </row>
    <row r="42" spans="2:8" x14ac:dyDescent="0.35">
      <c r="F42" s="31"/>
      <c r="G42" s="31"/>
      <c r="H42" s="31"/>
    </row>
    <row r="43" spans="2:8" x14ac:dyDescent="0.35">
      <c r="F43" s="31"/>
      <c r="G43" s="31"/>
      <c r="H43" s="31"/>
    </row>
    <row r="44" spans="2:8" x14ac:dyDescent="0.35">
      <c r="B44" s="32" t="s">
        <v>114</v>
      </c>
      <c r="C44" s="32"/>
      <c r="D44" s="33"/>
      <c r="E44" s="31"/>
      <c r="F44" s="31"/>
      <c r="G44" s="31"/>
      <c r="H44" s="31"/>
    </row>
    <row r="45" spans="2:8" x14ac:dyDescent="0.35">
      <c r="B45" s="31"/>
      <c r="C45" s="31"/>
      <c r="D45" s="31"/>
      <c r="E45" s="31"/>
      <c r="F45" s="31"/>
      <c r="G45" s="31"/>
      <c r="H45" s="31"/>
    </row>
    <row r="46" spans="2:8" x14ac:dyDescent="0.35">
      <c r="B46" s="35" t="s">
        <v>73</v>
      </c>
      <c r="C46" s="35" t="s">
        <v>74</v>
      </c>
      <c r="D46" s="36" t="s">
        <v>75</v>
      </c>
      <c r="E46" s="36" t="s">
        <v>74</v>
      </c>
      <c r="F46" s="31"/>
      <c r="G46" s="31"/>
      <c r="H46" s="31"/>
    </row>
    <row r="47" spans="2:8" x14ac:dyDescent="0.35">
      <c r="B47" s="31" t="s">
        <v>115</v>
      </c>
      <c r="C47" s="31">
        <v>2</v>
      </c>
      <c r="D47" s="31" t="s">
        <v>78</v>
      </c>
      <c r="E47" s="31">
        <v>1</v>
      </c>
      <c r="F47" s="31"/>
      <c r="G47" s="31"/>
      <c r="H47" s="31"/>
    </row>
    <row r="48" spans="2:8" x14ac:dyDescent="0.35">
      <c r="B48" s="31" t="s">
        <v>116</v>
      </c>
      <c r="C48" s="31">
        <v>0</v>
      </c>
      <c r="D48" s="31" t="s">
        <v>117</v>
      </c>
      <c r="E48" s="31">
        <v>1</v>
      </c>
      <c r="F48" s="31"/>
      <c r="G48" s="31"/>
      <c r="H48" s="31"/>
    </row>
    <row r="49" spans="2:8" x14ac:dyDescent="0.35">
      <c r="B49" s="31" t="s">
        <v>109</v>
      </c>
      <c r="C49" s="31">
        <v>0</v>
      </c>
      <c r="D49" s="31" t="s">
        <v>118</v>
      </c>
      <c r="E49" s="31">
        <v>0</v>
      </c>
      <c r="F49" s="31"/>
      <c r="G49" s="31"/>
      <c r="H49" s="31"/>
    </row>
    <row r="50" spans="2:8" x14ac:dyDescent="0.35">
      <c r="B50" s="31" t="s">
        <v>119</v>
      </c>
      <c r="C50" s="31">
        <v>0</v>
      </c>
      <c r="D50" s="31" t="s">
        <v>120</v>
      </c>
      <c r="E50" s="31">
        <v>2</v>
      </c>
      <c r="F50" s="31"/>
      <c r="G50" s="31"/>
      <c r="H50" s="31"/>
    </row>
    <row r="51" spans="2:8" x14ac:dyDescent="0.35">
      <c r="B51" s="31" t="s">
        <v>121</v>
      </c>
      <c r="C51" s="31">
        <v>0</v>
      </c>
      <c r="D51" s="31" t="s">
        <v>84</v>
      </c>
      <c r="E51" s="31">
        <v>1</v>
      </c>
      <c r="F51" s="31"/>
      <c r="G51" s="31"/>
      <c r="H51" s="31"/>
    </row>
    <row r="52" spans="2:8" x14ac:dyDescent="0.35">
      <c r="B52" s="31" t="s">
        <v>122</v>
      </c>
      <c r="C52" s="31">
        <v>0</v>
      </c>
      <c r="D52" s="31" t="s">
        <v>103</v>
      </c>
      <c r="E52" s="31">
        <v>0</v>
      </c>
      <c r="F52" s="31"/>
      <c r="G52" s="31"/>
      <c r="H52" s="31"/>
    </row>
    <row r="53" spans="2:8" x14ac:dyDescent="0.35">
      <c r="B53" s="31" t="s">
        <v>123</v>
      </c>
      <c r="C53" s="31">
        <v>0</v>
      </c>
      <c r="D53" s="31" t="s">
        <v>85</v>
      </c>
      <c r="E53" s="31">
        <v>0</v>
      </c>
      <c r="F53" s="31"/>
      <c r="G53" s="31"/>
      <c r="H53" s="31"/>
    </row>
    <row r="54" spans="2:8" x14ac:dyDescent="0.35">
      <c r="B54" s="31" t="s">
        <v>91</v>
      </c>
      <c r="C54" s="31">
        <v>2</v>
      </c>
      <c r="D54" s="31" t="s">
        <v>104</v>
      </c>
      <c r="E54" s="31">
        <v>1</v>
      </c>
    </row>
    <row r="56" spans="2:8" x14ac:dyDescent="0.35">
      <c r="C56" s="41" t="s">
        <v>134</v>
      </c>
      <c r="D56" s="31"/>
      <c r="E56" s="31" t="s">
        <v>135</v>
      </c>
      <c r="F56" s="31"/>
      <c r="G56" s="31" t="s">
        <v>137</v>
      </c>
    </row>
    <row r="57" spans="2:8" x14ac:dyDescent="0.35">
      <c r="C57" s="42">
        <v>0.25</v>
      </c>
      <c r="D57" s="31"/>
      <c r="E57" s="42">
        <v>0.625</v>
      </c>
    </row>
    <row r="59" spans="2:8" x14ac:dyDescent="0.35">
      <c r="E59" t="s">
        <v>45</v>
      </c>
      <c r="F59" s="27">
        <v>1</v>
      </c>
      <c r="G59" s="27">
        <v>2</v>
      </c>
      <c r="H59" s="27">
        <v>4</v>
      </c>
    </row>
    <row r="60" spans="2:8" x14ac:dyDescent="0.35">
      <c r="E60" t="s">
        <v>15</v>
      </c>
      <c r="F60">
        <v>20</v>
      </c>
      <c r="G60">
        <v>40</v>
      </c>
      <c r="H60">
        <v>25</v>
      </c>
    </row>
    <row r="61" spans="2:8" x14ac:dyDescent="0.35">
      <c r="E61" t="s">
        <v>126</v>
      </c>
      <c r="F61">
        <v>80</v>
      </c>
      <c r="G61">
        <v>90</v>
      </c>
      <c r="H61">
        <v>62.5</v>
      </c>
    </row>
    <row r="64" spans="2:8" x14ac:dyDescent="0.35">
      <c r="D64" t="s">
        <v>45</v>
      </c>
      <c r="E64" t="s">
        <v>15</v>
      </c>
      <c r="F64" t="s">
        <v>126</v>
      </c>
    </row>
    <row r="65" spans="2:6" x14ac:dyDescent="0.35">
      <c r="B65" s="14" t="s">
        <v>17</v>
      </c>
      <c r="D65" s="27">
        <v>1</v>
      </c>
      <c r="E65">
        <v>20</v>
      </c>
      <c r="F65">
        <v>80</v>
      </c>
    </row>
    <row r="66" spans="2:6" x14ac:dyDescent="0.35">
      <c r="B66" s="14" t="s">
        <v>18</v>
      </c>
      <c r="D66" s="27">
        <v>2</v>
      </c>
      <c r="E66">
        <v>40</v>
      </c>
      <c r="F66">
        <v>90</v>
      </c>
    </row>
    <row r="67" spans="2:6" x14ac:dyDescent="0.35">
      <c r="B67" s="14" t="s">
        <v>19</v>
      </c>
      <c r="D67" s="27">
        <v>4</v>
      </c>
      <c r="E67">
        <v>25</v>
      </c>
      <c r="F67">
        <v>62.5</v>
      </c>
    </row>
    <row r="70" spans="2:6" x14ac:dyDescent="0.35">
      <c r="D70" t="s">
        <v>22</v>
      </c>
      <c r="E70" t="s">
        <v>136</v>
      </c>
    </row>
    <row r="71" spans="2:6" x14ac:dyDescent="0.35">
      <c r="D71" t="s">
        <v>23</v>
      </c>
      <c r="E71">
        <f>TTEST(E65:E67,F65:F67,2,3)</f>
        <v>9.7717209729202316E-3</v>
      </c>
    </row>
    <row r="72" spans="2:6" x14ac:dyDescent="0.35">
      <c r="D72" t="s">
        <v>24</v>
      </c>
      <c r="E72" t="s">
        <v>25</v>
      </c>
    </row>
    <row r="73" spans="2:6" x14ac:dyDescent="0.35">
      <c r="D73" s="31" t="s">
        <v>137</v>
      </c>
    </row>
  </sheetData>
  <mergeCells count="1">
    <mergeCell ref="B5:J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 2A</vt:lpstr>
      <vt:lpstr>Fig 2B</vt:lpstr>
      <vt:lpstr>Fig 2C</vt:lpstr>
      <vt:lpstr>Fig 2D</vt:lpstr>
      <vt:lpstr>Fig 2E</vt:lpstr>
    </vt:vector>
  </TitlesOfParts>
  <Company>Institut de Recerca Biomèdica de Barcelona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Cian</dc:creator>
  <cp:lastModifiedBy>Cian</cp:lastModifiedBy>
  <dcterms:created xsi:type="dcterms:W3CDTF">2019-06-10T21:02:46Z</dcterms:created>
  <dcterms:modified xsi:type="dcterms:W3CDTF">2020-07-20T09:59:36Z</dcterms:modified>
</cp:coreProperties>
</file>