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neschneider/Documents/Dokumente - Christines MacBook Pro (2)/Lab/Lab 2021/NCB_Revision/NCB_Revision3/For upload/Source Data/"/>
    </mc:Choice>
  </mc:AlternateContent>
  <xr:revisionPtr revIDLastSave="0" documentId="13_ncr:1_{D67120B6-1CDC-994D-82CA-E89AF3882460}" xr6:coauthVersionLast="47" xr6:coauthVersionMax="47" xr10:uidLastSave="{00000000-0000-0000-0000-000000000000}"/>
  <bookViews>
    <workbookView xWindow="0" yWindow="500" windowWidth="28800" windowHeight="15800" tabRatio="500" activeTab="1" xr2:uid="{00000000-000D-0000-FFFF-FFFF00000000}"/>
  </bookViews>
  <sheets>
    <sheet name="EXT DATA FIG 1B" sheetId="32" r:id="rId1"/>
    <sheet name="EXT DATA FIG 1F" sheetId="33" r:id="rId2"/>
    <sheet name="EXT DATA FIG 1G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8" l="1"/>
  <c r="G50" i="32"/>
  <c r="F50" i="32"/>
  <c r="G49" i="32"/>
  <c r="F49" i="32"/>
  <c r="G48" i="32"/>
  <c r="F48" i="32"/>
  <c r="G47" i="32"/>
  <c r="F47" i="32"/>
  <c r="G46" i="32"/>
  <c r="F46" i="32"/>
  <c r="C42" i="32"/>
  <c r="C41" i="32"/>
  <c r="C40" i="32"/>
  <c r="C39" i="32"/>
  <c r="C35" i="32"/>
  <c r="C34" i="32"/>
  <c r="C33" i="32"/>
  <c r="C32" i="32"/>
  <c r="C49" i="32" s="1"/>
  <c r="C28" i="32"/>
  <c r="C27" i="32"/>
  <c r="C26" i="32"/>
  <c r="C25" i="32"/>
  <c r="C21" i="32"/>
  <c r="C20" i="32"/>
  <c r="C19" i="32"/>
  <c r="C18" i="32"/>
  <c r="C14" i="32"/>
  <c r="C13" i="32"/>
  <c r="C12" i="32"/>
  <c r="C11" i="32"/>
  <c r="C46" i="32" l="1"/>
  <c r="C55" i="32"/>
  <c r="C63" i="32" s="1"/>
  <c r="C50" i="32"/>
  <c r="C54" i="32"/>
  <c r="C62" i="32" s="1"/>
  <c r="C47" i="32"/>
  <c r="C56" i="32"/>
  <c r="C64" i="32" s="1"/>
  <c r="C57" i="32"/>
  <c r="C65" i="32" s="1"/>
  <c r="C58" i="32"/>
  <c r="C66" i="32" s="1"/>
  <c r="C48" i="32"/>
  <c r="I32" i="8"/>
  <c r="J32" i="8"/>
  <c r="H32" i="8"/>
  <c r="I31" i="8"/>
  <c r="J31" i="8"/>
  <c r="H31" i="8"/>
  <c r="I30" i="8"/>
  <c r="J30" i="8"/>
  <c r="H30" i="8"/>
  <c r="E25" i="8"/>
  <c r="D25" i="8"/>
  <c r="E24" i="8"/>
  <c r="D24" i="8"/>
  <c r="E23" i="8"/>
  <c r="D23" i="8"/>
  <c r="D38" i="8" s="1"/>
  <c r="D44" i="8" s="1"/>
  <c r="E18" i="8"/>
  <c r="D18" i="8"/>
  <c r="E17" i="8"/>
  <c r="D17" i="8"/>
  <c r="E16" i="8"/>
  <c r="D16" i="8"/>
  <c r="E9" i="8"/>
  <c r="D11" i="8"/>
  <c r="D9" i="8"/>
  <c r="E11" i="8"/>
  <c r="E10" i="8"/>
  <c r="E36" i="8" s="1"/>
  <c r="E42" i="8" s="1"/>
  <c r="E31" i="8" l="1"/>
  <c r="D32" i="8"/>
  <c r="D37" i="8"/>
  <c r="D43" i="8" s="1"/>
  <c r="E30" i="8"/>
  <c r="E38" i="8"/>
  <c r="E44" i="8" s="1"/>
  <c r="D31" i="8"/>
  <c r="E32" i="8"/>
  <c r="E37" i="8"/>
  <c r="E43" i="8" s="1"/>
  <c r="D30" i="8"/>
  <c r="D36" i="8"/>
  <c r="D42" i="8" s="1"/>
</calcChain>
</file>

<file path=xl/sharedStrings.xml><?xml version="1.0" encoding="utf-8"?>
<sst xmlns="http://schemas.openxmlformats.org/spreadsheetml/2006/main" count="543" uniqueCount="159">
  <si>
    <t>Total</t>
  </si>
  <si>
    <t>D50</t>
  </si>
  <si>
    <t>D7</t>
  </si>
  <si>
    <t>D21</t>
  </si>
  <si>
    <t>native NHP</t>
  </si>
  <si>
    <t>co-culture</t>
  </si>
  <si>
    <t>D14</t>
  </si>
  <si>
    <t>D0</t>
  </si>
  <si>
    <t>Sum</t>
  </si>
  <si>
    <t>SEM</t>
  </si>
  <si>
    <t>***</t>
  </si>
  <si>
    <t>ns</t>
  </si>
  <si>
    <t>ISL-1</t>
  </si>
  <si>
    <t>D3</t>
  </si>
  <si>
    <t>**</t>
  </si>
  <si>
    <t>*</t>
  </si>
  <si>
    <t>n1</t>
  </si>
  <si>
    <t>n2</t>
  </si>
  <si>
    <t>n3</t>
  </si>
  <si>
    <t>n4</t>
  </si>
  <si>
    <t>AVG</t>
  </si>
  <si>
    <t>ST DEV</t>
  </si>
  <si>
    <t>Statistical analysis (Prism_Graph Pad)</t>
  </si>
  <si>
    <t>Alpha</t>
  </si>
  <si>
    <t>Source of Variation</t>
  </si>
  <si>
    <t>% of total variation</t>
  </si>
  <si>
    <t>P value</t>
  </si>
  <si>
    <t>P value summary</t>
  </si>
  <si>
    <t>Significant?</t>
  </si>
  <si>
    <t>Yes</t>
  </si>
  <si>
    <t>No</t>
  </si>
  <si>
    <t>Column Factor</t>
  </si>
  <si>
    <t>&lt;0,0001</t>
  </si>
  <si>
    <t>****</t>
  </si>
  <si>
    <t>ANOVA table</t>
  </si>
  <si>
    <t>DF</t>
  </si>
  <si>
    <t>MS</t>
  </si>
  <si>
    <t>F (DFn, DFd)</t>
  </si>
  <si>
    <t>P&lt;0,0001</t>
  </si>
  <si>
    <t>Residual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</si>
  <si>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</si>
  <si>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</si>
  <si>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</si>
  <si>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</si>
  <si>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</si>
  <si>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</si>
  <si>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Test details</t>
  </si>
  <si>
    <t>Mean 1</t>
  </si>
  <si>
    <t>Mean 2</t>
  </si>
  <si>
    <t>SE of diff,</t>
  </si>
  <si>
    <t>N1</t>
  </si>
  <si>
    <t>N2</t>
  </si>
  <si>
    <t>q</t>
  </si>
  <si>
    <t>Geisser-Greenhouse's epsilon</t>
  </si>
  <si>
    <t>Time x Column Factor</t>
  </si>
  <si>
    <t>Time</t>
  </si>
  <si>
    <t>Subject</t>
  </si>
  <si>
    <t>SS</t>
  </si>
  <si>
    <t>Difference between column means</t>
  </si>
  <si>
    <t>Difference between means</t>
  </si>
  <si>
    <t>SE of difference</t>
  </si>
  <si>
    <t>95% CI of difference</t>
  </si>
  <si>
    <t>ClCasp3+</t>
  </si>
  <si>
    <t>% ClCasp3+</t>
  </si>
  <si>
    <t>Assume sphericity?</t>
  </si>
  <si>
    <t>F</t>
  </si>
  <si>
    <t>R squared</t>
  </si>
  <si>
    <t>Treatment (between columns)</t>
  </si>
  <si>
    <t>D0 vs. D3</t>
  </si>
  <si>
    <t>A-B</t>
  </si>
  <si>
    <t>A-C</t>
  </si>
  <si>
    <t>D0 vs. D14</t>
  </si>
  <si>
    <t>D0 vs. D21</t>
  </si>
  <si>
    <t>B-C</t>
  </si>
  <si>
    <t>D0 vs. D7</t>
  </si>
  <si>
    <t>% ClCasp3+/eGFP-</t>
  </si>
  <si>
    <t>%EDU+/eGFP+</t>
  </si>
  <si>
    <t>sum</t>
  </si>
  <si>
    <t>total GFP+</t>
  </si>
  <si>
    <t>total cells</t>
  </si>
  <si>
    <t>Matching: Stacked</t>
  </si>
  <si>
    <t>percentage</t>
  </si>
  <si>
    <t>Two-way RM ANOVA</t>
  </si>
  <si>
    <t>Šídák's multiple comparisons test</t>
  </si>
  <si>
    <t>t</t>
  </si>
  <si>
    <t>ClCasp3+/eGFP- cells during co-culture</t>
  </si>
  <si>
    <t>EDU+/eGFP+ cells during co-culture</t>
  </si>
  <si>
    <t>cell number</t>
  </si>
  <si>
    <t>A-D</t>
  </si>
  <si>
    <t>A-E</t>
  </si>
  <si>
    <t>D3 vs. D7</t>
  </si>
  <si>
    <t>D3 vs. D14</t>
  </si>
  <si>
    <t>B-D</t>
  </si>
  <si>
    <t>D3 vs. D21</t>
  </si>
  <si>
    <t>B-E</t>
  </si>
  <si>
    <t>D7 vs. D14</t>
  </si>
  <si>
    <t>C-D</t>
  </si>
  <si>
    <t>D7 vs. D21</t>
  </si>
  <si>
    <t>C-E</t>
  </si>
  <si>
    <t>D14 vs. D21</t>
  </si>
  <si>
    <t>D-E</t>
  </si>
  <si>
    <t>% cTNT</t>
  </si>
  <si>
    <t>% ISL-1</t>
  </si>
  <si>
    <t>cTNT</t>
  </si>
  <si>
    <t xml:space="preserve">D21 </t>
  </si>
  <si>
    <t xml:space="preserve"> </t>
  </si>
  <si>
    <t>Repeated measures ANOVA summary</t>
  </si>
  <si>
    <t>Statistically significant (P &lt; 0.05)?</t>
  </si>
  <si>
    <t>Was the matching effective?</t>
  </si>
  <si>
    <t>Is there significant matching (P &lt; 0.05)?</t>
  </si>
  <si>
    <t>Individual (between rows)</t>
  </si>
  <si>
    <t>Residual (random)</t>
  </si>
  <si>
    <t>F (1,703, 5,109) = 73,68</t>
  </si>
  <si>
    <t>P=0,0002</t>
  </si>
  <si>
    <t>F (3, 12) = 1,518</t>
  </si>
  <si>
    <t>P=0,2601</t>
  </si>
  <si>
    <t>F (1,037, 2,073) = 66,95</t>
  </si>
  <si>
    <t>P=0,0131</t>
  </si>
  <si>
    <t>F (2, 8) = 1,103</t>
  </si>
  <si>
    <t>P=0,3775</t>
  </si>
  <si>
    <t>-8,105 to 4,957</t>
  </si>
  <si>
    <t>-9,881 to -0,7025</t>
  </si>
  <si>
    <t>-35,08 to -12,95</t>
  </si>
  <si>
    <t>-26,74 to -11,66</t>
  </si>
  <si>
    <t>-13,96 to 6,528</t>
  </si>
  <si>
    <t>-28,07 to -16,82</t>
  </si>
  <si>
    <t>-24,73 to -10,53</t>
  </si>
  <si>
    <t>-33,66 to -3,789</t>
  </si>
  <si>
    <t>-24,29 to -3,534</t>
  </si>
  <si>
    <t>-7,226 to 16,85</t>
  </si>
  <si>
    <t>-35,01 to -11,05</t>
  </si>
  <si>
    <t>-17,32 to 46,40</t>
  </si>
  <si>
    <t>-49,91 to 64,99</t>
  </si>
  <si>
    <t>34,87 to 55,56</t>
  </si>
  <si>
    <t>17,02 to 58,12</t>
  </si>
  <si>
    <t>-16,54 to 77,68</t>
  </si>
  <si>
    <t>66,40 to 70,09</t>
  </si>
  <si>
    <t>-34,06 to 20,06</t>
  </si>
  <si>
    <t>8,284 to 53,07</t>
  </si>
  <si>
    <t>-11,25 to 86,61</t>
  </si>
  <si>
    <t>Mean of ISL-1</t>
  </si>
  <si>
    <t>Mean of cTNT</t>
  </si>
  <si>
    <t>Analysis of activated cleaved caspase 3 (ClCasp3) and cardiac troponin T (cTNT) in ex vivo cultured NHP heart slices on indicated days</t>
  </si>
  <si>
    <t>Analysis of EDU+/eGFP+ cells during co-culture on indicated days</t>
  </si>
  <si>
    <t>F (2, 8) = 67,24</t>
  </si>
  <si>
    <t>F (2, 8) = 0,2206</t>
  </si>
  <si>
    <t>P=0,8068</t>
  </si>
  <si>
    <t>F (1, 4) = 2020</t>
  </si>
  <si>
    <t>F (4, 8) = 1,803</t>
  </si>
  <si>
    <t>P=0,2215</t>
  </si>
  <si>
    <t>-82,02 to -72,48</t>
  </si>
  <si>
    <t>ISL-1 - cTNT</t>
  </si>
  <si>
    <t>-63,94 to -50,11</t>
  </si>
  <si>
    <t>-89,44 to -75,62</t>
  </si>
  <si>
    <t>-99,12 to -85,29</t>
  </si>
  <si>
    <r>
      <t>Analysis of eGFP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cells expressing ISL1 and cTNT on indicated days of co-culture</t>
    </r>
  </si>
  <si>
    <t>Input Data Extended Data Figure 1b</t>
  </si>
  <si>
    <t>Input Data Extended Data Figure 1f</t>
  </si>
  <si>
    <t>Input Data Extended Data Figure 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</si>
</sst>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000"/>
    <numFmt numFmtId="166" formatCode="0.0000"/>
  </numFmts>
  <fonts count="2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FF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1"/>
      <name val="Arial"/>
      <family val="2"/>
    </font>
    <font>
      <i/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Font="1" applyFill="1"/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10" fillId="0" borderId="0" xfId="0" applyFont="1" applyAlignment="1">
      <alignment horizontal="right"/>
    </xf>
    <xf numFmtId="0" fontId="10" fillId="2" borderId="0" xfId="0" applyFont="1" applyFill="1"/>
    <xf numFmtId="0" fontId="5" fillId="0" borderId="0" xfId="0" applyFont="1"/>
    <xf numFmtId="0" fontId="11" fillId="0" borderId="0" xfId="0" applyFont="1" applyAlignment="1">
      <alignment horizontal="right"/>
    </xf>
    <xf numFmtId="0" fontId="13" fillId="2" borderId="0" xfId="0" applyFont="1" applyFill="1"/>
    <xf numFmtId="0" fontId="14" fillId="2" borderId="0" xfId="0" applyFont="1" applyFill="1"/>
    <xf numFmtId="0" fontId="15" fillId="0" borderId="1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3" fillId="0" borderId="0" xfId="0" applyFont="1"/>
    <xf numFmtId="0" fontId="11" fillId="0" borderId="0" xfId="0" applyFont="1" applyFill="1" applyAlignment="1">
      <alignment horizontal="left"/>
    </xf>
    <xf numFmtId="0" fontId="11" fillId="0" borderId="0" xfId="0" applyFont="1" applyFill="1"/>
    <xf numFmtId="0" fontId="16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17" fillId="2" borderId="0" xfId="0" applyFont="1" applyFill="1"/>
    <xf numFmtId="0" fontId="14" fillId="0" borderId="0" xfId="0" applyFont="1"/>
    <xf numFmtId="0" fontId="14" fillId="0" borderId="0" xfId="0" applyFont="1" applyBorder="1"/>
    <xf numFmtId="0" fontId="10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3" fillId="2" borderId="0" xfId="0" applyFont="1" applyFill="1" applyBorder="1"/>
    <xf numFmtId="0" fontId="14" fillId="0" borderId="0" xfId="0" applyFont="1" applyFill="1" applyBorder="1"/>
    <xf numFmtId="0" fontId="14" fillId="2" borderId="0" xfId="0" applyFont="1" applyFill="1" applyBorder="1"/>
    <xf numFmtId="0" fontId="18" fillId="0" borderId="0" xfId="0" applyFont="1" applyFill="1" applyBorder="1"/>
    <xf numFmtId="0" fontId="14" fillId="0" borderId="1" xfId="0" applyFont="1" applyBorder="1"/>
    <xf numFmtId="0" fontId="18" fillId="0" borderId="0" xfId="0" applyFont="1"/>
    <xf numFmtId="0" fontId="17" fillId="0" borderId="0" xfId="0" applyFont="1"/>
    <xf numFmtId="0" fontId="14" fillId="0" borderId="0" xfId="0" applyFont="1" applyAlignment="1">
      <alignment horizontal="right"/>
    </xf>
    <xf numFmtId="0" fontId="14" fillId="2" borderId="0" xfId="0" applyFont="1" applyFill="1" applyAlignment="1">
      <alignment horizontal="left"/>
    </xf>
    <xf numFmtId="0" fontId="17" fillId="0" borderId="4" xfId="0" applyFont="1" applyBorder="1"/>
    <xf numFmtId="0" fontId="17" fillId="0" borderId="5" xfId="0" applyFont="1" applyBorder="1"/>
    <xf numFmtId="0" fontId="13" fillId="0" borderId="0" xfId="0" applyFont="1" applyFill="1" applyBorder="1"/>
    <xf numFmtId="0" fontId="14" fillId="0" borderId="0" xfId="0" applyFont="1" applyFill="1"/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6" fillId="0" borderId="4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0" fontId="17" fillId="0" borderId="0" xfId="0" applyFont="1" applyFill="1" applyBorder="1"/>
    <xf numFmtId="0" fontId="19" fillId="0" borderId="0" xfId="0" applyFont="1" applyFill="1" applyBorder="1"/>
    <xf numFmtId="2" fontId="14" fillId="0" borderId="0" xfId="0" applyNumberFormat="1" applyFont="1" applyFill="1" applyBorder="1"/>
    <xf numFmtId="0" fontId="19" fillId="0" borderId="1" xfId="0" applyFont="1" applyBorder="1" applyAlignment="1">
      <alignment horizontal="center"/>
    </xf>
    <xf numFmtId="0" fontId="1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7" fillId="0" borderId="4" xfId="0" applyNumberFormat="1" applyFont="1" applyBorder="1"/>
    <xf numFmtId="0" fontId="19" fillId="3" borderId="0" xfId="0" applyFont="1" applyFill="1" applyBorder="1" applyAlignment="1">
      <alignment horizontal="center" vertical="center"/>
    </xf>
    <xf numFmtId="0" fontId="19" fillId="0" borderId="1" xfId="0" applyFont="1" applyBorder="1"/>
    <xf numFmtId="0" fontId="13" fillId="0" borderId="0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13" fillId="0" borderId="0" xfId="0" applyFont="1" applyFill="1"/>
    <xf numFmtId="0" fontId="19" fillId="0" borderId="1" xfId="0" applyFont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7" fillId="2" borderId="0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14" fillId="0" borderId="4" xfId="0" applyFont="1" applyBorder="1"/>
    <xf numFmtId="2" fontId="14" fillId="0" borderId="0" xfId="0" applyNumberFormat="1" applyFont="1" applyFill="1"/>
    <xf numFmtId="164" fontId="14" fillId="0" borderId="0" xfId="0" applyNumberFormat="1" applyFont="1" applyFill="1"/>
    <xf numFmtId="165" fontId="14" fillId="0" borderId="0" xfId="0" applyNumberFormat="1" applyFont="1" applyFill="1"/>
    <xf numFmtId="166" fontId="14" fillId="0" borderId="0" xfId="0" applyNumberFormat="1" applyFont="1" applyFill="1"/>
    <xf numFmtId="2" fontId="14" fillId="0" borderId="0" xfId="0" applyNumberFormat="1" applyFont="1" applyFill="1" applyAlignment="1">
      <alignment horizontal="right"/>
    </xf>
    <xf numFmtId="0" fontId="18" fillId="0" borderId="0" xfId="0" applyFont="1" applyBorder="1"/>
    <xf numFmtId="0" fontId="13" fillId="2" borderId="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right"/>
    </xf>
    <xf numFmtId="0" fontId="17" fillId="0" borderId="7" xfId="0" applyFont="1" applyBorder="1"/>
    <xf numFmtId="0" fontId="10" fillId="0" borderId="1" xfId="0" applyFont="1" applyBorder="1" applyAlignment="1">
      <alignment horizontal="right"/>
    </xf>
    <xf numFmtId="164" fontId="17" fillId="0" borderId="5" xfId="0" applyNumberFormat="1" applyFont="1" applyBorder="1"/>
  </cellXfs>
  <cellStyles count="14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Standard" xfId="0" builtinId="0"/>
  </cellStyles>
  <dxfs count="0"/>
  <tableStyles count="0" defaultTableStyle="TableStyleMedium9" defaultPivotStyle="PivotStyleMedium4"/>
  <colors>
    <mruColors>
      <color rgb="FFDA9694"/>
      <color rgb="FF880000"/>
      <color rgb="FF969696"/>
      <color rgb="FF7F0001"/>
      <color rgb="FFFABF8F"/>
      <color rgb="FF77933C"/>
      <color rgb="FFA80000"/>
      <color rgb="FF243CC6"/>
      <color rgb="FF2F7534"/>
      <color rgb="FF52C6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A407-54FA-B348-B892-34E2E19E183D}">
  <dimension ref="A1:AG141"/>
  <sheetViews>
    <sheetView topLeftCell="A22" zoomScale="75" workbookViewId="0">
      <selection activeCell="A3" sqref="A3"/>
    </sheetView>
  </sheetViews>
  <sheetFormatPr baseColWidth="10" defaultColWidth="10.83203125" defaultRowHeight="16" x14ac:dyDescent="0.2"/>
  <cols>
    <col min="1" max="1" width="10.83203125" style="27"/>
    <col min="2" max="2" width="42.1640625" style="27" customWidth="1"/>
    <col min="3" max="3" width="19.5" style="27" bestFit="1" customWidth="1"/>
    <col min="4" max="5" width="18" style="27" bestFit="1" customWidth="1"/>
    <col min="6" max="6" width="16.5" style="27" bestFit="1" customWidth="1"/>
    <col min="7" max="11" width="10.83203125" style="27"/>
    <col min="12" max="12" width="12.33203125" style="27" customWidth="1"/>
    <col min="13" max="13" width="42.5" style="27" bestFit="1" customWidth="1"/>
    <col min="14" max="14" width="10.83203125" style="27"/>
    <col min="15" max="15" width="12.1640625" style="27" bestFit="1" customWidth="1"/>
    <col min="16" max="16384" width="10.83203125" style="27"/>
  </cols>
  <sheetData>
    <row r="1" spans="1:33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33" x14ac:dyDescent="0.2">
      <c r="A2" s="15" t="s">
        <v>156</v>
      </c>
      <c r="B2" s="15"/>
      <c r="C2" s="16"/>
      <c r="D2" s="15"/>
      <c r="E2" s="15"/>
      <c r="F2" s="16"/>
      <c r="G2" s="15"/>
      <c r="H2" s="33"/>
      <c r="I2" s="33"/>
      <c r="J2" s="33"/>
      <c r="K2" s="33"/>
      <c r="L2" s="33"/>
    </row>
    <row r="3" spans="1:33" x14ac:dyDescent="0.2">
      <c r="A3" s="26" t="s">
        <v>142</v>
      </c>
      <c r="B3" s="32"/>
      <c r="C3" s="32"/>
      <c r="D3" s="26"/>
      <c r="E3" s="32"/>
      <c r="F3" s="32"/>
      <c r="G3" s="26"/>
      <c r="H3" s="33"/>
      <c r="I3" s="33"/>
      <c r="J3" s="33"/>
      <c r="K3" s="33"/>
      <c r="L3" s="33"/>
    </row>
    <row r="4" spans="1:33" x14ac:dyDescent="0.2">
      <c r="D4" s="44"/>
      <c r="E4" s="44"/>
      <c r="F4" s="44"/>
      <c r="G4" s="52"/>
      <c r="H4" s="33"/>
      <c r="I4" s="33"/>
      <c r="J4" s="33"/>
      <c r="K4" s="33"/>
      <c r="L4" s="33"/>
    </row>
    <row r="5" spans="1:33" x14ac:dyDescent="0.2">
      <c r="D5" s="44"/>
      <c r="E5" s="44"/>
      <c r="F5" s="44"/>
      <c r="G5" s="53"/>
      <c r="H5" s="53"/>
      <c r="I5" s="53"/>
      <c r="J5" s="53"/>
      <c r="K5" s="43"/>
      <c r="L5" s="33"/>
    </row>
    <row r="6" spans="1:33" x14ac:dyDescent="0.2">
      <c r="A6" s="52"/>
      <c r="J6" s="54"/>
      <c r="K6" s="33"/>
      <c r="L6" s="33"/>
    </row>
    <row r="7" spans="1:33" x14ac:dyDescent="0.2">
      <c r="A7" s="52"/>
      <c r="B7" s="13" t="s">
        <v>81</v>
      </c>
      <c r="E7" s="13" t="s">
        <v>87</v>
      </c>
      <c r="N7" s="33"/>
      <c r="O7" s="33"/>
      <c r="P7" s="33"/>
    </row>
    <row r="8" spans="1:33" x14ac:dyDescent="0.2">
      <c r="A8" s="52"/>
      <c r="N8" s="33"/>
      <c r="O8" s="33"/>
      <c r="P8" s="33"/>
    </row>
    <row r="9" spans="1:33" x14ac:dyDescent="0.2">
      <c r="A9" s="52"/>
      <c r="C9" s="72" t="s">
        <v>4</v>
      </c>
      <c r="F9" s="72" t="s">
        <v>4</v>
      </c>
      <c r="G9" s="72" t="s">
        <v>4</v>
      </c>
      <c r="N9" s="33"/>
      <c r="O9" s="62"/>
      <c r="P9" s="33"/>
      <c r="AB9" s="28"/>
      <c r="AC9" s="28"/>
      <c r="AD9" s="28"/>
      <c r="AE9" s="28"/>
      <c r="AF9" s="28"/>
      <c r="AG9" s="28"/>
    </row>
    <row r="10" spans="1:33" x14ac:dyDescent="0.2">
      <c r="A10" s="52"/>
      <c r="B10" s="7" t="s">
        <v>7</v>
      </c>
      <c r="C10" s="69" t="s">
        <v>75</v>
      </c>
      <c r="E10" s="7" t="s">
        <v>7</v>
      </c>
      <c r="F10" s="69" t="s">
        <v>62</v>
      </c>
      <c r="G10" s="8" t="s">
        <v>79</v>
      </c>
      <c r="N10" s="33"/>
      <c r="O10" s="56"/>
      <c r="P10" s="33"/>
      <c r="AB10" s="28"/>
      <c r="AC10" s="28"/>
      <c r="AD10" s="28"/>
      <c r="AE10" s="28"/>
      <c r="AF10" s="28"/>
      <c r="AG10" s="28"/>
    </row>
    <row r="11" spans="1:33" x14ac:dyDescent="0.2">
      <c r="A11" s="52"/>
      <c r="B11" s="9" t="s">
        <v>16</v>
      </c>
      <c r="C11" s="36">
        <f>F11/G11*100</f>
        <v>5.376344086021505</v>
      </c>
      <c r="E11" s="9" t="s">
        <v>16</v>
      </c>
      <c r="F11" s="27">
        <v>5</v>
      </c>
      <c r="G11" s="36">
        <v>93</v>
      </c>
      <c r="N11" s="33"/>
      <c r="O11" s="33"/>
      <c r="P11" s="33"/>
      <c r="AB11" s="28"/>
      <c r="AC11" s="28"/>
      <c r="AD11" s="28"/>
      <c r="AE11" s="28"/>
      <c r="AF11" s="28"/>
      <c r="AG11" s="28"/>
    </row>
    <row r="12" spans="1:33" x14ac:dyDescent="0.2">
      <c r="A12" s="52"/>
      <c r="B12" s="9" t="s">
        <v>17</v>
      </c>
      <c r="C12" s="36">
        <f>F12/G12*100</f>
        <v>4.4776119402985071</v>
      </c>
      <c r="E12" s="9" t="s">
        <v>17</v>
      </c>
      <c r="F12" s="36">
        <v>3</v>
      </c>
      <c r="G12" s="36">
        <v>67</v>
      </c>
      <c r="N12" s="33"/>
      <c r="O12" s="33"/>
      <c r="P12" s="33"/>
      <c r="AB12" s="28"/>
      <c r="AC12" s="28"/>
      <c r="AD12" s="28"/>
      <c r="AE12" s="28"/>
      <c r="AF12" s="28"/>
      <c r="AG12" s="28"/>
    </row>
    <row r="13" spans="1:33" x14ac:dyDescent="0.2">
      <c r="A13" s="52"/>
      <c r="B13" s="9" t="s">
        <v>18</v>
      </c>
      <c r="C13" s="36">
        <f>F13/G13*100</f>
        <v>5.4945054945054945</v>
      </c>
      <c r="E13" s="9" t="s">
        <v>18</v>
      </c>
      <c r="F13" s="36">
        <v>5</v>
      </c>
      <c r="G13" s="36">
        <v>91</v>
      </c>
      <c r="N13" s="33"/>
      <c r="O13" s="33"/>
      <c r="P13" s="33"/>
      <c r="AB13" s="28"/>
      <c r="AC13" s="28"/>
      <c r="AD13" s="28"/>
      <c r="AE13" s="28"/>
      <c r="AF13" s="28"/>
      <c r="AG13" s="28"/>
    </row>
    <row r="14" spans="1:33" x14ac:dyDescent="0.2">
      <c r="A14" s="52"/>
      <c r="B14" s="9" t="s">
        <v>19</v>
      </c>
      <c r="C14" s="36">
        <f>F14/G14*100</f>
        <v>6.1224489795918364</v>
      </c>
      <c r="E14" s="9" t="s">
        <v>19</v>
      </c>
      <c r="F14" s="36">
        <v>6</v>
      </c>
      <c r="G14" s="36">
        <v>98</v>
      </c>
      <c r="N14" s="33"/>
      <c r="O14" s="33"/>
      <c r="P14" s="33"/>
      <c r="AB14" s="28"/>
      <c r="AC14" s="28"/>
      <c r="AD14" s="28"/>
      <c r="AE14" s="28"/>
      <c r="AF14" s="28"/>
      <c r="AG14" s="28"/>
    </row>
    <row r="15" spans="1:33" x14ac:dyDescent="0.2">
      <c r="A15" s="52"/>
      <c r="N15" s="33"/>
      <c r="O15" s="33"/>
      <c r="P15" s="33"/>
      <c r="AB15" s="28"/>
      <c r="AC15" s="28"/>
      <c r="AD15" s="28"/>
      <c r="AE15" s="28"/>
      <c r="AF15" s="28"/>
      <c r="AG15" s="28"/>
    </row>
    <row r="16" spans="1:33" x14ac:dyDescent="0.2">
      <c r="A16" s="52"/>
      <c r="C16" s="73" t="s">
        <v>4</v>
      </c>
      <c r="F16" s="72" t="s">
        <v>4</v>
      </c>
      <c r="G16" s="72" t="s">
        <v>4</v>
      </c>
      <c r="N16" s="33"/>
      <c r="O16" s="33"/>
      <c r="P16" s="33"/>
      <c r="AB16" s="28"/>
      <c r="AC16" s="28"/>
      <c r="AD16" s="28"/>
      <c r="AE16" s="28"/>
      <c r="AF16" s="28"/>
      <c r="AG16" s="28"/>
    </row>
    <row r="17" spans="1:33" x14ac:dyDescent="0.2">
      <c r="A17" s="52"/>
      <c r="B17" s="7" t="s">
        <v>13</v>
      </c>
      <c r="C17" s="69" t="s">
        <v>63</v>
      </c>
      <c r="E17" s="7" t="s">
        <v>13</v>
      </c>
      <c r="F17" s="69" t="s">
        <v>62</v>
      </c>
      <c r="G17" s="8" t="s">
        <v>79</v>
      </c>
      <c r="N17" s="33"/>
      <c r="O17" s="33"/>
      <c r="P17" s="33"/>
      <c r="AB17" s="28"/>
      <c r="AC17" s="28"/>
      <c r="AD17" s="28"/>
      <c r="AE17" s="28"/>
      <c r="AF17" s="28"/>
      <c r="AG17" s="28"/>
    </row>
    <row r="18" spans="1:33" x14ac:dyDescent="0.2">
      <c r="A18" s="52"/>
      <c r="B18" s="9" t="s">
        <v>16</v>
      </c>
      <c r="C18" s="36">
        <f>F18/G18*100</f>
        <v>5.7142857142857144</v>
      </c>
      <c r="E18" s="9" t="s">
        <v>16</v>
      </c>
      <c r="F18" s="27">
        <v>6</v>
      </c>
      <c r="G18" s="36">
        <v>105</v>
      </c>
      <c r="N18" s="33"/>
      <c r="O18" s="33"/>
      <c r="P18" s="33"/>
      <c r="AB18" s="28"/>
      <c r="AC18" s="28"/>
      <c r="AD18" s="28"/>
      <c r="AE18" s="28"/>
      <c r="AF18" s="28"/>
      <c r="AG18" s="28"/>
    </row>
    <row r="19" spans="1:33" x14ac:dyDescent="0.2">
      <c r="A19" s="52"/>
      <c r="B19" s="9" t="s">
        <v>17</v>
      </c>
      <c r="C19" s="36">
        <f>F19/G19*100</f>
        <v>6.1538461538461542</v>
      </c>
      <c r="E19" s="9" t="s">
        <v>17</v>
      </c>
      <c r="F19" s="36">
        <v>4</v>
      </c>
      <c r="G19" s="36">
        <v>65</v>
      </c>
      <c r="AB19" s="28"/>
      <c r="AC19" s="28"/>
      <c r="AD19" s="28"/>
      <c r="AE19" s="28"/>
      <c r="AF19" s="28"/>
      <c r="AG19" s="28"/>
    </row>
    <row r="20" spans="1:33" x14ac:dyDescent="0.2">
      <c r="A20" s="52"/>
      <c r="B20" s="9" t="s">
        <v>18</v>
      </c>
      <c r="C20" s="36">
        <f>F20/G20*100</f>
        <v>10.465116279069768</v>
      </c>
      <c r="E20" s="9" t="s">
        <v>18</v>
      </c>
      <c r="F20" s="36">
        <v>9</v>
      </c>
      <c r="G20" s="36">
        <v>86</v>
      </c>
      <c r="AB20" s="28"/>
      <c r="AC20" s="28"/>
      <c r="AD20" s="28"/>
      <c r="AE20" s="28"/>
      <c r="AF20" s="28"/>
      <c r="AG20" s="28"/>
    </row>
    <row r="21" spans="1:33" x14ac:dyDescent="0.2">
      <c r="A21" s="52"/>
      <c r="B21" s="9" t="s">
        <v>19</v>
      </c>
      <c r="C21" s="36">
        <f>F21/G21*100</f>
        <v>5.4347826086956523</v>
      </c>
      <c r="E21" s="9" t="s">
        <v>19</v>
      </c>
      <c r="F21" s="36">
        <v>5</v>
      </c>
      <c r="G21" s="36">
        <v>92</v>
      </c>
      <c r="AB21" s="28"/>
      <c r="AC21" s="28"/>
      <c r="AD21" s="28"/>
      <c r="AE21" s="28"/>
      <c r="AF21" s="28"/>
      <c r="AG21" s="28"/>
    </row>
    <row r="22" spans="1:33" x14ac:dyDescent="0.2">
      <c r="A22" s="52"/>
      <c r="AB22" s="28"/>
      <c r="AC22" s="28"/>
      <c r="AD22" s="28"/>
      <c r="AE22" s="28"/>
      <c r="AF22" s="28"/>
      <c r="AG22" s="28"/>
    </row>
    <row r="23" spans="1:33" x14ac:dyDescent="0.2">
      <c r="A23" s="52"/>
      <c r="C23" s="73" t="s">
        <v>4</v>
      </c>
      <c r="F23" s="72" t="s">
        <v>4</v>
      </c>
      <c r="G23" s="72" t="s">
        <v>4</v>
      </c>
      <c r="AB23" s="28"/>
      <c r="AC23" s="28"/>
      <c r="AD23" s="28"/>
      <c r="AE23" s="28"/>
      <c r="AF23" s="28"/>
      <c r="AG23" s="28"/>
    </row>
    <row r="24" spans="1:33" x14ac:dyDescent="0.2">
      <c r="A24" s="52"/>
      <c r="B24" s="7" t="s">
        <v>2</v>
      </c>
      <c r="C24" s="69" t="s">
        <v>63</v>
      </c>
      <c r="E24" s="7" t="s">
        <v>2</v>
      </c>
      <c r="F24" s="69" t="s">
        <v>62</v>
      </c>
      <c r="G24" s="8" t="s">
        <v>79</v>
      </c>
      <c r="AB24" s="28"/>
      <c r="AC24" s="28"/>
      <c r="AD24" s="28"/>
      <c r="AE24" s="28"/>
      <c r="AF24" s="28"/>
      <c r="AG24" s="28"/>
    </row>
    <row r="25" spans="1:33" x14ac:dyDescent="0.2">
      <c r="A25" s="52"/>
      <c r="B25" s="9" t="s">
        <v>16</v>
      </c>
      <c r="C25" s="36">
        <f>F25/G25*100</f>
        <v>12.5</v>
      </c>
      <c r="E25" s="9" t="s">
        <v>16</v>
      </c>
      <c r="F25" s="27">
        <v>12</v>
      </c>
      <c r="G25" s="36">
        <v>96</v>
      </c>
      <c r="AB25" s="28"/>
      <c r="AC25" s="28"/>
      <c r="AD25" s="28"/>
      <c r="AE25" s="28"/>
      <c r="AF25" s="28"/>
      <c r="AG25" s="28"/>
    </row>
    <row r="26" spans="1:33" x14ac:dyDescent="0.2">
      <c r="A26" s="52"/>
      <c r="B26" s="9" t="s">
        <v>17</v>
      </c>
      <c r="C26" s="36">
        <f>F26/G26*100</f>
        <v>8</v>
      </c>
      <c r="E26" s="9" t="s">
        <v>17</v>
      </c>
      <c r="F26" s="36">
        <v>2</v>
      </c>
      <c r="G26" s="36">
        <v>25</v>
      </c>
      <c r="AB26" s="28"/>
      <c r="AC26" s="28"/>
      <c r="AD26" s="28"/>
      <c r="AE26" s="28"/>
      <c r="AF26" s="28"/>
      <c r="AG26" s="28"/>
    </row>
    <row r="27" spans="1:33" x14ac:dyDescent="0.2">
      <c r="A27" s="52"/>
      <c r="B27" s="9" t="s">
        <v>18</v>
      </c>
      <c r="C27" s="36">
        <f>F27/G27*100</f>
        <v>9.6385542168674707</v>
      </c>
      <c r="E27" s="9" t="s">
        <v>18</v>
      </c>
      <c r="F27" s="36">
        <v>8</v>
      </c>
      <c r="G27" s="36">
        <v>83</v>
      </c>
      <c r="AB27" s="28"/>
      <c r="AC27" s="28"/>
      <c r="AD27" s="28"/>
      <c r="AE27" s="28"/>
      <c r="AF27" s="28"/>
      <c r="AG27" s="28"/>
    </row>
    <row r="28" spans="1:33" x14ac:dyDescent="0.2">
      <c r="A28" s="52"/>
      <c r="B28" s="9" t="s">
        <v>19</v>
      </c>
      <c r="C28" s="36">
        <f>F28/G28*100</f>
        <v>12.5</v>
      </c>
      <c r="E28" s="9" t="s">
        <v>19</v>
      </c>
      <c r="F28" s="36">
        <v>3</v>
      </c>
      <c r="G28" s="36">
        <v>24</v>
      </c>
      <c r="AB28" s="28"/>
      <c r="AC28" s="28"/>
      <c r="AD28" s="28"/>
      <c r="AE28" s="28"/>
      <c r="AF28" s="28"/>
      <c r="AG28" s="28"/>
    </row>
    <row r="29" spans="1:33" x14ac:dyDescent="0.2">
      <c r="A29" s="52"/>
    </row>
    <row r="30" spans="1:33" x14ac:dyDescent="0.2">
      <c r="A30" s="52"/>
      <c r="C30" s="73" t="s">
        <v>4</v>
      </c>
      <c r="F30" s="72" t="s">
        <v>4</v>
      </c>
      <c r="G30" s="72" t="s">
        <v>4</v>
      </c>
    </row>
    <row r="31" spans="1:33" x14ac:dyDescent="0.2">
      <c r="A31" s="52"/>
      <c r="B31" s="7" t="s">
        <v>6</v>
      </c>
      <c r="C31" s="69" t="s">
        <v>63</v>
      </c>
      <c r="E31" s="7" t="s">
        <v>6</v>
      </c>
      <c r="F31" s="69" t="s">
        <v>62</v>
      </c>
      <c r="G31" s="8" t="s">
        <v>79</v>
      </c>
    </row>
    <row r="32" spans="1:33" x14ac:dyDescent="0.2">
      <c r="A32" s="33"/>
      <c r="B32" s="9" t="s">
        <v>16</v>
      </c>
      <c r="C32" s="36">
        <f>F32/G32*100</f>
        <v>28.000000000000004</v>
      </c>
      <c r="E32" s="9" t="s">
        <v>16</v>
      </c>
      <c r="F32" s="27">
        <v>21</v>
      </c>
      <c r="G32" s="36">
        <v>75</v>
      </c>
    </row>
    <row r="33" spans="1:11" x14ac:dyDescent="0.2">
      <c r="A33" s="33"/>
      <c r="B33" s="9" t="s">
        <v>17</v>
      </c>
      <c r="C33" s="36">
        <f>F33/G33*100</f>
        <v>30.64516129032258</v>
      </c>
      <c r="E33" s="9" t="s">
        <v>17</v>
      </c>
      <c r="F33" s="36">
        <v>19</v>
      </c>
      <c r="G33" s="36">
        <v>62</v>
      </c>
    </row>
    <row r="34" spans="1:11" x14ac:dyDescent="0.2">
      <c r="A34" s="33"/>
      <c r="B34" s="9" t="s">
        <v>18</v>
      </c>
      <c r="C34" s="36">
        <f>F34/G34*100</f>
        <v>33.898305084745758</v>
      </c>
      <c r="E34" s="9" t="s">
        <v>18</v>
      </c>
      <c r="F34" s="36">
        <v>20</v>
      </c>
      <c r="G34" s="36">
        <v>59</v>
      </c>
    </row>
    <row r="35" spans="1:11" x14ac:dyDescent="0.2">
      <c r="A35" s="33"/>
      <c r="B35" s="9" t="s">
        <v>19</v>
      </c>
      <c r="C35" s="36">
        <f>F35/G35*100</f>
        <v>25</v>
      </c>
      <c r="E35" s="9" t="s">
        <v>19</v>
      </c>
      <c r="F35" s="36">
        <v>9</v>
      </c>
      <c r="G35" s="36">
        <v>36</v>
      </c>
    </row>
    <row r="36" spans="1:11" x14ac:dyDescent="0.2">
      <c r="A36" s="33"/>
    </row>
    <row r="37" spans="1:11" x14ac:dyDescent="0.2">
      <c r="A37" s="33"/>
      <c r="C37" s="73" t="s">
        <v>4</v>
      </c>
      <c r="F37" s="72" t="s">
        <v>4</v>
      </c>
      <c r="G37" s="72" t="s">
        <v>4</v>
      </c>
    </row>
    <row r="38" spans="1:11" x14ac:dyDescent="0.2">
      <c r="A38" s="33"/>
      <c r="B38" s="7" t="s">
        <v>3</v>
      </c>
      <c r="C38" s="69" t="s">
        <v>63</v>
      </c>
      <c r="E38" s="7" t="s">
        <v>3</v>
      </c>
      <c r="F38" s="69" t="s">
        <v>62</v>
      </c>
      <c r="G38" s="8" t="s">
        <v>79</v>
      </c>
    </row>
    <row r="39" spans="1:11" x14ac:dyDescent="0.2">
      <c r="A39" s="33"/>
      <c r="B39" s="9" t="s">
        <v>16</v>
      </c>
      <c r="C39" s="36">
        <f>F39/G39*100</f>
        <v>21.052631578947366</v>
      </c>
      <c r="E39" s="9" t="s">
        <v>16</v>
      </c>
      <c r="F39" s="27">
        <v>12</v>
      </c>
      <c r="G39" s="36">
        <v>57</v>
      </c>
    </row>
    <row r="40" spans="1:11" x14ac:dyDescent="0.2">
      <c r="A40" s="33"/>
      <c r="B40" s="9" t="s">
        <v>17</v>
      </c>
      <c r="C40" s="36">
        <f>F40/G40*100</f>
        <v>22.727272727272727</v>
      </c>
      <c r="E40" s="9" t="s">
        <v>17</v>
      </c>
      <c r="F40" s="36">
        <v>5</v>
      </c>
      <c r="G40" s="36">
        <v>22</v>
      </c>
    </row>
    <row r="41" spans="1:11" x14ac:dyDescent="0.2">
      <c r="A41" s="33"/>
      <c r="B41" s="9" t="s">
        <v>18</v>
      </c>
      <c r="C41" s="36">
        <f>F41/G41*100</f>
        <v>27.586206896551722</v>
      </c>
      <c r="E41" s="9" t="s">
        <v>18</v>
      </c>
      <c r="F41" s="36">
        <v>8</v>
      </c>
      <c r="G41" s="36">
        <v>29</v>
      </c>
      <c r="K41" s="27" t="s">
        <v>105</v>
      </c>
    </row>
    <row r="42" spans="1:11" x14ac:dyDescent="0.2">
      <c r="A42" s="33"/>
      <c r="B42" s="9" t="s">
        <v>19</v>
      </c>
      <c r="C42" s="36">
        <f>F42/G42*100</f>
        <v>26.923076923076923</v>
      </c>
      <c r="E42" s="9" t="s">
        <v>19</v>
      </c>
      <c r="F42" s="36">
        <v>7</v>
      </c>
      <c r="G42" s="36">
        <v>26</v>
      </c>
    </row>
    <row r="43" spans="1:11" x14ac:dyDescent="0.2">
      <c r="A43" s="33"/>
    </row>
    <row r="44" spans="1:11" x14ac:dyDescent="0.2">
      <c r="A44" s="33"/>
      <c r="C44" s="28"/>
    </row>
    <row r="45" spans="1:11" x14ac:dyDescent="0.2">
      <c r="A45" s="33"/>
      <c r="B45" s="10" t="s">
        <v>20</v>
      </c>
      <c r="C45" s="69" t="s">
        <v>62</v>
      </c>
      <c r="E45" s="17" t="s">
        <v>8</v>
      </c>
      <c r="F45" s="69" t="s">
        <v>62</v>
      </c>
      <c r="G45" s="8" t="s">
        <v>79</v>
      </c>
    </row>
    <row r="46" spans="1:11" x14ac:dyDescent="0.2">
      <c r="A46" s="33"/>
      <c r="B46" s="24" t="s">
        <v>7</v>
      </c>
      <c r="C46" s="36">
        <f>AVERAGE(C11:C14)</f>
        <v>5.3677276251043358</v>
      </c>
      <c r="E46" s="24" t="s">
        <v>7</v>
      </c>
      <c r="F46" s="36">
        <f>SUM(F11:F14)</f>
        <v>19</v>
      </c>
      <c r="G46" s="36">
        <f>SUM(G11:G14)</f>
        <v>349</v>
      </c>
    </row>
    <row r="47" spans="1:11" x14ac:dyDescent="0.2">
      <c r="A47" s="33"/>
      <c r="B47" s="24" t="s">
        <v>13</v>
      </c>
      <c r="C47" s="36">
        <f>AVERAGE(C18:C21)</f>
        <v>6.9420076889743223</v>
      </c>
      <c r="E47" s="24" t="s">
        <v>13</v>
      </c>
      <c r="F47" s="36">
        <f>SUM(F18:F21)</f>
        <v>24</v>
      </c>
      <c r="G47" s="36">
        <f>SUM(G18:G21)</f>
        <v>348</v>
      </c>
    </row>
    <row r="48" spans="1:11" x14ac:dyDescent="0.2">
      <c r="A48" s="33"/>
      <c r="B48" s="24" t="s">
        <v>2</v>
      </c>
      <c r="C48" s="36">
        <f>AVERAGE(C25:C28)</f>
        <v>10.659638554216867</v>
      </c>
      <c r="E48" s="24" t="s">
        <v>2</v>
      </c>
      <c r="F48" s="36">
        <f>SUM(F25:F28)</f>
        <v>25</v>
      </c>
      <c r="G48" s="36">
        <f>SUM(G25:G28)</f>
        <v>228</v>
      </c>
    </row>
    <row r="49" spans="1:12" x14ac:dyDescent="0.2">
      <c r="A49" s="33"/>
      <c r="B49" s="24" t="s">
        <v>6</v>
      </c>
      <c r="C49" s="36">
        <f>AVERAGE(C32:C35)</f>
        <v>29.385866593767084</v>
      </c>
      <c r="E49" s="24" t="s">
        <v>6</v>
      </c>
      <c r="F49" s="36">
        <f>SUM(F32:F35)</f>
        <v>69</v>
      </c>
      <c r="G49" s="36">
        <f>SUM(G32:G35)</f>
        <v>232</v>
      </c>
    </row>
    <row r="50" spans="1:12" x14ac:dyDescent="0.2">
      <c r="A50" s="33"/>
      <c r="B50" s="24" t="s">
        <v>3</v>
      </c>
      <c r="C50" s="36">
        <f>AVERAGE(C39:C42)</f>
        <v>24.572297031462181</v>
      </c>
      <c r="E50" s="24" t="s">
        <v>3</v>
      </c>
      <c r="F50" s="36">
        <f>SUM(F39:F42)</f>
        <v>32</v>
      </c>
      <c r="G50" s="36">
        <f>SUM(G39:G42)</f>
        <v>134</v>
      </c>
    </row>
    <row r="51" spans="1:12" x14ac:dyDescent="0.2">
      <c r="A51" s="33"/>
      <c r="B51" s="2"/>
      <c r="E51" s="28"/>
      <c r="G51" s="33"/>
    </row>
    <row r="52" spans="1:12" x14ac:dyDescent="0.2">
      <c r="A52" s="33"/>
    </row>
    <row r="53" spans="1:12" x14ac:dyDescent="0.2">
      <c r="A53" s="33"/>
      <c r="B53" s="10" t="s">
        <v>21</v>
      </c>
      <c r="C53" s="69" t="s">
        <v>62</v>
      </c>
    </row>
    <row r="54" spans="1:12" x14ac:dyDescent="0.2">
      <c r="A54" s="33"/>
      <c r="B54" s="24" t="s">
        <v>7</v>
      </c>
      <c r="C54" s="36">
        <f>STDEV(C11:C14)</f>
        <v>0.67775539511573024</v>
      </c>
      <c r="K54" s="33"/>
      <c r="L54" s="33"/>
    </row>
    <row r="55" spans="1:12" x14ac:dyDescent="0.2">
      <c r="A55" s="33"/>
      <c r="B55" s="24" t="s">
        <v>13</v>
      </c>
      <c r="C55" s="36">
        <f>STDEV(C18:C21)</f>
        <v>2.3673136274980737</v>
      </c>
      <c r="K55" s="33"/>
      <c r="L55" s="33"/>
    </row>
    <row r="56" spans="1:12" x14ac:dyDescent="0.2">
      <c r="A56" s="33"/>
      <c r="B56" s="24" t="s">
        <v>2</v>
      </c>
      <c r="C56" s="36">
        <f>STDEV(C25:C28)</f>
        <v>2.2278652686153055</v>
      </c>
      <c r="K56" s="33"/>
      <c r="L56" s="33"/>
    </row>
    <row r="57" spans="1:12" x14ac:dyDescent="0.2">
      <c r="A57" s="33"/>
      <c r="B57" s="24" t="s">
        <v>6</v>
      </c>
      <c r="C57" s="36">
        <f>STDEV(C32:C35)</f>
        <v>3.7905310209204619</v>
      </c>
      <c r="K57" s="33"/>
      <c r="L57" s="33"/>
    </row>
    <row r="58" spans="1:12" x14ac:dyDescent="0.2">
      <c r="A58" s="33"/>
      <c r="B58" s="24" t="s">
        <v>3</v>
      </c>
      <c r="C58" s="36">
        <f>STDEV(C39:C42)</f>
        <v>3.1833932815148316</v>
      </c>
      <c r="K58" s="33"/>
      <c r="L58" s="33"/>
    </row>
    <row r="59" spans="1:12" x14ac:dyDescent="0.2">
      <c r="A59" s="33"/>
      <c r="K59" s="33"/>
      <c r="L59" s="33"/>
    </row>
    <row r="60" spans="1:12" x14ac:dyDescent="0.2">
      <c r="A60" s="33"/>
      <c r="K60" s="33"/>
      <c r="L60" s="33"/>
    </row>
    <row r="61" spans="1:12" x14ac:dyDescent="0.2">
      <c r="A61" s="33"/>
      <c r="B61" s="10" t="s">
        <v>9</v>
      </c>
      <c r="C61" s="69" t="s">
        <v>62</v>
      </c>
      <c r="K61" s="33"/>
      <c r="L61" s="33"/>
    </row>
    <row r="62" spans="1:12" x14ac:dyDescent="0.2">
      <c r="A62" s="33"/>
      <c r="B62" s="24" t="s">
        <v>7</v>
      </c>
      <c r="C62" s="36">
        <f>C54/(SQRT(4))</f>
        <v>0.33887769755786512</v>
      </c>
      <c r="K62" s="33"/>
      <c r="L62" s="33"/>
    </row>
    <row r="63" spans="1:12" x14ac:dyDescent="0.2">
      <c r="A63" s="33"/>
      <c r="B63" s="24" t="s">
        <v>13</v>
      </c>
      <c r="C63" s="36">
        <f t="shared" ref="C63:C66" si="0">C55/(SQRT(4))</f>
        <v>1.1836568137490369</v>
      </c>
      <c r="K63" s="33"/>
      <c r="L63" s="33"/>
    </row>
    <row r="64" spans="1:12" x14ac:dyDescent="0.2">
      <c r="A64" s="33"/>
      <c r="B64" s="24" t="s">
        <v>2</v>
      </c>
      <c r="C64" s="36">
        <f t="shared" si="0"/>
        <v>1.1139326343076528</v>
      </c>
      <c r="K64" s="33"/>
      <c r="L64" s="33"/>
    </row>
    <row r="65" spans="1:22" x14ac:dyDescent="0.2">
      <c r="A65" s="33"/>
      <c r="B65" s="24" t="s">
        <v>6</v>
      </c>
      <c r="C65" s="36">
        <f t="shared" si="0"/>
        <v>1.895265510460231</v>
      </c>
      <c r="K65" s="33"/>
      <c r="L65" s="33"/>
    </row>
    <row r="66" spans="1:22" x14ac:dyDescent="0.2">
      <c r="A66" s="33"/>
      <c r="B66" s="24" t="s">
        <v>3</v>
      </c>
      <c r="C66" s="36">
        <f t="shared" si="0"/>
        <v>1.5916966407574158</v>
      </c>
      <c r="K66" s="33"/>
      <c r="L66" s="33"/>
    </row>
    <row r="67" spans="1:22" x14ac:dyDescent="0.2">
      <c r="A67" s="33"/>
      <c r="D67" s="33"/>
      <c r="H67" s="28"/>
      <c r="J67" s="33"/>
      <c r="K67" s="33"/>
      <c r="L67" s="33"/>
    </row>
    <row r="68" spans="1:22" x14ac:dyDescent="0.2">
      <c r="A68" s="44"/>
      <c r="B68" s="44"/>
      <c r="C68" s="44"/>
      <c r="D68" s="44"/>
    </row>
    <row r="69" spans="1:22" x14ac:dyDescent="0.2">
      <c r="B69" s="40" t="s">
        <v>22</v>
      </c>
      <c r="C69" s="15"/>
      <c r="D69" s="16"/>
      <c r="E69" s="16"/>
      <c r="F69" s="16"/>
      <c r="G69" s="16"/>
      <c r="H69" s="16"/>
      <c r="I69" s="16"/>
      <c r="J69" s="16"/>
    </row>
    <row r="70" spans="1:22" x14ac:dyDescent="0.2"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2" x14ac:dyDescent="0.2">
      <c r="B71" s="16" t="s">
        <v>85</v>
      </c>
      <c r="C71" s="16"/>
      <c r="D71" s="16"/>
      <c r="E71" s="16"/>
      <c r="F71" s="16"/>
      <c r="G71" s="16"/>
      <c r="H71" s="16"/>
      <c r="I71" s="16"/>
      <c r="J71" s="16"/>
      <c r="M71" s="68"/>
      <c r="N71" s="44"/>
      <c r="O71" s="44"/>
      <c r="P71" s="44"/>
      <c r="Q71" s="44"/>
      <c r="R71" s="44"/>
      <c r="S71" s="44"/>
      <c r="T71" s="44"/>
      <c r="U71" s="44"/>
      <c r="V71" s="44"/>
    </row>
    <row r="72" spans="1:22" x14ac:dyDescent="0.2">
      <c r="B72" s="18"/>
      <c r="C72" s="19"/>
      <c r="D72" s="19"/>
      <c r="E72" s="19"/>
      <c r="F72" s="3"/>
      <c r="G72" s="3"/>
      <c r="M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1:22" x14ac:dyDescent="0.2">
      <c r="B73" s="5" t="s">
        <v>106</v>
      </c>
      <c r="C73" s="3"/>
      <c r="D73" s="3"/>
      <c r="E73" s="3"/>
      <c r="F73" s="3"/>
      <c r="G73" s="3"/>
      <c r="M73" s="21"/>
      <c r="N73" s="19"/>
      <c r="O73" s="19"/>
      <c r="P73" s="19"/>
      <c r="Q73" s="19"/>
      <c r="R73" s="19"/>
      <c r="S73" s="44"/>
      <c r="T73" s="44"/>
      <c r="U73" s="44"/>
      <c r="V73" s="44"/>
    </row>
    <row r="74" spans="1:22" x14ac:dyDescent="0.2">
      <c r="B74" s="4" t="s">
        <v>64</v>
      </c>
      <c r="C74" s="11" t="s">
        <v>30</v>
      </c>
      <c r="D74" s="11"/>
      <c r="E74" s="11"/>
      <c r="F74" s="11"/>
      <c r="G74" s="11"/>
      <c r="M74" s="18"/>
      <c r="N74" s="19"/>
      <c r="O74" s="19"/>
      <c r="P74" s="19"/>
      <c r="Q74" s="19"/>
      <c r="R74" s="19"/>
      <c r="S74" s="44"/>
      <c r="T74" s="44"/>
      <c r="U74" s="44"/>
      <c r="V74" s="44"/>
    </row>
    <row r="75" spans="1:22" x14ac:dyDescent="0.2">
      <c r="B75" s="4" t="s">
        <v>65</v>
      </c>
      <c r="C75" s="11">
        <v>73.680000000000007</v>
      </c>
      <c r="D75" s="11"/>
      <c r="E75" s="11"/>
      <c r="F75" s="11"/>
      <c r="G75" s="11"/>
      <c r="M75" s="18"/>
      <c r="N75" s="19"/>
      <c r="O75" s="19"/>
      <c r="P75" s="19"/>
      <c r="Q75" s="19"/>
      <c r="R75" s="19"/>
      <c r="S75" s="44"/>
      <c r="T75" s="44"/>
      <c r="U75" s="44"/>
      <c r="V75" s="44"/>
    </row>
    <row r="76" spans="1:22" x14ac:dyDescent="0.2">
      <c r="B76" s="4" t="s">
        <v>26</v>
      </c>
      <c r="C76" s="11">
        <v>2.0000000000000001E-4</v>
      </c>
      <c r="D76" s="11"/>
      <c r="E76" s="11"/>
      <c r="F76" s="11"/>
      <c r="G76" s="11"/>
      <c r="M76" s="18"/>
      <c r="N76" s="19"/>
      <c r="O76" s="19"/>
      <c r="P76" s="19"/>
      <c r="Q76" s="19"/>
      <c r="R76" s="19"/>
      <c r="S76" s="44"/>
      <c r="T76" s="44"/>
      <c r="U76" s="44"/>
      <c r="V76" s="44"/>
    </row>
    <row r="77" spans="1:22" x14ac:dyDescent="0.2">
      <c r="B77" s="4" t="s">
        <v>27</v>
      </c>
      <c r="C77" s="11" t="s">
        <v>10</v>
      </c>
      <c r="D77" s="11"/>
      <c r="E77" s="11"/>
      <c r="F77" s="11"/>
      <c r="G77" s="11"/>
      <c r="M77" s="18"/>
      <c r="N77" s="19"/>
      <c r="O77" s="19"/>
      <c r="P77" s="19"/>
      <c r="Q77" s="19"/>
      <c r="R77" s="19"/>
      <c r="S77" s="44"/>
      <c r="T77" s="44"/>
      <c r="U77" s="44"/>
      <c r="V77" s="44"/>
    </row>
    <row r="78" spans="1:22" x14ac:dyDescent="0.2">
      <c r="B78" s="4" t="s">
        <v>107</v>
      </c>
      <c r="C78" s="11" t="s">
        <v>29</v>
      </c>
      <c r="D78" s="11"/>
      <c r="E78" s="11"/>
      <c r="F78" s="11"/>
      <c r="G78" s="11"/>
      <c r="M78" s="18"/>
      <c r="N78" s="19"/>
      <c r="O78" s="19"/>
      <c r="P78" s="19"/>
      <c r="Q78" s="19"/>
      <c r="R78" s="19"/>
      <c r="S78" s="44"/>
      <c r="T78" s="44"/>
      <c r="U78" s="44"/>
      <c r="V78" s="44"/>
    </row>
    <row r="79" spans="1:22" x14ac:dyDescent="0.2">
      <c r="B79" s="4" t="s">
        <v>53</v>
      </c>
      <c r="C79" s="11">
        <v>0.42580000000000001</v>
      </c>
      <c r="D79" s="11"/>
      <c r="E79" s="11"/>
      <c r="F79" s="11"/>
      <c r="G79" s="11"/>
      <c r="M79" s="18"/>
      <c r="N79" s="19"/>
      <c r="O79" s="19"/>
      <c r="P79" s="19"/>
      <c r="Q79" s="19"/>
      <c r="R79" s="19"/>
      <c r="S79" s="44"/>
      <c r="T79" s="44"/>
      <c r="U79" s="44"/>
      <c r="V79" s="44"/>
    </row>
    <row r="80" spans="1:22" x14ac:dyDescent="0.2">
      <c r="B80" s="4" t="s">
        <v>66</v>
      </c>
      <c r="C80" s="11">
        <v>0.96089999999999998</v>
      </c>
      <c r="D80" s="11"/>
      <c r="E80" s="11"/>
      <c r="F80" s="11"/>
      <c r="G80" s="11"/>
      <c r="M80" s="21"/>
      <c r="N80" s="19"/>
      <c r="O80" s="19"/>
      <c r="P80" s="19"/>
      <c r="Q80" s="19"/>
      <c r="R80" s="19"/>
      <c r="S80" s="44"/>
      <c r="T80" s="44"/>
      <c r="U80" s="44"/>
      <c r="V80" s="44"/>
    </row>
    <row r="81" spans="2:22" x14ac:dyDescent="0.2">
      <c r="B81" s="4"/>
      <c r="C81" s="11"/>
      <c r="D81" s="11"/>
      <c r="E81" s="11"/>
      <c r="F81" s="11"/>
      <c r="G81" s="11"/>
      <c r="M81" s="18"/>
      <c r="N81" s="19"/>
      <c r="O81" s="19"/>
      <c r="P81" s="19"/>
      <c r="Q81" s="19"/>
      <c r="R81" s="19"/>
      <c r="S81" s="44"/>
      <c r="T81" s="44"/>
      <c r="U81" s="44"/>
      <c r="V81" s="44"/>
    </row>
    <row r="82" spans="2:22" x14ac:dyDescent="0.2">
      <c r="B82" s="5" t="s">
        <v>108</v>
      </c>
      <c r="C82" s="11"/>
      <c r="D82" s="11"/>
      <c r="E82" s="11"/>
      <c r="F82" s="11"/>
      <c r="G82" s="11"/>
      <c r="M82" s="18"/>
      <c r="N82" s="19"/>
      <c r="O82" s="19"/>
      <c r="P82" s="19"/>
      <c r="Q82" s="19"/>
      <c r="R82" s="19"/>
      <c r="S82" s="44"/>
      <c r="T82" s="44"/>
      <c r="U82" s="44"/>
      <c r="V82" s="44"/>
    </row>
    <row r="83" spans="2:22" x14ac:dyDescent="0.2">
      <c r="B83" s="4" t="s">
        <v>65</v>
      </c>
      <c r="C83" s="11">
        <v>1.518</v>
      </c>
      <c r="D83" s="11"/>
      <c r="E83" s="11"/>
      <c r="F83" s="11"/>
      <c r="G83" s="11"/>
      <c r="M83" s="18"/>
      <c r="N83" s="19"/>
      <c r="O83" s="19"/>
      <c r="P83" s="19"/>
      <c r="Q83" s="19"/>
      <c r="R83" s="19"/>
      <c r="S83" s="44"/>
      <c r="T83" s="44"/>
      <c r="U83" s="44"/>
      <c r="V83" s="44"/>
    </row>
    <row r="84" spans="2:22" x14ac:dyDescent="0.2">
      <c r="B84" s="4" t="s">
        <v>26</v>
      </c>
      <c r="C84" s="11">
        <v>0.2601</v>
      </c>
      <c r="D84" s="11"/>
      <c r="E84" s="11"/>
      <c r="F84" s="11"/>
      <c r="G84" s="11"/>
      <c r="M84" s="18"/>
      <c r="N84" s="19"/>
      <c r="O84" s="19"/>
      <c r="P84" s="19"/>
      <c r="Q84" s="19"/>
      <c r="R84" s="19"/>
      <c r="S84" s="44"/>
      <c r="T84" s="44"/>
      <c r="U84" s="44"/>
      <c r="V84" s="44"/>
    </row>
    <row r="85" spans="2:22" x14ac:dyDescent="0.2">
      <c r="B85" s="4" t="s">
        <v>27</v>
      </c>
      <c r="C85" s="11" t="s">
        <v>11</v>
      </c>
      <c r="D85" s="11"/>
      <c r="E85" s="11"/>
      <c r="F85" s="11"/>
      <c r="G85" s="11"/>
      <c r="M85" s="18"/>
      <c r="N85" s="19"/>
      <c r="O85" s="19"/>
      <c r="P85" s="19"/>
      <c r="Q85" s="19"/>
      <c r="R85" s="19"/>
      <c r="S85" s="44"/>
      <c r="T85" s="44"/>
      <c r="U85" s="44"/>
      <c r="V85" s="44"/>
    </row>
    <row r="86" spans="2:22" x14ac:dyDescent="0.2">
      <c r="B86" s="4" t="s">
        <v>109</v>
      </c>
      <c r="C86" s="11" t="s">
        <v>30</v>
      </c>
      <c r="D86" s="11"/>
      <c r="E86" s="11"/>
      <c r="F86" s="11"/>
      <c r="G86" s="11"/>
      <c r="M86" s="21"/>
      <c r="N86" s="19"/>
      <c r="O86" s="19"/>
      <c r="P86" s="19"/>
      <c r="Q86" s="19"/>
      <c r="R86" s="19"/>
      <c r="S86" s="44"/>
      <c r="T86" s="44"/>
      <c r="U86" s="44"/>
      <c r="V86" s="44"/>
    </row>
    <row r="87" spans="2:22" x14ac:dyDescent="0.2">
      <c r="B87" s="4" t="s">
        <v>66</v>
      </c>
      <c r="C87" s="11">
        <v>1.4630000000000001E-2</v>
      </c>
      <c r="D87" s="11"/>
      <c r="E87" s="11"/>
      <c r="F87" s="11"/>
      <c r="G87" s="11"/>
      <c r="M87" s="18"/>
      <c r="N87" s="19"/>
      <c r="O87" s="19"/>
      <c r="P87" s="19"/>
      <c r="Q87" s="19"/>
      <c r="R87" s="19"/>
      <c r="S87" s="44"/>
      <c r="T87" s="44"/>
      <c r="U87" s="44"/>
      <c r="V87" s="44"/>
    </row>
    <row r="88" spans="2:22" x14ac:dyDescent="0.2">
      <c r="B88" s="4"/>
      <c r="C88" s="11"/>
      <c r="D88" s="11"/>
      <c r="E88" s="11"/>
      <c r="F88" s="11"/>
      <c r="G88" s="11"/>
      <c r="M88" s="18"/>
      <c r="N88" s="19"/>
      <c r="O88" s="19"/>
      <c r="P88" s="19"/>
      <c r="Q88" s="19"/>
      <c r="R88" s="19"/>
      <c r="S88" s="44"/>
      <c r="T88" s="44"/>
      <c r="U88" s="44"/>
      <c r="V88" s="44"/>
    </row>
    <row r="89" spans="2:22" x14ac:dyDescent="0.2">
      <c r="B89" s="5" t="s">
        <v>34</v>
      </c>
      <c r="C89" s="14" t="s">
        <v>57</v>
      </c>
      <c r="D89" s="14" t="s">
        <v>35</v>
      </c>
      <c r="E89" s="14" t="s">
        <v>36</v>
      </c>
      <c r="F89" s="14" t="s">
        <v>37</v>
      </c>
      <c r="G89" s="14" t="s">
        <v>26</v>
      </c>
      <c r="M89" s="18"/>
      <c r="N89" s="19"/>
      <c r="O89" s="19"/>
      <c r="P89" s="19"/>
      <c r="Q89" s="19"/>
      <c r="R89" s="19"/>
      <c r="S89" s="44"/>
      <c r="T89" s="44"/>
      <c r="U89" s="44"/>
      <c r="V89" s="44"/>
    </row>
    <row r="90" spans="2:22" x14ac:dyDescent="0.2">
      <c r="B90" s="4" t="s">
        <v>67</v>
      </c>
      <c r="C90" s="11">
        <v>1898</v>
      </c>
      <c r="D90" s="11">
        <v>4</v>
      </c>
      <c r="E90" s="11">
        <v>474.4</v>
      </c>
      <c r="F90" s="11" t="s">
        <v>112</v>
      </c>
      <c r="G90" s="11" t="s">
        <v>113</v>
      </c>
      <c r="M90" s="18"/>
      <c r="N90" s="19"/>
      <c r="O90" s="19"/>
      <c r="P90" s="19"/>
      <c r="Q90" s="19"/>
      <c r="R90" s="19"/>
      <c r="S90" s="44"/>
      <c r="T90" s="44"/>
      <c r="U90" s="44"/>
      <c r="V90" s="44"/>
    </row>
    <row r="91" spans="2:22" x14ac:dyDescent="0.2">
      <c r="B91" s="4" t="s">
        <v>110</v>
      </c>
      <c r="C91" s="11">
        <v>29.32</v>
      </c>
      <c r="D91" s="11">
        <v>3</v>
      </c>
      <c r="E91" s="11">
        <v>9.7750000000000004</v>
      </c>
      <c r="F91" s="11" t="s">
        <v>114</v>
      </c>
      <c r="G91" s="11" t="s">
        <v>115</v>
      </c>
      <c r="M91" s="18"/>
      <c r="N91" s="19"/>
      <c r="O91" s="19"/>
      <c r="P91" s="19"/>
      <c r="Q91" s="19"/>
      <c r="R91" s="19"/>
      <c r="S91" s="44"/>
      <c r="T91" s="44"/>
      <c r="U91" s="44"/>
      <c r="V91" s="44"/>
    </row>
    <row r="92" spans="2:22" x14ac:dyDescent="0.2">
      <c r="B92" s="4" t="s">
        <v>111</v>
      </c>
      <c r="C92" s="11">
        <v>77.260000000000005</v>
      </c>
      <c r="D92" s="11">
        <v>12</v>
      </c>
      <c r="E92" s="11">
        <v>6.4390000000000001</v>
      </c>
      <c r="F92" s="11"/>
      <c r="G92" s="11"/>
      <c r="M92" s="21"/>
      <c r="N92" s="22"/>
      <c r="O92" s="22"/>
      <c r="P92" s="22"/>
      <c r="Q92" s="22"/>
      <c r="R92" s="22"/>
      <c r="S92" s="70"/>
      <c r="T92" s="70"/>
      <c r="U92" s="70"/>
      <c r="V92" s="44"/>
    </row>
    <row r="93" spans="2:22" x14ac:dyDescent="0.2">
      <c r="B93" s="4" t="s">
        <v>0</v>
      </c>
      <c r="C93" s="11">
        <v>2004</v>
      </c>
      <c r="D93" s="11">
        <v>19</v>
      </c>
      <c r="E93" s="11"/>
      <c r="F93" s="11"/>
      <c r="G93" s="11"/>
      <c r="M93" s="18"/>
      <c r="N93" s="19"/>
      <c r="O93" s="19"/>
      <c r="P93" s="19"/>
      <c r="Q93" s="19"/>
      <c r="R93" s="19"/>
      <c r="S93" s="70"/>
      <c r="T93" s="70"/>
      <c r="U93" s="70"/>
      <c r="V93" s="44"/>
    </row>
    <row r="94" spans="2:22" x14ac:dyDescent="0.2">
      <c r="B94" s="4"/>
      <c r="C94" s="3"/>
      <c r="D94" s="3"/>
      <c r="E94" s="3"/>
      <c r="F94" s="3"/>
      <c r="G94" s="3"/>
      <c r="H94" s="3"/>
      <c r="M94" s="18"/>
      <c r="N94" s="19"/>
      <c r="O94" s="19"/>
      <c r="P94" s="19"/>
      <c r="Q94" s="19"/>
      <c r="R94" s="19"/>
      <c r="S94" s="70"/>
      <c r="T94" s="70"/>
      <c r="U94" s="70"/>
      <c r="V94" s="44"/>
    </row>
    <row r="95" spans="2:22" x14ac:dyDescent="0.2">
      <c r="B95" s="5" t="s">
        <v>40</v>
      </c>
      <c r="C95" s="6" t="s">
        <v>41</v>
      </c>
      <c r="D95" s="6" t="s">
        <v>42</v>
      </c>
      <c r="E95" s="6" t="s">
        <v>43</v>
      </c>
      <c r="F95" s="6" t="s">
        <v>44</v>
      </c>
      <c r="G95" s="6" t="s">
        <v>45</v>
      </c>
      <c r="H95" s="6"/>
      <c r="I95" s="3"/>
      <c r="J95" s="3"/>
      <c r="M95" s="18"/>
      <c r="N95" s="19"/>
      <c r="O95" s="19"/>
      <c r="P95" s="19"/>
      <c r="Q95" s="19"/>
      <c r="R95" s="19"/>
      <c r="S95" s="70"/>
      <c r="T95" s="70"/>
      <c r="U95" s="70"/>
      <c r="V95" s="44"/>
    </row>
    <row r="96" spans="2:22" x14ac:dyDescent="0.2">
      <c r="B96" s="4" t="s">
        <v>68</v>
      </c>
      <c r="C96" s="3">
        <v>-1.5740000000000001</v>
      </c>
      <c r="D96" s="3" t="s">
        <v>120</v>
      </c>
      <c r="E96" s="3" t="s">
        <v>30</v>
      </c>
      <c r="F96" s="3" t="s">
        <v>11</v>
      </c>
      <c r="G96" s="3">
        <v>0.72150000000000003</v>
      </c>
      <c r="H96" s="3" t="s">
        <v>69</v>
      </c>
      <c r="I96" s="3"/>
      <c r="J96" s="3"/>
      <c r="M96" s="44"/>
      <c r="N96" s="70"/>
      <c r="O96" s="70"/>
      <c r="P96" s="70"/>
      <c r="Q96" s="70"/>
      <c r="R96" s="70"/>
      <c r="S96" s="70"/>
      <c r="T96" s="70"/>
      <c r="U96" s="70"/>
      <c r="V96" s="44"/>
    </row>
    <row r="97" spans="1:22" x14ac:dyDescent="0.2">
      <c r="B97" s="4" t="s">
        <v>74</v>
      </c>
      <c r="C97" s="3">
        <v>-5.2919999999999998</v>
      </c>
      <c r="D97" s="3" t="s">
        <v>121</v>
      </c>
      <c r="E97" s="3" t="s">
        <v>29</v>
      </c>
      <c r="F97" s="3" t="s">
        <v>15</v>
      </c>
      <c r="G97" s="3">
        <v>3.4000000000000002E-2</v>
      </c>
      <c r="H97" s="3" t="s">
        <v>70</v>
      </c>
      <c r="I97" s="3"/>
      <c r="J97" s="3"/>
      <c r="M97" s="21"/>
      <c r="N97" s="22"/>
      <c r="O97" s="22"/>
      <c r="P97" s="22"/>
      <c r="Q97" s="22"/>
      <c r="R97" s="22"/>
      <c r="S97" s="22"/>
      <c r="T97" s="19"/>
      <c r="U97" s="19"/>
      <c r="V97" s="44"/>
    </row>
    <row r="98" spans="1:22" x14ac:dyDescent="0.2">
      <c r="B98" s="4" t="s">
        <v>71</v>
      </c>
      <c r="C98" s="3">
        <v>-24.02</v>
      </c>
      <c r="D98" s="3" t="s">
        <v>122</v>
      </c>
      <c r="E98" s="3" t="s">
        <v>29</v>
      </c>
      <c r="F98" s="3" t="s">
        <v>14</v>
      </c>
      <c r="G98" s="3">
        <v>5.5999999999999999E-3</v>
      </c>
      <c r="H98" s="3" t="s">
        <v>88</v>
      </c>
      <c r="I98" s="3"/>
      <c r="J98" s="3"/>
      <c r="M98" s="18"/>
      <c r="N98" s="19"/>
      <c r="O98" s="19"/>
      <c r="P98" s="19"/>
      <c r="Q98" s="19"/>
      <c r="R98" s="19"/>
      <c r="S98" s="19"/>
      <c r="T98" s="19"/>
      <c r="U98" s="19"/>
      <c r="V98" s="44"/>
    </row>
    <row r="99" spans="1:22" x14ac:dyDescent="0.2">
      <c r="B99" s="4" t="s">
        <v>72</v>
      </c>
      <c r="C99" s="3">
        <v>-19.2</v>
      </c>
      <c r="D99" s="3" t="s">
        <v>123</v>
      </c>
      <c r="E99" s="3" t="s">
        <v>29</v>
      </c>
      <c r="F99" s="3" t="s">
        <v>14</v>
      </c>
      <c r="G99" s="3">
        <v>3.5000000000000001E-3</v>
      </c>
      <c r="H99" s="3" t="s">
        <v>89</v>
      </c>
      <c r="I99" s="3"/>
      <c r="J99" s="3"/>
      <c r="M99" s="18"/>
      <c r="N99" s="19"/>
      <c r="O99" s="19"/>
      <c r="P99" s="19"/>
      <c r="Q99" s="19"/>
      <c r="R99" s="19"/>
      <c r="S99" s="19"/>
      <c r="T99" s="19"/>
      <c r="U99" s="19"/>
      <c r="V99" s="44"/>
    </row>
    <row r="100" spans="1:22" x14ac:dyDescent="0.2">
      <c r="B100" s="4" t="s">
        <v>90</v>
      </c>
      <c r="C100" s="3">
        <v>-3.718</v>
      </c>
      <c r="D100" s="3" t="s">
        <v>124</v>
      </c>
      <c r="E100" s="3" t="s">
        <v>30</v>
      </c>
      <c r="F100" s="3" t="s">
        <v>11</v>
      </c>
      <c r="G100" s="3">
        <v>0.45469999999999999</v>
      </c>
      <c r="H100" s="3" t="s">
        <v>73</v>
      </c>
      <c r="I100" s="3"/>
      <c r="J100" s="3"/>
      <c r="M100" s="18"/>
      <c r="N100" s="19"/>
      <c r="O100" s="19"/>
      <c r="P100" s="19"/>
      <c r="Q100" s="19"/>
      <c r="R100" s="19"/>
      <c r="S100" s="19"/>
      <c r="T100" s="19"/>
      <c r="U100" s="19"/>
      <c r="V100" s="44"/>
    </row>
    <row r="101" spans="1:22" x14ac:dyDescent="0.2">
      <c r="B101" s="4" t="s">
        <v>91</v>
      </c>
      <c r="C101" s="3">
        <v>-22.44</v>
      </c>
      <c r="D101" s="3" t="s">
        <v>125</v>
      </c>
      <c r="E101" s="3" t="s">
        <v>29</v>
      </c>
      <c r="F101" s="3" t="s">
        <v>14</v>
      </c>
      <c r="G101" s="3">
        <v>1.1000000000000001E-3</v>
      </c>
      <c r="H101" s="3" t="s">
        <v>92</v>
      </c>
      <c r="I101" s="3"/>
      <c r="J101" s="3"/>
      <c r="M101" s="18"/>
      <c r="N101" s="19"/>
      <c r="O101" s="19"/>
      <c r="P101" s="19"/>
      <c r="Q101" s="19"/>
      <c r="R101" s="19"/>
      <c r="S101" s="19"/>
      <c r="T101" s="19"/>
      <c r="U101" s="19"/>
      <c r="V101" s="44"/>
    </row>
    <row r="102" spans="1:22" x14ac:dyDescent="0.2">
      <c r="B102" s="4" t="s">
        <v>93</v>
      </c>
      <c r="C102" s="3">
        <v>-17.63</v>
      </c>
      <c r="D102" s="3" t="s">
        <v>126</v>
      </c>
      <c r="E102" s="3" t="s">
        <v>29</v>
      </c>
      <c r="F102" s="3" t="s">
        <v>14</v>
      </c>
      <c r="G102" s="3">
        <v>3.7000000000000002E-3</v>
      </c>
      <c r="H102" s="3" t="s">
        <v>94</v>
      </c>
      <c r="I102" s="3"/>
      <c r="J102" s="3"/>
      <c r="M102" s="18"/>
      <c r="N102" s="19"/>
      <c r="O102" s="19"/>
      <c r="P102" s="19"/>
      <c r="Q102" s="19"/>
      <c r="R102" s="19"/>
      <c r="S102" s="19"/>
      <c r="T102" s="19"/>
      <c r="U102" s="19"/>
      <c r="V102" s="44"/>
    </row>
    <row r="103" spans="1:22" x14ac:dyDescent="0.2">
      <c r="B103" s="4" t="s">
        <v>95</v>
      </c>
      <c r="C103" s="3">
        <v>-18.73</v>
      </c>
      <c r="D103" s="3" t="s">
        <v>127</v>
      </c>
      <c r="E103" s="3" t="s">
        <v>29</v>
      </c>
      <c r="F103" s="3" t="s">
        <v>15</v>
      </c>
      <c r="G103" s="3">
        <v>2.69E-2</v>
      </c>
      <c r="H103" s="3" t="s">
        <v>96</v>
      </c>
      <c r="I103" s="3"/>
      <c r="J103" s="3"/>
      <c r="M103" s="18"/>
      <c r="N103" s="19"/>
      <c r="O103" s="19"/>
      <c r="P103" s="19"/>
      <c r="Q103" s="19"/>
      <c r="R103" s="19"/>
      <c r="S103" s="19"/>
      <c r="T103" s="19"/>
      <c r="U103" s="19"/>
      <c r="V103" s="44"/>
    </row>
    <row r="104" spans="1:22" x14ac:dyDescent="0.2">
      <c r="B104" s="4" t="s">
        <v>97</v>
      </c>
      <c r="C104" s="3">
        <v>-13.91</v>
      </c>
      <c r="D104" s="3" t="s">
        <v>128</v>
      </c>
      <c r="E104" s="3" t="s">
        <v>29</v>
      </c>
      <c r="F104" s="3" t="s">
        <v>15</v>
      </c>
      <c r="G104" s="3">
        <v>2.23E-2</v>
      </c>
      <c r="H104" s="3" t="s">
        <v>98</v>
      </c>
      <c r="I104" s="3"/>
      <c r="J104" s="3"/>
      <c r="M104" s="18"/>
      <c r="N104" s="19"/>
      <c r="O104" s="19"/>
      <c r="P104" s="19"/>
      <c r="Q104" s="19"/>
      <c r="R104" s="19"/>
      <c r="S104" s="19"/>
      <c r="T104" s="19"/>
      <c r="U104" s="19"/>
      <c r="V104" s="44"/>
    </row>
    <row r="105" spans="1:22" x14ac:dyDescent="0.2">
      <c r="B105" s="4" t="s">
        <v>99</v>
      </c>
      <c r="C105" s="3">
        <v>4.8140000000000001</v>
      </c>
      <c r="D105" s="3" t="s">
        <v>129</v>
      </c>
      <c r="E105" s="3" t="s">
        <v>30</v>
      </c>
      <c r="F105" s="3" t="s">
        <v>11</v>
      </c>
      <c r="G105" s="3">
        <v>0.39100000000000001</v>
      </c>
      <c r="H105" s="3" t="s">
        <v>100</v>
      </c>
      <c r="I105" s="3"/>
      <c r="J105" s="3"/>
      <c r="M105" s="18"/>
      <c r="N105" s="19"/>
      <c r="O105" s="19"/>
      <c r="P105" s="19"/>
      <c r="Q105" s="19"/>
      <c r="R105" s="19"/>
      <c r="S105" s="19"/>
      <c r="T105" s="19"/>
      <c r="U105" s="19"/>
      <c r="V105" s="44"/>
    </row>
    <row r="106" spans="1:22" x14ac:dyDescent="0.2">
      <c r="B106" s="4"/>
      <c r="C106" s="3"/>
      <c r="D106" s="3"/>
      <c r="E106" s="3"/>
      <c r="F106" s="3"/>
      <c r="G106" s="3"/>
      <c r="H106" s="3"/>
      <c r="I106" s="3"/>
      <c r="J106" s="3"/>
      <c r="M106" s="18"/>
      <c r="N106" s="19"/>
      <c r="O106" s="19"/>
      <c r="P106" s="19"/>
      <c r="Q106" s="19"/>
      <c r="R106" s="19"/>
      <c r="S106" s="19"/>
      <c r="T106" s="19"/>
      <c r="U106" s="19"/>
      <c r="V106" s="44"/>
    </row>
    <row r="107" spans="1:22" x14ac:dyDescent="0.2">
      <c r="B107" s="5" t="s">
        <v>46</v>
      </c>
      <c r="C107" s="6" t="s">
        <v>47</v>
      </c>
      <c r="D107" s="6" t="s">
        <v>48</v>
      </c>
      <c r="E107" s="6" t="s">
        <v>41</v>
      </c>
      <c r="F107" s="6" t="s">
        <v>49</v>
      </c>
      <c r="G107" s="6" t="s">
        <v>16</v>
      </c>
      <c r="H107" s="6" t="s">
        <v>17</v>
      </c>
      <c r="I107" s="6" t="s">
        <v>52</v>
      </c>
      <c r="J107" s="6" t="s">
        <v>35</v>
      </c>
      <c r="M107" s="18"/>
      <c r="N107" s="19"/>
      <c r="O107" s="19"/>
      <c r="P107" s="19"/>
      <c r="Q107" s="19"/>
      <c r="R107" s="19"/>
      <c r="S107" s="19"/>
      <c r="T107" s="19"/>
      <c r="U107" s="19"/>
      <c r="V107" s="44"/>
    </row>
    <row r="108" spans="1:22" x14ac:dyDescent="0.2">
      <c r="B108" s="4" t="s">
        <v>68</v>
      </c>
      <c r="C108" s="3">
        <v>5.3680000000000003</v>
      </c>
      <c r="D108" s="3">
        <v>6.9420000000000002</v>
      </c>
      <c r="E108" s="3">
        <v>-1.5740000000000001</v>
      </c>
      <c r="F108" s="3">
        <v>1.2310000000000001</v>
      </c>
      <c r="G108" s="3">
        <v>4</v>
      </c>
      <c r="H108" s="3">
        <v>4</v>
      </c>
      <c r="I108" s="3">
        <v>1.8080000000000001</v>
      </c>
      <c r="J108" s="3">
        <v>3</v>
      </c>
      <c r="M108" s="18"/>
      <c r="N108" s="19"/>
      <c r="O108" s="19"/>
      <c r="P108" s="19"/>
      <c r="Q108" s="19"/>
      <c r="R108" s="19"/>
      <c r="S108" s="19"/>
      <c r="T108" s="19"/>
      <c r="U108" s="19"/>
      <c r="V108" s="44"/>
    </row>
    <row r="109" spans="1:22" x14ac:dyDescent="0.2">
      <c r="A109" s="44"/>
      <c r="B109" s="4" t="s">
        <v>74</v>
      </c>
      <c r="C109" s="3">
        <v>5.3680000000000003</v>
      </c>
      <c r="D109" s="3">
        <v>10.66</v>
      </c>
      <c r="E109" s="3">
        <v>-5.2919999999999998</v>
      </c>
      <c r="F109" s="3">
        <v>0.86519999999999997</v>
      </c>
      <c r="G109" s="3">
        <v>4</v>
      </c>
      <c r="H109" s="3">
        <v>4</v>
      </c>
      <c r="I109" s="3">
        <v>8.65</v>
      </c>
      <c r="J109" s="3">
        <v>3</v>
      </c>
      <c r="M109" s="21"/>
      <c r="N109" s="22"/>
      <c r="O109" s="22"/>
      <c r="P109" s="22"/>
      <c r="Q109" s="22"/>
      <c r="R109" s="22"/>
      <c r="S109" s="22"/>
      <c r="T109" s="22"/>
      <c r="U109" s="22"/>
      <c r="V109" s="44"/>
    </row>
    <row r="110" spans="1:22" x14ac:dyDescent="0.2">
      <c r="A110" s="44"/>
      <c r="B110" s="4" t="s">
        <v>71</v>
      </c>
      <c r="C110" s="3">
        <v>5.3680000000000003</v>
      </c>
      <c r="D110" s="3">
        <v>29.39</v>
      </c>
      <c r="E110" s="3">
        <v>-24.02</v>
      </c>
      <c r="F110" s="3">
        <v>2.0859999999999999</v>
      </c>
      <c r="G110" s="3">
        <v>4</v>
      </c>
      <c r="H110" s="3">
        <v>4</v>
      </c>
      <c r="I110" s="3">
        <v>16.28</v>
      </c>
      <c r="J110" s="3">
        <v>3</v>
      </c>
      <c r="M110" s="18"/>
      <c r="N110" s="19"/>
      <c r="O110" s="19"/>
      <c r="P110" s="19"/>
      <c r="Q110" s="19"/>
      <c r="R110" s="19"/>
      <c r="S110" s="19"/>
      <c r="T110" s="19"/>
      <c r="U110" s="19"/>
      <c r="V110" s="44"/>
    </row>
    <row r="111" spans="1:22" x14ac:dyDescent="0.2">
      <c r="A111" s="44"/>
      <c r="B111" s="4" t="s">
        <v>72</v>
      </c>
      <c r="C111" s="3">
        <v>5.3680000000000003</v>
      </c>
      <c r="D111" s="3">
        <v>24.57</v>
      </c>
      <c r="E111" s="3">
        <v>-19.2</v>
      </c>
      <c r="F111" s="3">
        <v>1.421</v>
      </c>
      <c r="G111" s="3">
        <v>4</v>
      </c>
      <c r="H111" s="3">
        <v>4</v>
      </c>
      <c r="I111" s="3">
        <v>19.11</v>
      </c>
      <c r="J111" s="3">
        <v>3</v>
      </c>
      <c r="M111" s="18"/>
      <c r="N111" s="19"/>
      <c r="O111" s="19"/>
      <c r="P111" s="19"/>
      <c r="Q111" s="19"/>
      <c r="R111" s="19"/>
      <c r="S111" s="19"/>
      <c r="T111" s="19"/>
      <c r="U111" s="19"/>
      <c r="V111" s="44"/>
    </row>
    <row r="112" spans="1:22" x14ac:dyDescent="0.2">
      <c r="A112" s="44"/>
      <c r="B112" s="4" t="s">
        <v>90</v>
      </c>
      <c r="C112" s="3">
        <v>6.9420000000000002</v>
      </c>
      <c r="D112" s="3">
        <v>10.66</v>
      </c>
      <c r="E112" s="3">
        <v>-3.718</v>
      </c>
      <c r="F112" s="3">
        <v>1.9319999999999999</v>
      </c>
      <c r="G112" s="3">
        <v>4</v>
      </c>
      <c r="H112" s="3">
        <v>4</v>
      </c>
      <c r="I112" s="3">
        <v>2.722</v>
      </c>
      <c r="J112" s="3">
        <v>3</v>
      </c>
      <c r="M112" s="18"/>
      <c r="N112" s="19"/>
      <c r="O112" s="19"/>
      <c r="P112" s="19"/>
      <c r="Q112" s="19"/>
      <c r="R112" s="19"/>
      <c r="S112" s="19"/>
      <c r="T112" s="19"/>
      <c r="U112" s="19"/>
      <c r="V112" s="44"/>
    </row>
    <row r="113" spans="1:22" x14ac:dyDescent="0.2">
      <c r="A113" s="44"/>
      <c r="B113" s="4" t="s">
        <v>91</v>
      </c>
      <c r="C113" s="3">
        <v>6.9420000000000002</v>
      </c>
      <c r="D113" s="3">
        <v>29.39</v>
      </c>
      <c r="E113" s="3">
        <v>-22.44</v>
      </c>
      <c r="F113" s="3">
        <v>1.06</v>
      </c>
      <c r="G113" s="3">
        <v>4</v>
      </c>
      <c r="H113" s="3">
        <v>4</v>
      </c>
      <c r="I113" s="3">
        <v>29.94</v>
      </c>
      <c r="J113" s="3">
        <v>3</v>
      </c>
      <c r="M113" s="18"/>
      <c r="N113" s="19"/>
      <c r="O113" s="19"/>
      <c r="P113" s="19"/>
      <c r="Q113" s="19"/>
      <c r="R113" s="19"/>
      <c r="S113" s="19"/>
      <c r="T113" s="19"/>
      <c r="U113" s="19"/>
      <c r="V113" s="44"/>
    </row>
    <row r="114" spans="1:22" x14ac:dyDescent="0.2">
      <c r="A114" s="44"/>
      <c r="B114" s="4" t="s">
        <v>93</v>
      </c>
      <c r="C114" s="3">
        <v>6.9420000000000002</v>
      </c>
      <c r="D114" s="3">
        <v>24.57</v>
      </c>
      <c r="E114" s="3">
        <v>-17.63</v>
      </c>
      <c r="F114" s="3">
        <v>1.339</v>
      </c>
      <c r="G114" s="3">
        <v>4</v>
      </c>
      <c r="H114" s="3">
        <v>4</v>
      </c>
      <c r="I114" s="3">
        <v>18.62</v>
      </c>
      <c r="J114" s="3">
        <v>3</v>
      </c>
      <c r="M114" s="18"/>
      <c r="N114" s="19"/>
      <c r="O114" s="19"/>
      <c r="P114" s="19"/>
      <c r="Q114" s="19"/>
      <c r="R114" s="19"/>
      <c r="S114" s="19"/>
      <c r="T114" s="19"/>
      <c r="U114" s="19"/>
      <c r="V114" s="44"/>
    </row>
    <row r="115" spans="1:22" x14ac:dyDescent="0.2">
      <c r="B115" s="4" t="s">
        <v>95</v>
      </c>
      <c r="C115" s="3">
        <v>10.66</v>
      </c>
      <c r="D115" s="3">
        <v>29.39</v>
      </c>
      <c r="E115" s="3">
        <v>-18.73</v>
      </c>
      <c r="F115" s="3">
        <v>2.8159999999999998</v>
      </c>
      <c r="G115" s="3">
        <v>4</v>
      </c>
      <c r="H115" s="3">
        <v>4</v>
      </c>
      <c r="I115" s="3">
        <v>9.4049999999999994</v>
      </c>
      <c r="J115" s="3">
        <v>3</v>
      </c>
      <c r="M115" s="18"/>
      <c r="N115" s="19"/>
      <c r="O115" s="19"/>
      <c r="P115" s="19"/>
      <c r="Q115" s="19"/>
      <c r="R115" s="19"/>
      <c r="S115" s="19"/>
      <c r="T115" s="19"/>
      <c r="U115" s="19"/>
      <c r="V115" s="44"/>
    </row>
    <row r="116" spans="1:22" x14ac:dyDescent="0.2">
      <c r="B116" s="4" t="s">
        <v>97</v>
      </c>
      <c r="C116" s="3">
        <v>10.66</v>
      </c>
      <c r="D116" s="3">
        <v>24.57</v>
      </c>
      <c r="E116" s="3">
        <v>-13.91</v>
      </c>
      <c r="F116" s="3">
        <v>1.9570000000000001</v>
      </c>
      <c r="G116" s="3">
        <v>4</v>
      </c>
      <c r="H116" s="3">
        <v>4</v>
      </c>
      <c r="I116" s="3">
        <v>10.06</v>
      </c>
      <c r="J116" s="3">
        <v>3</v>
      </c>
      <c r="M116" s="18"/>
      <c r="N116" s="19"/>
      <c r="O116" s="19"/>
      <c r="P116" s="19"/>
      <c r="Q116" s="19"/>
      <c r="R116" s="19"/>
      <c r="S116" s="19"/>
      <c r="T116" s="19"/>
      <c r="U116" s="19"/>
      <c r="V116" s="44"/>
    </row>
    <row r="117" spans="1:22" x14ac:dyDescent="0.2">
      <c r="B117" s="4" t="s">
        <v>99</v>
      </c>
      <c r="C117" s="3">
        <v>29.39</v>
      </c>
      <c r="D117" s="3">
        <v>24.57</v>
      </c>
      <c r="E117" s="3">
        <v>4.8140000000000001</v>
      </c>
      <c r="F117" s="3">
        <v>2.27</v>
      </c>
      <c r="G117" s="3">
        <v>4</v>
      </c>
      <c r="H117" s="3">
        <v>4</v>
      </c>
      <c r="I117" s="3">
        <v>2.9990000000000001</v>
      </c>
      <c r="J117" s="3">
        <v>3</v>
      </c>
      <c r="M117" s="18"/>
      <c r="N117" s="19"/>
      <c r="O117" s="19"/>
      <c r="P117" s="19"/>
      <c r="Q117" s="19"/>
      <c r="R117" s="19"/>
      <c r="S117" s="19"/>
      <c r="T117" s="19"/>
      <c r="U117" s="19"/>
      <c r="V117" s="44"/>
    </row>
    <row r="118" spans="1:22" x14ac:dyDescent="0.2">
      <c r="B118" s="4"/>
      <c r="C118" s="3"/>
      <c r="D118" s="3"/>
      <c r="E118" s="3"/>
      <c r="F118" s="3"/>
      <c r="G118" s="3"/>
      <c r="H118" s="3"/>
      <c r="I118" s="3"/>
      <c r="J118" s="3"/>
      <c r="M118" s="18"/>
      <c r="N118" s="19"/>
      <c r="O118" s="19"/>
      <c r="P118" s="19"/>
      <c r="Q118" s="19"/>
      <c r="R118" s="19"/>
      <c r="S118" s="19"/>
      <c r="T118" s="19"/>
      <c r="U118" s="19"/>
      <c r="V118" s="44"/>
    </row>
    <row r="119" spans="1:22" x14ac:dyDescent="0.2">
      <c r="B119" s="4"/>
      <c r="C119" s="3"/>
      <c r="D119" s="3"/>
      <c r="E119" s="3"/>
      <c r="F119" s="3"/>
      <c r="G119" s="3"/>
      <c r="H119" s="3"/>
      <c r="I119" s="3"/>
      <c r="J119" s="3"/>
      <c r="M119" s="18"/>
      <c r="N119" s="19"/>
      <c r="O119" s="19"/>
      <c r="P119" s="19"/>
      <c r="Q119" s="19"/>
      <c r="R119" s="19"/>
      <c r="S119" s="19"/>
      <c r="T119" s="19"/>
      <c r="U119" s="19"/>
      <c r="V119" s="44"/>
    </row>
    <row r="120" spans="1:22" x14ac:dyDescent="0.2">
      <c r="A120" s="33"/>
      <c r="B120" s="31"/>
      <c r="C120" s="29"/>
      <c r="D120" s="29"/>
      <c r="E120" s="29"/>
      <c r="F120" s="33"/>
      <c r="G120" s="33"/>
      <c r="H120" s="33"/>
      <c r="I120" s="33"/>
      <c r="J120" s="33"/>
      <c r="K120" s="33"/>
      <c r="L120" s="33"/>
      <c r="M120" s="33"/>
      <c r="N120" s="44"/>
      <c r="O120" s="44"/>
      <c r="P120" s="44"/>
      <c r="Q120" s="44"/>
      <c r="R120" s="44"/>
      <c r="S120" s="44"/>
      <c r="T120" s="44"/>
      <c r="U120" s="44"/>
      <c r="V120" s="44"/>
    </row>
    <row r="121" spans="1:22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44"/>
      <c r="O121" s="44"/>
      <c r="P121" s="44"/>
      <c r="Q121" s="44"/>
      <c r="R121" s="44"/>
      <c r="S121" s="44"/>
      <c r="T121" s="44"/>
      <c r="U121" s="44"/>
      <c r="V121" s="44"/>
    </row>
    <row r="122" spans="1:22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44"/>
      <c r="O122" s="44"/>
      <c r="P122" s="44"/>
      <c r="Q122" s="44"/>
      <c r="R122" s="44"/>
      <c r="S122" s="44"/>
      <c r="T122" s="44"/>
      <c r="U122" s="44"/>
      <c r="V122" s="44"/>
    </row>
    <row r="123" spans="1:22" x14ac:dyDescent="0.2">
      <c r="A123" s="33"/>
      <c r="B123" s="30"/>
      <c r="C123" s="56"/>
      <c r="D123" s="57"/>
      <c r="E123" s="33"/>
      <c r="F123" s="33"/>
      <c r="G123" s="33"/>
      <c r="H123" s="33"/>
      <c r="I123" s="33"/>
      <c r="J123" s="33"/>
      <c r="K123" s="33"/>
      <c r="L123" s="33"/>
      <c r="M123" s="33"/>
      <c r="N123" s="44"/>
      <c r="O123" s="44"/>
      <c r="P123" s="44"/>
      <c r="Q123" s="44"/>
      <c r="R123" s="44"/>
      <c r="S123" s="44"/>
      <c r="T123" s="44"/>
      <c r="U123" s="44"/>
      <c r="V123" s="44"/>
    </row>
    <row r="124" spans="1:22" x14ac:dyDescent="0.2">
      <c r="A124" s="33"/>
      <c r="B124" s="67"/>
      <c r="C124" s="33"/>
      <c r="D124" s="54"/>
      <c r="E124" s="33"/>
      <c r="F124" s="33"/>
      <c r="G124" s="33"/>
      <c r="H124" s="33"/>
      <c r="I124" s="33"/>
      <c r="J124" s="33"/>
      <c r="K124" s="33"/>
      <c r="L124" s="33"/>
      <c r="M124" s="33"/>
      <c r="N124" s="44"/>
      <c r="O124" s="44"/>
      <c r="P124" s="44"/>
      <c r="Q124" s="44"/>
      <c r="R124" s="44"/>
      <c r="S124" s="44"/>
      <c r="T124" s="44"/>
      <c r="U124" s="44"/>
      <c r="V124" s="44"/>
    </row>
    <row r="125" spans="1:22" x14ac:dyDescent="0.2">
      <c r="A125" s="33"/>
      <c r="B125" s="67"/>
      <c r="C125" s="33"/>
      <c r="D125" s="54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22" x14ac:dyDescent="0.2">
      <c r="A126" s="33"/>
      <c r="B126" s="67"/>
      <c r="C126" s="33"/>
      <c r="D126" s="54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22" x14ac:dyDescent="0.2">
      <c r="A127" s="33"/>
      <c r="B127" s="67"/>
      <c r="C127" s="33"/>
      <c r="D127" s="54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22" x14ac:dyDescent="0.2">
      <c r="A128" s="33"/>
      <c r="B128" s="67"/>
      <c r="C128" s="33"/>
      <c r="D128" s="54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x14ac:dyDescent="0.2">
      <c r="A130" s="33"/>
      <c r="B130" s="30"/>
      <c r="C130" s="56"/>
      <c r="D130" s="57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x14ac:dyDescent="0.2">
      <c r="A131" s="33"/>
      <c r="B131" s="67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x14ac:dyDescent="0.2">
      <c r="A132" s="33"/>
      <c r="B132" s="67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x14ac:dyDescent="0.2">
      <c r="A133" s="33"/>
      <c r="B133" s="67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x14ac:dyDescent="0.2">
      <c r="A134" s="33"/>
      <c r="B134" s="67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x14ac:dyDescent="0.2">
      <c r="A135" s="33"/>
      <c r="B135" s="67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5291-1CAE-0B43-8623-8B40976E2E84}">
  <dimension ref="A1:AG143"/>
  <sheetViews>
    <sheetView tabSelected="1" topLeftCell="A12" zoomScaleNormal="94" workbookViewId="0">
      <selection activeCell="E26" sqref="E26"/>
    </sheetView>
  </sheetViews>
  <sheetFormatPr baseColWidth="10" defaultColWidth="10.83203125" defaultRowHeight="16" x14ac:dyDescent="0.2"/>
  <cols>
    <col min="1" max="1" width="10.83203125" style="27"/>
    <col min="2" max="2" width="40.6640625" style="27" bestFit="1" customWidth="1"/>
    <col min="3" max="3" width="17" style="27" bestFit="1" customWidth="1"/>
    <col min="4" max="4" width="18" style="27" bestFit="1" customWidth="1"/>
    <col min="5" max="5" width="48.6640625" style="27" customWidth="1"/>
    <col min="6" max="6" width="21" style="27" customWidth="1"/>
    <col min="7" max="11" width="10.83203125" style="27"/>
    <col min="12" max="12" width="12.33203125" style="27" customWidth="1"/>
    <col min="13" max="13" width="42.5" style="27" bestFit="1" customWidth="1"/>
    <col min="14" max="14" width="10.83203125" style="27"/>
    <col min="15" max="15" width="12.1640625" style="27" bestFit="1" customWidth="1"/>
    <col min="16" max="16384" width="10.83203125" style="27"/>
  </cols>
  <sheetData>
    <row r="1" spans="1:33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33" x14ac:dyDescent="0.2">
      <c r="A2" s="15" t="s">
        <v>157</v>
      </c>
      <c r="B2" s="15"/>
      <c r="C2" s="16"/>
      <c r="D2" s="34"/>
      <c r="E2" s="34"/>
      <c r="F2" s="34"/>
      <c r="G2" s="34"/>
      <c r="H2" s="34"/>
      <c r="I2" s="34"/>
      <c r="J2" s="34"/>
      <c r="K2" s="33"/>
      <c r="L2" s="33"/>
    </row>
    <row r="3" spans="1:33" x14ac:dyDescent="0.2">
      <c r="A3" s="26" t="s">
        <v>143</v>
      </c>
      <c r="B3" s="32"/>
      <c r="C3" s="32"/>
      <c r="D3" s="16"/>
      <c r="E3" s="16"/>
      <c r="F3" s="16"/>
      <c r="G3" s="71"/>
      <c r="H3" s="34"/>
      <c r="I3" s="34"/>
      <c r="J3" s="34"/>
      <c r="K3" s="33"/>
      <c r="L3" s="33"/>
    </row>
    <row r="4" spans="1:33" x14ac:dyDescent="0.2">
      <c r="D4" s="44"/>
      <c r="E4" s="44"/>
      <c r="F4" s="44"/>
      <c r="G4" s="53"/>
      <c r="H4" s="53"/>
      <c r="I4" s="53"/>
      <c r="J4" s="53"/>
      <c r="K4" s="43"/>
      <c r="L4" s="33"/>
    </row>
    <row r="5" spans="1:33" x14ac:dyDescent="0.2">
      <c r="A5" s="52"/>
      <c r="B5" s="37" t="s">
        <v>81</v>
      </c>
      <c r="E5" s="33"/>
      <c r="F5" s="33"/>
      <c r="J5" s="54"/>
      <c r="K5" s="33"/>
      <c r="L5" s="33"/>
    </row>
    <row r="6" spans="1:33" x14ac:dyDescent="0.2">
      <c r="A6" s="52"/>
      <c r="E6" s="33"/>
      <c r="F6" s="33"/>
      <c r="G6" s="33"/>
      <c r="H6" s="35"/>
      <c r="I6" s="33"/>
      <c r="J6" s="33"/>
    </row>
    <row r="7" spans="1:33" x14ac:dyDescent="0.2">
      <c r="A7" s="52"/>
      <c r="B7" s="38"/>
      <c r="C7" s="60" t="s">
        <v>5</v>
      </c>
      <c r="G7" s="33"/>
      <c r="H7" s="33"/>
      <c r="I7" s="33"/>
      <c r="J7" s="33"/>
      <c r="N7" s="33"/>
      <c r="O7" s="33"/>
      <c r="P7" s="33"/>
    </row>
    <row r="8" spans="1:33" x14ac:dyDescent="0.2">
      <c r="A8" s="52"/>
      <c r="B8" s="61" t="s">
        <v>7</v>
      </c>
      <c r="C8" s="55" t="s">
        <v>76</v>
      </c>
      <c r="G8" s="33"/>
      <c r="H8" s="33"/>
      <c r="I8" s="62"/>
      <c r="J8" s="62"/>
      <c r="N8" s="33"/>
      <c r="O8" s="33"/>
      <c r="P8" s="33"/>
    </row>
    <row r="9" spans="1:33" x14ac:dyDescent="0.2">
      <c r="A9" s="52"/>
      <c r="B9" s="63" t="s">
        <v>16</v>
      </c>
      <c r="C9" s="42">
        <v>70.69</v>
      </c>
      <c r="G9" s="33"/>
      <c r="H9" s="43"/>
      <c r="I9" s="56"/>
      <c r="J9" s="64"/>
      <c r="N9" s="33"/>
      <c r="O9" s="62"/>
      <c r="P9" s="33"/>
      <c r="AB9" s="28"/>
      <c r="AC9" s="28"/>
      <c r="AD9" s="28"/>
      <c r="AE9" s="28"/>
      <c r="AF9" s="28"/>
      <c r="AG9" s="28"/>
    </row>
    <row r="10" spans="1:33" x14ac:dyDescent="0.2">
      <c r="A10" s="52"/>
      <c r="B10" s="63" t="s">
        <v>17</v>
      </c>
      <c r="C10" s="42">
        <v>74.55</v>
      </c>
      <c r="G10" s="33"/>
      <c r="H10" s="48"/>
      <c r="I10" s="33"/>
      <c r="J10" s="33"/>
      <c r="N10" s="33"/>
      <c r="O10" s="56"/>
      <c r="P10" s="33"/>
      <c r="AB10" s="28"/>
      <c r="AC10" s="28"/>
      <c r="AD10" s="28"/>
      <c r="AE10" s="28"/>
      <c r="AF10" s="28"/>
      <c r="AG10" s="28"/>
    </row>
    <row r="11" spans="1:33" x14ac:dyDescent="0.2">
      <c r="A11" s="52"/>
      <c r="B11" s="83" t="s">
        <v>18</v>
      </c>
      <c r="C11" s="84">
        <v>75.92</v>
      </c>
      <c r="G11" s="33"/>
      <c r="H11" s="48"/>
      <c r="I11" s="33"/>
      <c r="J11" s="33"/>
      <c r="N11" s="33"/>
      <c r="O11" s="33"/>
      <c r="P11" s="33"/>
      <c r="AB11" s="28"/>
      <c r="AC11" s="28"/>
      <c r="AD11" s="28"/>
      <c r="AE11" s="28"/>
      <c r="AF11" s="28"/>
      <c r="AG11" s="28"/>
    </row>
    <row r="12" spans="1:33" x14ac:dyDescent="0.2">
      <c r="A12" s="52"/>
      <c r="B12" s="48"/>
      <c r="C12" s="52"/>
      <c r="G12" s="33"/>
      <c r="H12" s="48"/>
      <c r="I12" s="33"/>
      <c r="J12" s="33"/>
      <c r="N12" s="33"/>
      <c r="O12" s="33"/>
      <c r="P12" s="33"/>
      <c r="AB12" s="28"/>
      <c r="AC12" s="28"/>
      <c r="AD12" s="28"/>
      <c r="AE12" s="28"/>
      <c r="AF12" s="28"/>
      <c r="AG12" s="28"/>
    </row>
    <row r="13" spans="1:33" x14ac:dyDescent="0.2">
      <c r="A13" s="52"/>
      <c r="B13" s="38"/>
      <c r="C13" s="38"/>
      <c r="E13" s="33"/>
      <c r="F13" s="33"/>
      <c r="G13" s="33"/>
      <c r="H13" s="48"/>
      <c r="I13" s="33"/>
      <c r="J13" s="33"/>
      <c r="N13" s="33"/>
      <c r="O13" s="33"/>
      <c r="P13" s="33"/>
      <c r="AB13" s="28"/>
      <c r="AC13" s="28"/>
      <c r="AD13" s="28"/>
      <c r="AE13" s="28"/>
      <c r="AF13" s="28"/>
      <c r="AG13" s="28"/>
    </row>
    <row r="14" spans="1:33" x14ac:dyDescent="0.2">
      <c r="A14" s="52"/>
      <c r="E14" s="33"/>
      <c r="F14" s="62"/>
      <c r="G14" s="33"/>
      <c r="H14" s="33"/>
      <c r="I14" s="33"/>
      <c r="J14" s="33"/>
      <c r="N14" s="33"/>
      <c r="O14" s="33"/>
      <c r="P14" s="33"/>
      <c r="AB14" s="28"/>
      <c r="AC14" s="28"/>
      <c r="AD14" s="28"/>
      <c r="AE14" s="28"/>
      <c r="AF14" s="28"/>
      <c r="AG14" s="28"/>
    </row>
    <row r="15" spans="1:33" x14ac:dyDescent="0.2">
      <c r="A15" s="52"/>
      <c r="B15" s="38"/>
      <c r="C15" s="60" t="s">
        <v>5</v>
      </c>
      <c r="G15" s="33"/>
      <c r="H15" s="33"/>
      <c r="I15" s="62"/>
      <c r="J15" s="62"/>
      <c r="N15" s="33"/>
      <c r="O15" s="33"/>
      <c r="P15" s="33"/>
      <c r="AB15" s="28"/>
      <c r="AC15" s="28"/>
      <c r="AD15" s="28"/>
      <c r="AE15" s="28"/>
      <c r="AF15" s="28"/>
      <c r="AG15" s="28"/>
    </row>
    <row r="16" spans="1:33" x14ac:dyDescent="0.2">
      <c r="A16" s="52"/>
      <c r="B16" s="61" t="s">
        <v>13</v>
      </c>
      <c r="C16" s="55" t="s">
        <v>76</v>
      </c>
      <c r="G16" s="33"/>
      <c r="H16" s="43"/>
      <c r="I16" s="56"/>
      <c r="J16" s="64"/>
      <c r="N16" s="33"/>
      <c r="O16" s="33"/>
      <c r="P16" s="33"/>
      <c r="AB16" s="28"/>
      <c r="AC16" s="28"/>
      <c r="AD16" s="28"/>
      <c r="AE16" s="28"/>
      <c r="AF16" s="28"/>
      <c r="AG16" s="28"/>
    </row>
    <row r="17" spans="1:33" x14ac:dyDescent="0.2">
      <c r="A17" s="52"/>
      <c r="B17" s="63" t="s">
        <v>16</v>
      </c>
      <c r="C17" s="42">
        <v>96.75</v>
      </c>
      <c r="G17" s="33"/>
      <c r="H17" s="48"/>
      <c r="I17" s="33"/>
      <c r="J17" s="33"/>
      <c r="N17" s="33"/>
      <c r="O17" s="33"/>
      <c r="P17" s="33"/>
      <c r="AB17" s="28"/>
      <c r="AC17" s="28"/>
      <c r="AD17" s="28"/>
      <c r="AE17" s="28"/>
      <c r="AF17" s="28"/>
      <c r="AG17" s="28"/>
    </row>
    <row r="18" spans="1:33" x14ac:dyDescent="0.2">
      <c r="A18" s="52"/>
      <c r="B18" s="63" t="s">
        <v>17</v>
      </c>
      <c r="C18" s="42">
        <v>96.69</v>
      </c>
      <c r="G18" s="33"/>
      <c r="H18" s="48"/>
      <c r="I18" s="33"/>
      <c r="J18" s="33"/>
      <c r="N18" s="33"/>
      <c r="O18" s="33"/>
      <c r="P18" s="33"/>
      <c r="AB18" s="28"/>
      <c r="AC18" s="28"/>
      <c r="AD18" s="28"/>
      <c r="AE18" s="28"/>
      <c r="AF18" s="28"/>
      <c r="AG18" s="28"/>
    </row>
    <row r="19" spans="1:33" x14ac:dyDescent="0.2">
      <c r="A19" s="52"/>
      <c r="B19" s="63" t="s">
        <v>18</v>
      </c>
      <c r="C19" s="42">
        <v>96.81</v>
      </c>
      <c r="G19" s="33"/>
      <c r="H19" s="48"/>
      <c r="I19" s="33"/>
      <c r="J19" s="33"/>
      <c r="AB19" s="28"/>
      <c r="AC19" s="28"/>
      <c r="AD19" s="28"/>
      <c r="AE19" s="28"/>
      <c r="AF19" s="28"/>
      <c r="AG19" s="28"/>
    </row>
    <row r="20" spans="1:33" x14ac:dyDescent="0.2">
      <c r="A20" s="52"/>
      <c r="B20" s="48"/>
      <c r="C20" s="52"/>
      <c r="D20" s="52"/>
      <c r="G20" s="33"/>
      <c r="H20" s="48"/>
      <c r="I20" s="33"/>
      <c r="J20" s="33"/>
      <c r="AB20" s="28"/>
      <c r="AC20" s="28"/>
      <c r="AD20" s="28"/>
      <c r="AE20" s="28"/>
      <c r="AF20" s="28"/>
      <c r="AG20" s="28"/>
    </row>
    <row r="21" spans="1:33" x14ac:dyDescent="0.2">
      <c r="A21" s="52"/>
      <c r="B21" s="48"/>
      <c r="C21" s="52"/>
      <c r="D21" s="52"/>
      <c r="E21" s="43"/>
      <c r="F21" s="57"/>
      <c r="G21" s="33"/>
      <c r="H21" s="33"/>
      <c r="I21" s="62"/>
      <c r="J21" s="62"/>
      <c r="AB21" s="28"/>
      <c r="AC21" s="28"/>
      <c r="AD21" s="28"/>
      <c r="AE21" s="28"/>
      <c r="AF21" s="28"/>
      <c r="AG21" s="28"/>
    </row>
    <row r="22" spans="1:33" x14ac:dyDescent="0.2">
      <c r="A22" s="52"/>
      <c r="E22" s="48"/>
      <c r="F22" s="33"/>
      <c r="G22" s="33"/>
      <c r="H22" s="43"/>
      <c r="I22" s="56"/>
      <c r="J22" s="64"/>
      <c r="AB22" s="28"/>
      <c r="AC22" s="28"/>
      <c r="AD22" s="28"/>
      <c r="AE22" s="28"/>
      <c r="AF22" s="28"/>
      <c r="AG22" s="28"/>
    </row>
    <row r="23" spans="1:33" x14ac:dyDescent="0.2">
      <c r="A23" s="52"/>
      <c r="B23" s="38"/>
      <c r="C23" s="60" t="s">
        <v>5</v>
      </c>
      <c r="E23" s="48"/>
      <c r="F23" s="33"/>
      <c r="G23" s="33"/>
      <c r="H23" s="48"/>
      <c r="I23" s="33"/>
      <c r="J23" s="33"/>
      <c r="AB23" s="28"/>
      <c r="AC23" s="28"/>
      <c r="AD23" s="28"/>
      <c r="AE23" s="28"/>
      <c r="AF23" s="28"/>
      <c r="AG23" s="28"/>
    </row>
    <row r="24" spans="1:33" x14ac:dyDescent="0.2">
      <c r="A24" s="52"/>
      <c r="B24" s="61" t="s">
        <v>2</v>
      </c>
      <c r="C24" s="55" t="s">
        <v>76</v>
      </c>
      <c r="E24" s="48"/>
      <c r="F24" s="33"/>
      <c r="G24" s="33"/>
      <c r="H24" s="48"/>
      <c r="I24" s="33"/>
      <c r="J24" s="33"/>
      <c r="AB24" s="28"/>
      <c r="AC24" s="28"/>
      <c r="AD24" s="28"/>
      <c r="AE24" s="28"/>
      <c r="AF24" s="28"/>
      <c r="AG24" s="28"/>
    </row>
    <row r="25" spans="1:33" x14ac:dyDescent="0.2">
      <c r="A25" s="52"/>
      <c r="B25" s="63" t="s">
        <v>16</v>
      </c>
      <c r="C25" s="42">
        <v>63.41</v>
      </c>
      <c r="E25" s="48"/>
      <c r="F25" s="33"/>
      <c r="G25" s="33"/>
      <c r="H25" s="48"/>
      <c r="I25" s="33"/>
      <c r="J25" s="33"/>
      <c r="AB25" s="28"/>
      <c r="AC25" s="28"/>
      <c r="AD25" s="28"/>
      <c r="AE25" s="28"/>
      <c r="AF25" s="28"/>
      <c r="AG25" s="28"/>
    </row>
    <row r="26" spans="1:33" x14ac:dyDescent="0.2">
      <c r="A26" s="52"/>
      <c r="B26" s="63" t="s">
        <v>17</v>
      </c>
      <c r="C26" s="42">
        <v>59.83</v>
      </c>
      <c r="E26" s="33"/>
      <c r="F26" s="33"/>
      <c r="G26" s="33"/>
      <c r="H26" s="48"/>
      <c r="I26" s="33"/>
      <c r="J26" s="33"/>
      <c r="AB26" s="28"/>
      <c r="AC26" s="28"/>
      <c r="AD26" s="28"/>
      <c r="AE26" s="28"/>
      <c r="AF26" s="28"/>
      <c r="AG26" s="28"/>
    </row>
    <row r="27" spans="1:33" x14ac:dyDescent="0.2">
      <c r="A27" s="52"/>
      <c r="B27" s="63" t="s">
        <v>18</v>
      </c>
      <c r="C27" s="86">
        <v>54.3</v>
      </c>
      <c r="E27" s="33"/>
      <c r="F27" s="62"/>
      <c r="G27" s="33"/>
      <c r="H27" s="33"/>
      <c r="I27" s="33"/>
      <c r="J27" s="33"/>
      <c r="AB27" s="28"/>
      <c r="AC27" s="28"/>
      <c r="AD27" s="28"/>
      <c r="AE27" s="28"/>
      <c r="AF27" s="28"/>
      <c r="AG27" s="28"/>
    </row>
    <row r="28" spans="1:33" x14ac:dyDescent="0.2">
      <c r="A28" s="52"/>
      <c r="B28" s="52"/>
      <c r="C28" s="48"/>
      <c r="D28" s="52"/>
      <c r="E28" s="43"/>
      <c r="F28" s="57"/>
      <c r="G28" s="33"/>
      <c r="H28" s="33"/>
      <c r="I28" s="62"/>
      <c r="J28" s="62"/>
    </row>
    <row r="29" spans="1:33" x14ac:dyDescent="0.2">
      <c r="A29" s="52"/>
      <c r="B29" s="52"/>
      <c r="C29" s="48"/>
      <c r="D29" s="52"/>
      <c r="G29" s="33"/>
      <c r="H29" s="43"/>
      <c r="I29" s="56"/>
      <c r="J29" s="64"/>
    </row>
    <row r="30" spans="1:33" x14ac:dyDescent="0.2">
      <c r="A30" s="33"/>
      <c r="B30" s="52"/>
      <c r="C30" s="48"/>
      <c r="D30" s="52"/>
      <c r="E30" s="33"/>
      <c r="F30" s="33"/>
      <c r="G30" s="33"/>
      <c r="H30" s="33"/>
      <c r="I30" s="33"/>
      <c r="J30" s="33"/>
    </row>
    <row r="31" spans="1:33" x14ac:dyDescent="0.2">
      <c r="A31" s="33"/>
      <c r="B31" s="38"/>
      <c r="C31" s="60" t="s">
        <v>5</v>
      </c>
      <c r="E31" s="30"/>
      <c r="F31" s="57"/>
      <c r="G31" s="33"/>
      <c r="H31" s="66"/>
      <c r="I31" s="56"/>
      <c r="J31" s="64"/>
    </row>
    <row r="32" spans="1:33" x14ac:dyDescent="0.2">
      <c r="A32" s="33"/>
      <c r="B32" s="61" t="s">
        <v>6</v>
      </c>
      <c r="C32" s="55" t="s">
        <v>76</v>
      </c>
      <c r="E32" s="67"/>
      <c r="F32" s="54"/>
      <c r="G32" s="54"/>
      <c r="H32" s="48"/>
      <c r="I32" s="33"/>
      <c r="J32" s="33"/>
    </row>
    <row r="33" spans="1:12" x14ac:dyDescent="0.2">
      <c r="A33" s="33"/>
      <c r="B33" s="63" t="s">
        <v>16</v>
      </c>
      <c r="C33" s="42">
        <v>74.5</v>
      </c>
      <c r="E33" s="67"/>
      <c r="F33" s="54"/>
      <c r="G33" s="54"/>
      <c r="H33" s="48"/>
      <c r="I33" s="33"/>
      <c r="J33" s="33"/>
    </row>
    <row r="34" spans="1:12" x14ac:dyDescent="0.2">
      <c r="A34" s="33"/>
      <c r="B34" s="63" t="s">
        <v>17</v>
      </c>
      <c r="C34" s="42">
        <v>69.739999999999995</v>
      </c>
      <c r="E34" s="67"/>
      <c r="F34" s="54"/>
      <c r="G34" s="54"/>
      <c r="H34" s="48"/>
      <c r="I34" s="33"/>
      <c r="J34" s="33"/>
    </row>
    <row r="35" spans="1:12" x14ac:dyDescent="0.2">
      <c r="A35" s="33"/>
      <c r="B35" s="63" t="s">
        <v>18</v>
      </c>
      <c r="C35" s="42">
        <v>54.3</v>
      </c>
      <c r="E35" s="67"/>
      <c r="F35" s="54"/>
      <c r="J35" s="33"/>
    </row>
    <row r="36" spans="1:12" x14ac:dyDescent="0.2">
      <c r="A36" s="33"/>
      <c r="B36" s="52"/>
      <c r="C36" s="48"/>
      <c r="D36" s="52"/>
      <c r="E36" s="67"/>
      <c r="F36" s="54"/>
      <c r="J36" s="33"/>
    </row>
    <row r="37" spans="1:12" x14ac:dyDescent="0.2">
      <c r="A37" s="33"/>
      <c r="B37" s="52"/>
      <c r="C37" s="48"/>
      <c r="D37" s="52"/>
      <c r="E37" s="33"/>
      <c r="F37" s="33"/>
      <c r="J37" s="33"/>
    </row>
    <row r="38" spans="1:12" x14ac:dyDescent="0.2">
      <c r="A38" s="33"/>
      <c r="E38" s="33"/>
      <c r="F38" s="33"/>
      <c r="J38" s="33"/>
    </row>
    <row r="39" spans="1:12" x14ac:dyDescent="0.2">
      <c r="A39" s="33"/>
      <c r="B39" s="38"/>
      <c r="C39" s="60" t="s">
        <v>5</v>
      </c>
      <c r="E39" s="30"/>
      <c r="F39" s="57"/>
      <c r="J39" s="33"/>
    </row>
    <row r="40" spans="1:12" x14ac:dyDescent="0.2">
      <c r="A40" s="33"/>
      <c r="B40" s="61" t="s">
        <v>3</v>
      </c>
      <c r="C40" s="55" t="s">
        <v>76</v>
      </c>
      <c r="E40" s="67"/>
      <c r="F40" s="33"/>
      <c r="J40" s="33"/>
      <c r="K40" s="33"/>
      <c r="L40" s="33"/>
    </row>
    <row r="41" spans="1:12" x14ac:dyDescent="0.2">
      <c r="A41" s="33"/>
      <c r="B41" s="63" t="s">
        <v>16</v>
      </c>
      <c r="C41" s="42">
        <v>28.13</v>
      </c>
      <c r="E41" s="67"/>
      <c r="F41" s="33"/>
      <c r="J41" s="33"/>
      <c r="K41" s="33"/>
      <c r="L41" s="33"/>
    </row>
    <row r="42" spans="1:12" x14ac:dyDescent="0.2">
      <c r="A42" s="33"/>
      <c r="B42" s="63" t="s">
        <v>17</v>
      </c>
      <c r="C42" s="42">
        <v>28.37</v>
      </c>
      <c r="E42" s="67"/>
      <c r="F42" s="33"/>
      <c r="J42" s="33"/>
      <c r="K42" s="33"/>
      <c r="L42" s="33"/>
    </row>
    <row r="43" spans="1:12" x14ac:dyDescent="0.2">
      <c r="A43" s="33"/>
      <c r="B43" s="63" t="s">
        <v>18</v>
      </c>
      <c r="C43" s="42">
        <v>29.01</v>
      </c>
      <c r="E43" s="67"/>
      <c r="F43" s="33"/>
      <c r="J43" s="33"/>
      <c r="K43" s="33"/>
      <c r="L43" s="33"/>
    </row>
    <row r="44" spans="1:12" x14ac:dyDescent="0.2">
      <c r="A44" s="33"/>
      <c r="B44" s="52"/>
      <c r="C44" s="48"/>
      <c r="E44" s="67"/>
      <c r="F44" s="33"/>
      <c r="J44" s="33"/>
      <c r="K44" s="33"/>
      <c r="L44" s="33"/>
    </row>
    <row r="45" spans="1:12" x14ac:dyDescent="0.2">
      <c r="A45" s="33"/>
      <c r="B45" s="52"/>
      <c r="C45" s="48"/>
      <c r="E45" s="33"/>
      <c r="F45" s="33"/>
      <c r="J45" s="33"/>
      <c r="K45" s="33"/>
      <c r="L45" s="33"/>
    </row>
    <row r="46" spans="1:12" x14ac:dyDescent="0.2">
      <c r="A46" s="33"/>
      <c r="E46" s="33"/>
      <c r="F46" s="33"/>
      <c r="J46" s="33"/>
      <c r="K46" s="33"/>
      <c r="L46" s="33"/>
    </row>
    <row r="47" spans="1:12" x14ac:dyDescent="0.2">
      <c r="A47" s="33"/>
      <c r="E47" s="30"/>
      <c r="F47" s="57"/>
      <c r="J47" s="33"/>
      <c r="K47" s="33"/>
      <c r="L47" s="33"/>
    </row>
    <row r="48" spans="1:12" x14ac:dyDescent="0.2">
      <c r="A48" s="33"/>
      <c r="B48" s="65" t="s">
        <v>20</v>
      </c>
      <c r="C48" s="58" t="s">
        <v>76</v>
      </c>
      <c r="D48" s="33"/>
      <c r="E48" s="67"/>
      <c r="F48" s="33"/>
      <c r="J48" s="33"/>
      <c r="K48" s="33"/>
      <c r="L48" s="33"/>
    </row>
    <row r="49" spans="1:12" x14ac:dyDescent="0.2">
      <c r="A49" s="33"/>
      <c r="B49" s="85" t="s">
        <v>7</v>
      </c>
      <c r="C49" s="59">
        <v>73.72</v>
      </c>
      <c r="D49" s="33"/>
      <c r="E49" s="67"/>
      <c r="F49" s="33"/>
      <c r="J49" s="33"/>
      <c r="K49" s="33"/>
      <c r="L49" s="33"/>
    </row>
    <row r="50" spans="1:12" x14ac:dyDescent="0.2">
      <c r="A50" s="33"/>
      <c r="B50" s="85" t="s">
        <v>13</v>
      </c>
      <c r="C50" s="59">
        <v>96.75</v>
      </c>
      <c r="D50" s="33"/>
      <c r="E50" s="67"/>
      <c r="F50" s="33"/>
      <c r="J50" s="33"/>
      <c r="K50" s="33"/>
      <c r="L50" s="33"/>
    </row>
    <row r="51" spans="1:12" x14ac:dyDescent="0.2">
      <c r="A51" s="33"/>
      <c r="B51" s="85" t="s">
        <v>2</v>
      </c>
      <c r="C51" s="59">
        <v>59.18</v>
      </c>
      <c r="D51" s="33"/>
      <c r="E51" s="67"/>
      <c r="F51" s="33"/>
      <c r="J51" s="33"/>
      <c r="K51" s="33"/>
      <c r="L51" s="33"/>
    </row>
    <row r="52" spans="1:12" x14ac:dyDescent="0.2">
      <c r="A52" s="33"/>
      <c r="B52" s="85" t="s">
        <v>6</v>
      </c>
      <c r="C52" s="59">
        <v>66.180000000000007</v>
      </c>
      <c r="D52" s="33"/>
      <c r="E52" s="67"/>
      <c r="F52" s="33"/>
      <c r="J52" s="33"/>
      <c r="K52" s="33"/>
      <c r="L52" s="33"/>
    </row>
    <row r="53" spans="1:12" x14ac:dyDescent="0.2">
      <c r="A53" s="33"/>
      <c r="B53" s="85" t="s">
        <v>3</v>
      </c>
      <c r="C53" s="59">
        <v>28.5</v>
      </c>
      <c r="D53" s="33"/>
      <c r="E53" s="33"/>
      <c r="F53" s="33"/>
      <c r="J53" s="33"/>
      <c r="K53" s="33"/>
      <c r="L53" s="33"/>
    </row>
    <row r="54" spans="1:12" x14ac:dyDescent="0.2">
      <c r="B54" s="38"/>
      <c r="C54" s="38"/>
      <c r="D54" s="33"/>
    </row>
    <row r="55" spans="1:12" x14ac:dyDescent="0.2">
      <c r="B55" s="38"/>
      <c r="C55" s="38"/>
      <c r="D55" s="33"/>
    </row>
    <row r="56" spans="1:12" x14ac:dyDescent="0.2">
      <c r="A56" s="44"/>
      <c r="B56" s="65" t="s">
        <v>21</v>
      </c>
      <c r="C56" s="58" t="s">
        <v>76</v>
      </c>
      <c r="D56" s="33"/>
    </row>
    <row r="57" spans="1:12" x14ac:dyDescent="0.2">
      <c r="B57" s="85" t="s">
        <v>7</v>
      </c>
      <c r="C57" s="41">
        <v>2.711991888</v>
      </c>
      <c r="D57" s="33"/>
    </row>
    <row r="58" spans="1:12" x14ac:dyDescent="0.2">
      <c r="B58" s="85" t="s">
        <v>13</v>
      </c>
      <c r="C58" s="41">
        <v>0.06</v>
      </c>
      <c r="D58" s="33"/>
    </row>
    <row r="59" spans="1:12" x14ac:dyDescent="0.2">
      <c r="B59" s="85" t="s">
        <v>2</v>
      </c>
      <c r="C59" s="41">
        <v>4.5896514030000004</v>
      </c>
      <c r="D59" s="33"/>
    </row>
    <row r="60" spans="1:12" x14ac:dyDescent="0.2">
      <c r="B60" s="85" t="s">
        <v>6</v>
      </c>
      <c r="C60" s="41">
        <v>10.56007576</v>
      </c>
      <c r="D60" s="33"/>
    </row>
    <row r="61" spans="1:12" x14ac:dyDescent="0.2">
      <c r="B61" s="85" t="s">
        <v>3</v>
      </c>
      <c r="C61" s="41">
        <v>0.45489925599999997</v>
      </c>
      <c r="D61" s="33"/>
    </row>
    <row r="62" spans="1:12" x14ac:dyDescent="0.2">
      <c r="B62" s="38"/>
      <c r="C62" s="38"/>
      <c r="D62" s="33"/>
    </row>
    <row r="63" spans="1:12" x14ac:dyDescent="0.2">
      <c r="B63" s="38"/>
      <c r="C63" s="38"/>
      <c r="D63" s="33"/>
    </row>
    <row r="64" spans="1:12" x14ac:dyDescent="0.2">
      <c r="B64" s="65" t="s">
        <v>9</v>
      </c>
      <c r="C64" s="58" t="s">
        <v>76</v>
      </c>
      <c r="D64" s="33"/>
    </row>
    <row r="65" spans="2:10" x14ac:dyDescent="0.2">
      <c r="B65" s="85" t="s">
        <v>7</v>
      </c>
      <c r="C65" s="41">
        <v>1.565769247</v>
      </c>
      <c r="D65" s="33"/>
    </row>
    <row r="66" spans="2:10" x14ac:dyDescent="0.2">
      <c r="B66" s="85" t="s">
        <v>13</v>
      </c>
      <c r="C66" s="41">
        <v>3.4641015999999997E-2</v>
      </c>
      <c r="D66" s="33"/>
    </row>
    <row r="67" spans="2:10" x14ac:dyDescent="0.2">
      <c r="B67" s="85" t="s">
        <v>2</v>
      </c>
      <c r="C67" s="41">
        <v>2.6498364730000001</v>
      </c>
    </row>
    <row r="68" spans="2:10" x14ac:dyDescent="0.2">
      <c r="B68" s="85" t="s">
        <v>6</v>
      </c>
      <c r="C68" s="41">
        <v>6.0968625809999999</v>
      </c>
    </row>
    <row r="69" spans="2:10" x14ac:dyDescent="0.2">
      <c r="B69" s="85" t="s">
        <v>3</v>
      </c>
      <c r="C69" s="41">
        <v>0.26263620799999998</v>
      </c>
    </row>
    <row r="76" spans="2:10" x14ac:dyDescent="0.2">
      <c r="B76" s="40" t="s">
        <v>22</v>
      </c>
      <c r="C76" s="15"/>
      <c r="D76" s="16"/>
      <c r="E76" s="16"/>
      <c r="F76" s="16"/>
      <c r="G76" s="16"/>
      <c r="H76" s="16"/>
      <c r="I76" s="16"/>
      <c r="J76" s="16"/>
    </row>
    <row r="78" spans="2:10" x14ac:dyDescent="0.2">
      <c r="B78" s="16" t="s">
        <v>86</v>
      </c>
      <c r="C78" s="16"/>
      <c r="D78" s="16"/>
      <c r="E78" s="16"/>
      <c r="F78" s="16"/>
      <c r="G78" s="16"/>
      <c r="H78" s="16"/>
      <c r="I78" s="16"/>
      <c r="J78" s="16"/>
    </row>
    <row r="80" spans="2:10" x14ac:dyDescent="0.2">
      <c r="B80" s="5" t="s">
        <v>106</v>
      </c>
      <c r="C80" s="11"/>
      <c r="D80" s="3"/>
      <c r="E80" s="3"/>
      <c r="F80" s="3"/>
      <c r="G80" s="3"/>
    </row>
    <row r="81" spans="2:7" x14ac:dyDescent="0.2">
      <c r="B81" s="4" t="s">
        <v>64</v>
      </c>
      <c r="C81" s="11" t="s">
        <v>30</v>
      </c>
      <c r="D81" s="3"/>
      <c r="E81" s="3"/>
      <c r="F81" s="3"/>
      <c r="G81" s="3"/>
    </row>
    <row r="82" spans="2:7" x14ac:dyDescent="0.2">
      <c r="B82" s="4" t="s">
        <v>65</v>
      </c>
      <c r="C82" s="11">
        <v>66.95</v>
      </c>
      <c r="D82" s="3"/>
      <c r="E82" s="3"/>
      <c r="F82" s="3"/>
      <c r="G82" s="3"/>
    </row>
    <row r="83" spans="2:7" x14ac:dyDescent="0.2">
      <c r="B83" s="4" t="s">
        <v>26</v>
      </c>
      <c r="C83" s="11">
        <v>1.3100000000000001E-2</v>
      </c>
      <c r="D83" s="3"/>
      <c r="E83" s="3"/>
      <c r="F83" s="3"/>
      <c r="G83" s="3"/>
    </row>
    <row r="84" spans="2:7" x14ac:dyDescent="0.2">
      <c r="B84" s="4" t="s">
        <v>27</v>
      </c>
      <c r="C84" s="11" t="s">
        <v>15</v>
      </c>
      <c r="D84" s="3"/>
      <c r="E84" s="3"/>
      <c r="F84" s="3"/>
      <c r="G84" s="3"/>
    </row>
    <row r="85" spans="2:7" x14ac:dyDescent="0.2">
      <c r="B85" s="4" t="s">
        <v>107</v>
      </c>
      <c r="C85" s="11" t="s">
        <v>29</v>
      </c>
      <c r="D85" s="3"/>
      <c r="E85" s="3"/>
      <c r="F85" s="3"/>
      <c r="G85" s="3"/>
    </row>
    <row r="86" spans="2:7" x14ac:dyDescent="0.2">
      <c r="B86" s="4" t="s">
        <v>53</v>
      </c>
      <c r="C86" s="11">
        <v>0.2591</v>
      </c>
      <c r="D86" s="3"/>
      <c r="E86" s="3"/>
      <c r="F86" s="3"/>
      <c r="G86" s="3"/>
    </row>
    <row r="87" spans="2:7" x14ac:dyDescent="0.2">
      <c r="B87" s="4" t="s">
        <v>66</v>
      </c>
      <c r="C87" s="11">
        <v>0.97099999999999997</v>
      </c>
      <c r="D87" s="3"/>
      <c r="E87" s="3"/>
      <c r="F87" s="3"/>
      <c r="G87" s="3"/>
    </row>
    <row r="88" spans="2:7" x14ac:dyDescent="0.2">
      <c r="B88" s="4"/>
      <c r="C88" s="11"/>
      <c r="D88" s="3"/>
      <c r="E88" s="3"/>
      <c r="F88" s="3"/>
      <c r="G88" s="3"/>
    </row>
    <row r="89" spans="2:7" x14ac:dyDescent="0.2">
      <c r="B89" s="5" t="s">
        <v>108</v>
      </c>
      <c r="C89" s="14"/>
      <c r="D89" s="3"/>
      <c r="E89" s="3"/>
      <c r="F89" s="3"/>
      <c r="G89" s="3"/>
    </row>
    <row r="90" spans="2:7" x14ac:dyDescent="0.2">
      <c r="B90" s="4" t="s">
        <v>65</v>
      </c>
      <c r="C90" s="11">
        <v>1.103</v>
      </c>
      <c r="D90" s="3"/>
      <c r="E90" s="3"/>
      <c r="F90" s="3"/>
      <c r="G90" s="3"/>
    </row>
    <row r="91" spans="2:7" x14ac:dyDescent="0.2">
      <c r="B91" s="4" t="s">
        <v>26</v>
      </c>
      <c r="C91" s="11">
        <v>0.3775</v>
      </c>
      <c r="D91" s="3"/>
      <c r="E91" s="3"/>
      <c r="F91" s="3"/>
      <c r="G91" s="3"/>
    </row>
    <row r="92" spans="2:7" x14ac:dyDescent="0.2">
      <c r="B92" s="4" t="s">
        <v>27</v>
      </c>
      <c r="C92" s="11" t="s">
        <v>11</v>
      </c>
      <c r="D92" s="3"/>
      <c r="E92" s="3"/>
      <c r="F92" s="3"/>
      <c r="G92" s="3"/>
    </row>
    <row r="93" spans="2:7" x14ac:dyDescent="0.2">
      <c r="B93" s="4" t="s">
        <v>109</v>
      </c>
      <c r="C93" s="11" t="s">
        <v>30</v>
      </c>
      <c r="D93" s="3"/>
      <c r="E93" s="3"/>
      <c r="F93" s="3"/>
      <c r="G93" s="3"/>
    </row>
    <row r="94" spans="2:7" x14ac:dyDescent="0.2">
      <c r="B94" s="4" t="s">
        <v>66</v>
      </c>
      <c r="C94" s="11">
        <v>7.9369999999999996E-3</v>
      </c>
      <c r="D94" s="3"/>
      <c r="E94" s="3"/>
      <c r="F94" s="3"/>
      <c r="G94" s="3"/>
    </row>
    <row r="95" spans="2:7" x14ac:dyDescent="0.2">
      <c r="B95" s="4"/>
      <c r="C95" s="11"/>
      <c r="D95" s="3"/>
      <c r="E95" s="3"/>
      <c r="F95" s="3"/>
      <c r="G95" s="3"/>
    </row>
    <row r="96" spans="2:7" x14ac:dyDescent="0.2">
      <c r="B96" s="5" t="s">
        <v>34</v>
      </c>
      <c r="C96" s="6" t="s">
        <v>57</v>
      </c>
      <c r="D96" s="6" t="s">
        <v>35</v>
      </c>
      <c r="E96" s="6" t="s">
        <v>36</v>
      </c>
      <c r="F96" s="6" t="s">
        <v>37</v>
      </c>
      <c r="G96" s="6" t="s">
        <v>26</v>
      </c>
    </row>
    <row r="97" spans="1:10" x14ac:dyDescent="0.2">
      <c r="A97" s="44"/>
      <c r="B97" s="4" t="s">
        <v>67</v>
      </c>
      <c r="C97" s="3">
        <v>7354</v>
      </c>
      <c r="D97" s="3">
        <v>4</v>
      </c>
      <c r="E97" s="3">
        <v>1838</v>
      </c>
      <c r="F97" s="3" t="s">
        <v>116</v>
      </c>
      <c r="G97" s="3" t="s">
        <v>117</v>
      </c>
    </row>
    <row r="98" spans="1:10" x14ac:dyDescent="0.2">
      <c r="A98" s="44"/>
      <c r="B98" s="4" t="s">
        <v>110</v>
      </c>
      <c r="C98" s="3">
        <v>60.59</v>
      </c>
      <c r="D98" s="3">
        <v>2</v>
      </c>
      <c r="E98" s="3">
        <v>30.3</v>
      </c>
      <c r="F98" s="3" t="s">
        <v>118</v>
      </c>
      <c r="G98" s="3" t="s">
        <v>119</v>
      </c>
    </row>
    <row r="99" spans="1:10" x14ac:dyDescent="0.2">
      <c r="A99" s="44"/>
      <c r="B99" s="4" t="s">
        <v>111</v>
      </c>
      <c r="C99" s="3">
        <v>219.7</v>
      </c>
      <c r="D99" s="3">
        <v>8</v>
      </c>
      <c r="E99" s="3">
        <v>27.46</v>
      </c>
      <c r="F99" s="3"/>
      <c r="G99" s="3"/>
      <c r="H99" s="39"/>
      <c r="I99" s="39"/>
      <c r="J99" s="39"/>
    </row>
    <row r="100" spans="1:10" x14ac:dyDescent="0.2">
      <c r="A100" s="44"/>
      <c r="B100" s="4" t="s">
        <v>0</v>
      </c>
      <c r="C100" s="3">
        <v>7634</v>
      </c>
      <c r="D100" s="3">
        <v>14</v>
      </c>
      <c r="E100" s="3"/>
      <c r="F100" s="3"/>
      <c r="G100" s="3"/>
      <c r="H100" s="39"/>
      <c r="I100" s="39"/>
      <c r="J100" s="39"/>
    </row>
    <row r="101" spans="1:10" x14ac:dyDescent="0.2">
      <c r="C101" s="39"/>
      <c r="D101" s="39"/>
      <c r="E101" s="39"/>
      <c r="F101" s="39"/>
      <c r="G101" s="39"/>
      <c r="H101" s="39"/>
      <c r="I101" s="39"/>
      <c r="J101" s="39"/>
    </row>
    <row r="102" spans="1:10" x14ac:dyDescent="0.2">
      <c r="B102" s="5" t="s">
        <v>40</v>
      </c>
      <c r="C102" s="6" t="s">
        <v>41</v>
      </c>
      <c r="D102" s="6" t="s">
        <v>42</v>
      </c>
      <c r="E102" s="6" t="s">
        <v>43</v>
      </c>
      <c r="F102" s="6" t="s">
        <v>44</v>
      </c>
      <c r="G102" s="6" t="s">
        <v>45</v>
      </c>
      <c r="H102" s="6"/>
      <c r="I102" s="3"/>
      <c r="J102" s="3"/>
    </row>
    <row r="103" spans="1:10" x14ac:dyDescent="0.2">
      <c r="B103" s="4" t="s">
        <v>68</v>
      </c>
      <c r="C103" s="11">
        <v>-23.03</v>
      </c>
      <c r="D103" s="11" t="s">
        <v>130</v>
      </c>
      <c r="E103" s="11" t="s">
        <v>29</v>
      </c>
      <c r="F103" s="11" t="s">
        <v>15</v>
      </c>
      <c r="G103" s="11">
        <v>1.41E-2</v>
      </c>
      <c r="H103" s="11" t="s">
        <v>69</v>
      </c>
      <c r="I103" s="3"/>
      <c r="J103" s="3"/>
    </row>
    <row r="104" spans="1:10" x14ac:dyDescent="0.2">
      <c r="B104" s="4" t="s">
        <v>74</v>
      </c>
      <c r="C104" s="11">
        <v>14.54</v>
      </c>
      <c r="D104" s="11" t="s">
        <v>131</v>
      </c>
      <c r="E104" s="11" t="s">
        <v>30</v>
      </c>
      <c r="F104" s="11" t="s">
        <v>11</v>
      </c>
      <c r="G104" s="11">
        <v>0.20899999999999999</v>
      </c>
      <c r="H104" s="11" t="s">
        <v>70</v>
      </c>
      <c r="I104" s="3"/>
      <c r="J104" s="3"/>
    </row>
    <row r="105" spans="1:10" x14ac:dyDescent="0.2">
      <c r="B105" s="4" t="s">
        <v>71</v>
      </c>
      <c r="C105" s="11">
        <v>7.54</v>
      </c>
      <c r="D105" s="11" t="s">
        <v>132</v>
      </c>
      <c r="E105" s="11" t="s">
        <v>30</v>
      </c>
      <c r="F105" s="11" t="s">
        <v>11</v>
      </c>
      <c r="G105" s="11">
        <v>0.83730000000000004</v>
      </c>
      <c r="H105" s="11" t="s">
        <v>88</v>
      </c>
      <c r="I105" s="3"/>
      <c r="J105" s="3"/>
    </row>
    <row r="106" spans="1:10" x14ac:dyDescent="0.2">
      <c r="B106" s="4" t="s">
        <v>72</v>
      </c>
      <c r="C106" s="11">
        <v>45.22</v>
      </c>
      <c r="D106" s="11" t="s">
        <v>133</v>
      </c>
      <c r="E106" s="11" t="s">
        <v>29</v>
      </c>
      <c r="F106" s="11" t="s">
        <v>14</v>
      </c>
      <c r="G106" s="11">
        <v>1.4E-3</v>
      </c>
      <c r="H106" s="11" t="s">
        <v>89</v>
      </c>
      <c r="I106" s="3"/>
      <c r="J106" s="3"/>
    </row>
    <row r="107" spans="1:10" x14ac:dyDescent="0.2">
      <c r="B107" s="4" t="s">
        <v>90</v>
      </c>
      <c r="C107" s="11">
        <v>37.57</v>
      </c>
      <c r="D107" s="11" t="s">
        <v>134</v>
      </c>
      <c r="E107" s="11" t="s">
        <v>29</v>
      </c>
      <c r="F107" s="11" t="s">
        <v>15</v>
      </c>
      <c r="G107" s="11">
        <v>1.55E-2</v>
      </c>
      <c r="H107" s="11" t="s">
        <v>73</v>
      </c>
      <c r="I107" s="3"/>
      <c r="J107" s="3"/>
    </row>
    <row r="108" spans="1:10" x14ac:dyDescent="0.2">
      <c r="B108" s="4" t="s">
        <v>91</v>
      </c>
      <c r="C108" s="11">
        <v>30.57</v>
      </c>
      <c r="D108" s="11" t="s">
        <v>135</v>
      </c>
      <c r="E108" s="11" t="s">
        <v>30</v>
      </c>
      <c r="F108" s="11" t="s">
        <v>11</v>
      </c>
      <c r="G108" s="11">
        <v>0.11269999999999999</v>
      </c>
      <c r="H108" s="11" t="s">
        <v>92</v>
      </c>
      <c r="I108" s="3"/>
      <c r="J108" s="3"/>
    </row>
    <row r="109" spans="1:10" x14ac:dyDescent="0.2">
      <c r="B109" s="4" t="s">
        <v>93</v>
      </c>
      <c r="C109" s="11">
        <v>68.25</v>
      </c>
      <c r="D109" s="11" t="s">
        <v>136</v>
      </c>
      <c r="E109" s="11" t="s">
        <v>29</v>
      </c>
      <c r="F109" s="11" t="s">
        <v>33</v>
      </c>
      <c r="G109" s="11" t="s">
        <v>32</v>
      </c>
      <c r="H109" s="11" t="s">
        <v>94</v>
      </c>
      <c r="I109" s="3"/>
      <c r="J109" s="3"/>
    </row>
    <row r="110" spans="1:10" x14ac:dyDescent="0.2">
      <c r="B110" s="4" t="s">
        <v>95</v>
      </c>
      <c r="C110" s="11">
        <v>-7</v>
      </c>
      <c r="D110" s="11" t="s">
        <v>137</v>
      </c>
      <c r="E110" s="11" t="s">
        <v>30</v>
      </c>
      <c r="F110" s="11" t="s">
        <v>11</v>
      </c>
      <c r="G110" s="11">
        <v>0.47860000000000003</v>
      </c>
      <c r="H110" s="11" t="s">
        <v>96</v>
      </c>
      <c r="I110" s="3"/>
      <c r="J110" s="3"/>
    </row>
    <row r="111" spans="1:10" x14ac:dyDescent="0.2">
      <c r="B111" s="4" t="s">
        <v>97</v>
      </c>
      <c r="C111" s="11">
        <v>30.68</v>
      </c>
      <c r="D111" s="11" t="s">
        <v>138</v>
      </c>
      <c r="E111" s="11" t="s">
        <v>29</v>
      </c>
      <c r="F111" s="11" t="s">
        <v>15</v>
      </c>
      <c r="G111" s="11">
        <v>2.7099999999999999E-2</v>
      </c>
      <c r="H111" s="11" t="s">
        <v>98</v>
      </c>
      <c r="I111" s="3"/>
      <c r="J111" s="3"/>
    </row>
    <row r="112" spans="1:10" x14ac:dyDescent="0.2">
      <c r="B112" s="4" t="s">
        <v>99</v>
      </c>
      <c r="C112" s="11">
        <v>37.68</v>
      </c>
      <c r="D112" s="11" t="s">
        <v>139</v>
      </c>
      <c r="E112" s="11" t="s">
        <v>30</v>
      </c>
      <c r="F112" s="11" t="s">
        <v>11</v>
      </c>
      <c r="G112" s="11">
        <v>8.2100000000000006E-2</v>
      </c>
      <c r="H112" s="11" t="s">
        <v>100</v>
      </c>
      <c r="I112" s="3"/>
      <c r="J112" s="3"/>
    </row>
    <row r="113" spans="2:10" x14ac:dyDescent="0.2">
      <c r="B113" s="4"/>
      <c r="C113" s="3"/>
      <c r="D113" s="3"/>
      <c r="E113" s="3"/>
      <c r="F113" s="3"/>
      <c r="G113" s="3"/>
      <c r="H113" s="3"/>
      <c r="I113" s="3"/>
      <c r="J113" s="3"/>
    </row>
    <row r="114" spans="2:10" x14ac:dyDescent="0.2">
      <c r="B114" s="5" t="s">
        <v>46</v>
      </c>
      <c r="C114" s="6" t="s">
        <v>47</v>
      </c>
      <c r="D114" s="6" t="s">
        <v>48</v>
      </c>
      <c r="E114" s="6" t="s">
        <v>41</v>
      </c>
      <c r="F114" s="6" t="s">
        <v>49</v>
      </c>
      <c r="G114" s="6" t="s">
        <v>16</v>
      </c>
      <c r="H114" s="6" t="s">
        <v>17</v>
      </c>
      <c r="I114" s="6" t="s">
        <v>52</v>
      </c>
      <c r="J114" s="6" t="s">
        <v>35</v>
      </c>
    </row>
    <row r="115" spans="2:10" x14ac:dyDescent="0.2">
      <c r="B115" s="4" t="s">
        <v>68</v>
      </c>
      <c r="C115" s="3">
        <v>73.72</v>
      </c>
      <c r="D115" s="3">
        <v>96.75</v>
      </c>
      <c r="E115" s="3">
        <v>-23.03</v>
      </c>
      <c r="F115" s="3">
        <v>1.5569999999999999</v>
      </c>
      <c r="G115" s="3">
        <v>3</v>
      </c>
      <c r="H115" s="3">
        <v>3</v>
      </c>
      <c r="I115" s="3">
        <v>20.91</v>
      </c>
      <c r="J115" s="3">
        <v>2</v>
      </c>
    </row>
    <row r="116" spans="2:10" x14ac:dyDescent="0.2">
      <c r="B116" s="4" t="s">
        <v>74</v>
      </c>
      <c r="C116" s="3">
        <v>73.72</v>
      </c>
      <c r="D116" s="3">
        <v>59.18</v>
      </c>
      <c r="E116" s="3">
        <v>14.54</v>
      </c>
      <c r="F116" s="3">
        <v>4.141</v>
      </c>
      <c r="G116" s="3">
        <v>3</v>
      </c>
      <c r="H116" s="3">
        <v>3</v>
      </c>
      <c r="I116" s="3">
        <v>4.9660000000000002</v>
      </c>
      <c r="J116" s="3">
        <v>2</v>
      </c>
    </row>
    <row r="117" spans="2:10" x14ac:dyDescent="0.2">
      <c r="B117" s="4" t="s">
        <v>71</v>
      </c>
      <c r="C117" s="3">
        <v>73.72</v>
      </c>
      <c r="D117" s="3">
        <v>66.180000000000007</v>
      </c>
      <c r="E117" s="3">
        <v>7.54</v>
      </c>
      <c r="F117" s="3">
        <v>7.4669999999999996</v>
      </c>
      <c r="G117" s="3">
        <v>3</v>
      </c>
      <c r="H117" s="3">
        <v>3</v>
      </c>
      <c r="I117" s="3">
        <v>1.4279999999999999</v>
      </c>
      <c r="J117" s="3">
        <v>2</v>
      </c>
    </row>
    <row r="118" spans="2:10" x14ac:dyDescent="0.2">
      <c r="B118" s="4" t="s">
        <v>72</v>
      </c>
      <c r="C118" s="3">
        <v>73.72</v>
      </c>
      <c r="D118" s="3">
        <v>28.5</v>
      </c>
      <c r="E118" s="3">
        <v>45.22</v>
      </c>
      <c r="F118" s="3">
        <v>1.345</v>
      </c>
      <c r="G118" s="3">
        <v>3</v>
      </c>
      <c r="H118" s="3">
        <v>3</v>
      </c>
      <c r="I118" s="3">
        <v>47.55</v>
      </c>
      <c r="J118" s="3">
        <v>2</v>
      </c>
    </row>
    <row r="119" spans="2:10" x14ac:dyDescent="0.2">
      <c r="B119" s="4" t="s">
        <v>90</v>
      </c>
      <c r="C119" s="3">
        <v>96.75</v>
      </c>
      <c r="D119" s="3">
        <v>59.18</v>
      </c>
      <c r="E119" s="3">
        <v>37.57</v>
      </c>
      <c r="F119" s="3">
        <v>2.6709999999999998</v>
      </c>
      <c r="G119" s="3">
        <v>3</v>
      </c>
      <c r="H119" s="3">
        <v>3</v>
      </c>
      <c r="I119" s="3">
        <v>19.89</v>
      </c>
      <c r="J119" s="3">
        <v>2</v>
      </c>
    </row>
    <row r="120" spans="2:10" x14ac:dyDescent="0.2">
      <c r="B120" s="4" t="s">
        <v>91</v>
      </c>
      <c r="C120" s="3">
        <v>96.75</v>
      </c>
      <c r="D120" s="3">
        <v>66.180000000000007</v>
      </c>
      <c r="E120" s="3">
        <v>30.57</v>
      </c>
      <c r="F120" s="3">
        <v>6.1219999999999999</v>
      </c>
      <c r="G120" s="3">
        <v>3</v>
      </c>
      <c r="H120" s="3">
        <v>3</v>
      </c>
      <c r="I120" s="3">
        <v>7.0620000000000003</v>
      </c>
      <c r="J120" s="3">
        <v>2</v>
      </c>
    </row>
    <row r="121" spans="2:10" x14ac:dyDescent="0.2">
      <c r="B121" s="4" t="s">
        <v>93</v>
      </c>
      <c r="C121" s="3">
        <v>96.75</v>
      </c>
      <c r="D121" s="3">
        <v>28.5</v>
      </c>
      <c r="E121" s="3">
        <v>68.25</v>
      </c>
      <c r="F121" s="3">
        <v>0.23949999999999999</v>
      </c>
      <c r="G121" s="3">
        <v>3</v>
      </c>
      <c r="H121" s="3">
        <v>3</v>
      </c>
      <c r="I121" s="3">
        <v>402.9</v>
      </c>
      <c r="J121" s="3">
        <v>2</v>
      </c>
    </row>
    <row r="122" spans="2:10" x14ac:dyDescent="0.2">
      <c r="B122" s="4" t="s">
        <v>95</v>
      </c>
      <c r="C122" s="3">
        <v>59.18</v>
      </c>
      <c r="D122" s="3">
        <v>66.180000000000007</v>
      </c>
      <c r="E122" s="3">
        <v>-7</v>
      </c>
      <c r="F122" s="3">
        <v>3.5169999999999999</v>
      </c>
      <c r="G122" s="3">
        <v>3</v>
      </c>
      <c r="H122" s="3">
        <v>3</v>
      </c>
      <c r="I122" s="3">
        <v>2.8149999999999999</v>
      </c>
      <c r="J122" s="3">
        <v>2</v>
      </c>
    </row>
    <row r="123" spans="2:10" x14ac:dyDescent="0.2">
      <c r="B123" s="4" t="s">
        <v>97</v>
      </c>
      <c r="C123" s="3">
        <v>59.18</v>
      </c>
      <c r="D123" s="3">
        <v>28.5</v>
      </c>
      <c r="E123" s="3">
        <v>30.68</v>
      </c>
      <c r="F123" s="3">
        <v>2.91</v>
      </c>
      <c r="G123" s="3">
        <v>3</v>
      </c>
      <c r="H123" s="3">
        <v>3</v>
      </c>
      <c r="I123" s="3">
        <v>14.91</v>
      </c>
      <c r="J123" s="3">
        <v>2</v>
      </c>
    </row>
    <row r="124" spans="2:10" x14ac:dyDescent="0.2">
      <c r="B124" s="4" t="s">
        <v>99</v>
      </c>
      <c r="C124" s="3">
        <v>66.180000000000007</v>
      </c>
      <c r="D124" s="3">
        <v>28.5</v>
      </c>
      <c r="E124" s="3">
        <v>37.68</v>
      </c>
      <c r="F124" s="3">
        <v>6.359</v>
      </c>
      <c r="G124" s="3">
        <v>3</v>
      </c>
      <c r="H124" s="3">
        <v>3</v>
      </c>
      <c r="I124" s="3">
        <v>8.3789999999999996</v>
      </c>
      <c r="J124" s="3">
        <v>2</v>
      </c>
    </row>
    <row r="127" spans="2:10" s="44" customFormat="1" x14ac:dyDescent="0.2">
      <c r="B127" s="18"/>
      <c r="C127" s="19"/>
      <c r="D127" s="19"/>
      <c r="E127" s="19"/>
    </row>
    <row r="128" spans="2:10" x14ac:dyDescent="0.2">
      <c r="B128" s="33"/>
      <c r="C128" s="33"/>
      <c r="D128" s="33"/>
      <c r="E128" s="33"/>
      <c r="F128" s="44"/>
    </row>
    <row r="129" spans="2:6" x14ac:dyDescent="0.2">
      <c r="B129" s="33"/>
      <c r="C129" s="33"/>
      <c r="D129" s="33"/>
      <c r="E129" s="33"/>
      <c r="F129" s="44"/>
    </row>
    <row r="130" spans="2:6" x14ac:dyDescent="0.2">
      <c r="B130" s="30"/>
      <c r="C130" s="57"/>
      <c r="D130" s="33"/>
      <c r="E130" s="33"/>
      <c r="F130" s="44"/>
    </row>
    <row r="131" spans="2:6" x14ac:dyDescent="0.2">
      <c r="B131" s="67"/>
      <c r="C131" s="54"/>
      <c r="D131" s="33"/>
      <c r="E131" s="33"/>
    </row>
    <row r="132" spans="2:6" x14ac:dyDescent="0.2">
      <c r="B132" s="67"/>
      <c r="C132" s="54"/>
      <c r="D132" s="33"/>
      <c r="E132" s="33"/>
    </row>
    <row r="133" spans="2:6" x14ac:dyDescent="0.2">
      <c r="B133" s="67"/>
      <c r="C133" s="54"/>
      <c r="D133" s="33"/>
      <c r="E133" s="33"/>
    </row>
    <row r="134" spans="2:6" x14ac:dyDescent="0.2">
      <c r="B134" s="67"/>
      <c r="C134" s="54"/>
      <c r="D134" s="33"/>
      <c r="E134" s="33"/>
    </row>
    <row r="135" spans="2:6" x14ac:dyDescent="0.2">
      <c r="B135" s="67"/>
      <c r="C135" s="54"/>
      <c r="D135" s="33"/>
      <c r="E135" s="33"/>
    </row>
    <row r="136" spans="2:6" x14ac:dyDescent="0.2">
      <c r="B136" s="33"/>
      <c r="C136" s="33"/>
      <c r="D136" s="33"/>
      <c r="E136" s="33"/>
    </row>
    <row r="137" spans="2:6" x14ac:dyDescent="0.2">
      <c r="B137" s="30"/>
      <c r="C137" s="57"/>
      <c r="D137" s="33"/>
      <c r="E137" s="33"/>
    </row>
    <row r="138" spans="2:6" x14ac:dyDescent="0.2">
      <c r="B138" s="67"/>
      <c r="C138" s="33"/>
      <c r="D138" s="33"/>
      <c r="E138" s="33"/>
    </row>
    <row r="139" spans="2:6" x14ac:dyDescent="0.2">
      <c r="B139" s="67"/>
      <c r="C139" s="33"/>
      <c r="D139" s="33"/>
      <c r="E139" s="33"/>
    </row>
    <row r="140" spans="2:6" x14ac:dyDescent="0.2">
      <c r="B140" s="67"/>
      <c r="C140" s="33"/>
      <c r="D140" s="33"/>
      <c r="E140" s="33"/>
    </row>
    <row r="141" spans="2:6" x14ac:dyDescent="0.2">
      <c r="B141" s="67"/>
      <c r="C141" s="33"/>
      <c r="D141" s="33"/>
      <c r="E141" s="33"/>
    </row>
    <row r="142" spans="2:6" x14ac:dyDescent="0.2">
      <c r="B142" s="67"/>
      <c r="C142" s="33"/>
      <c r="D142" s="33"/>
      <c r="E142" s="33"/>
    </row>
    <row r="143" spans="2:6" x14ac:dyDescent="0.2">
      <c r="B143" s="33"/>
      <c r="C143" s="33"/>
      <c r="D143" s="33"/>
      <c r="E143" s="3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7773-147F-8E46-B87C-EBA62F5310D6}">
  <dimension ref="A2:AM109"/>
  <sheetViews>
    <sheetView zoomScale="50" zoomScaleNormal="72" workbookViewId="0">
      <selection activeCell="A3" sqref="A3"/>
    </sheetView>
  </sheetViews>
  <sheetFormatPr baseColWidth="10" defaultColWidth="10.83203125" defaultRowHeight="16" x14ac:dyDescent="0.2"/>
  <cols>
    <col min="1" max="1" width="10.83203125" style="27"/>
    <col min="2" max="2" width="32.5" style="27" customWidth="1"/>
    <col min="3" max="3" width="20" style="27" bestFit="1" customWidth="1"/>
    <col min="4" max="4" width="10.83203125" style="27"/>
    <col min="5" max="5" width="18.33203125" style="27" bestFit="1" customWidth="1"/>
    <col min="6" max="6" width="16.83203125" style="27" bestFit="1" customWidth="1"/>
    <col min="7" max="7" width="17.6640625" style="27" bestFit="1" customWidth="1"/>
    <col min="8" max="16384" width="10.83203125" style="27"/>
  </cols>
  <sheetData>
    <row r="2" spans="1:39" x14ac:dyDescent="0.2">
      <c r="A2" s="15" t="s">
        <v>158</v>
      </c>
      <c r="B2" s="15"/>
      <c r="C2" s="16"/>
      <c r="D2" s="16"/>
      <c r="E2" s="15"/>
      <c r="F2" s="16"/>
      <c r="G2" s="16"/>
      <c r="H2" s="16"/>
      <c r="I2" s="16"/>
      <c r="J2" s="16"/>
      <c r="K2" s="16"/>
      <c r="L2" s="44"/>
      <c r="M2" s="44"/>
      <c r="N2" s="44"/>
      <c r="O2" s="68"/>
      <c r="P2" s="44"/>
      <c r="Q2" s="44"/>
      <c r="R2" s="44"/>
      <c r="S2" s="68"/>
      <c r="T2" s="44"/>
      <c r="U2" s="44"/>
      <c r="V2" s="44"/>
      <c r="W2" s="44"/>
      <c r="X2" s="44"/>
      <c r="Y2" s="68"/>
      <c r="Z2" s="44"/>
      <c r="AA2" s="44"/>
      <c r="AB2" s="44"/>
      <c r="AC2" s="68"/>
      <c r="AD2" s="44"/>
      <c r="AE2" s="44"/>
      <c r="AF2" s="44"/>
      <c r="AG2" s="44"/>
      <c r="AH2" s="44"/>
      <c r="AI2" s="44"/>
      <c r="AJ2" s="44"/>
      <c r="AK2" s="44"/>
      <c r="AL2" s="44"/>
      <c r="AM2" s="44"/>
    </row>
    <row r="3" spans="1:39" ht="18" x14ac:dyDescent="0.2">
      <c r="A3" s="26" t="s">
        <v>155</v>
      </c>
      <c r="B3" s="32"/>
      <c r="C3" s="32"/>
      <c r="D3" s="16"/>
      <c r="E3" s="16"/>
      <c r="F3" s="16"/>
      <c r="G3" s="16"/>
      <c r="H3" s="16"/>
      <c r="I3" s="16"/>
      <c r="J3" s="16"/>
      <c r="K3" s="16"/>
      <c r="L3" s="76"/>
      <c r="M3" s="44"/>
      <c r="N3" s="44"/>
      <c r="O3" s="44"/>
      <c r="P3" s="44"/>
      <c r="Q3" s="44"/>
      <c r="R3" s="44"/>
      <c r="S3" s="44"/>
      <c r="T3" s="44"/>
      <c r="U3" s="44"/>
      <c r="V3" s="76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</row>
    <row r="4" spans="1:39" x14ac:dyDescent="0.2">
      <c r="A4" s="44"/>
      <c r="B4" s="76"/>
      <c r="C4" s="44"/>
      <c r="D4" s="44"/>
      <c r="E4" s="44"/>
      <c r="F4" s="44"/>
      <c r="G4" s="44"/>
      <c r="H4" s="44"/>
      <c r="I4" s="44"/>
      <c r="J4" s="44"/>
      <c r="K4" s="44"/>
      <c r="L4" s="76"/>
      <c r="M4" s="44"/>
      <c r="N4" s="44"/>
      <c r="O4" s="44"/>
      <c r="P4" s="44"/>
      <c r="Q4" s="44"/>
      <c r="R4" s="44"/>
      <c r="S4" s="44"/>
      <c r="T4" s="44"/>
      <c r="U4" s="44"/>
      <c r="V4" s="76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</row>
    <row r="5" spans="1:39" x14ac:dyDescent="0.2">
      <c r="C5" s="37" t="s">
        <v>81</v>
      </c>
      <c r="G5" s="37" t="s">
        <v>87</v>
      </c>
      <c r="N5" s="44"/>
      <c r="O5" s="44"/>
      <c r="P5" s="44"/>
      <c r="Q5" s="44"/>
      <c r="R5" s="44"/>
      <c r="S5" s="44"/>
      <c r="T5" s="44"/>
      <c r="U5" s="44"/>
      <c r="V5" s="76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39" x14ac:dyDescent="0.2">
      <c r="N6" s="44"/>
      <c r="O6" s="44"/>
      <c r="P6" s="44"/>
      <c r="Q6" s="44"/>
      <c r="R6" s="44"/>
      <c r="S6" s="44"/>
      <c r="T6" s="44"/>
      <c r="U6" s="44"/>
      <c r="V6" s="76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</row>
    <row r="7" spans="1:39" x14ac:dyDescent="0.2">
      <c r="D7" s="82" t="s">
        <v>2</v>
      </c>
      <c r="E7" s="82"/>
      <c r="H7" s="82" t="s">
        <v>2</v>
      </c>
      <c r="I7" s="82"/>
      <c r="J7" s="82"/>
      <c r="N7" s="44"/>
      <c r="O7" s="44"/>
      <c r="P7" s="44"/>
      <c r="Q7" s="44"/>
      <c r="R7" s="44"/>
      <c r="S7" s="44"/>
      <c r="T7" s="44"/>
      <c r="U7" s="44"/>
      <c r="V7" s="76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</row>
    <row r="8" spans="1:39" x14ac:dyDescent="0.2">
      <c r="C8" s="45"/>
      <c r="D8" s="69" t="s">
        <v>101</v>
      </c>
      <c r="E8" s="69" t="s">
        <v>102</v>
      </c>
      <c r="G8" s="45"/>
      <c r="H8" s="69" t="s">
        <v>103</v>
      </c>
      <c r="I8" s="46" t="s">
        <v>12</v>
      </c>
      <c r="J8" s="45" t="s">
        <v>78</v>
      </c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</row>
    <row r="9" spans="1:39" x14ac:dyDescent="0.2">
      <c r="C9" s="47" t="s">
        <v>16</v>
      </c>
      <c r="D9" s="36">
        <f>H9/J9*100</f>
        <v>71.333333333333343</v>
      </c>
      <c r="E9" s="36">
        <f>I9/J9*100</f>
        <v>22</v>
      </c>
      <c r="G9" s="47" t="s">
        <v>16</v>
      </c>
      <c r="H9" s="36">
        <v>107</v>
      </c>
      <c r="I9" s="36">
        <v>33</v>
      </c>
      <c r="J9" s="36">
        <v>150</v>
      </c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</row>
    <row r="10" spans="1:39" x14ac:dyDescent="0.2">
      <c r="C10" s="47" t="s">
        <v>17</v>
      </c>
      <c r="D10" s="36">
        <f>H10/J10*100</f>
        <v>76.377952755905511</v>
      </c>
      <c r="E10" s="36">
        <f>I10/J10*100</f>
        <v>20.472440944881889</v>
      </c>
      <c r="G10" s="47" t="s">
        <v>17</v>
      </c>
      <c r="H10" s="36">
        <v>97</v>
      </c>
      <c r="I10" s="36">
        <v>26</v>
      </c>
      <c r="J10" s="36">
        <v>127</v>
      </c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</row>
    <row r="11" spans="1:39" x14ac:dyDescent="0.2">
      <c r="C11" s="47" t="s">
        <v>18</v>
      </c>
      <c r="D11" s="36">
        <f t="shared" ref="D11" si="0">H11/J11*100</f>
        <v>79.74683544303798</v>
      </c>
      <c r="E11" s="36">
        <f>I11/J11*100</f>
        <v>13.924050632911392</v>
      </c>
      <c r="G11" s="47" t="s">
        <v>18</v>
      </c>
      <c r="H11" s="36">
        <v>63</v>
      </c>
      <c r="I11" s="36">
        <v>11</v>
      </c>
      <c r="J11" s="36">
        <v>79</v>
      </c>
      <c r="N11" s="77"/>
      <c r="O11" s="77"/>
      <c r="P11" s="44"/>
      <c r="Q11" s="77"/>
      <c r="R11" s="77"/>
      <c r="S11" s="77"/>
      <c r="T11" s="44"/>
      <c r="U11" s="44"/>
      <c r="V11" s="68"/>
      <c r="W11" s="77"/>
      <c r="X11" s="77"/>
      <c r="Y11" s="77"/>
      <c r="Z11" s="44"/>
      <c r="AA11" s="77"/>
      <c r="AB11" s="77"/>
      <c r="AC11" s="77"/>
      <c r="AD11" s="44"/>
      <c r="AE11" s="44"/>
      <c r="AF11" s="44"/>
      <c r="AG11" s="44"/>
      <c r="AH11" s="44"/>
      <c r="AI11" s="44"/>
      <c r="AJ11" s="44"/>
      <c r="AK11" s="44"/>
      <c r="AL11" s="44"/>
      <c r="AM11" s="44"/>
    </row>
    <row r="12" spans="1:39" x14ac:dyDescent="0.2">
      <c r="C12" s="48"/>
      <c r="D12" s="33"/>
      <c r="E12" s="33"/>
      <c r="F12" s="33"/>
      <c r="G12" s="48"/>
      <c r="H12" s="33"/>
      <c r="I12" s="33"/>
      <c r="N12" s="76"/>
      <c r="O12" s="76"/>
      <c r="P12" s="44"/>
      <c r="Q12" s="76"/>
      <c r="R12" s="76"/>
      <c r="S12" s="76"/>
      <c r="T12" s="44"/>
      <c r="U12" s="44"/>
      <c r="V12" s="68"/>
      <c r="W12" s="76"/>
      <c r="X12" s="76"/>
      <c r="Y12" s="76"/>
      <c r="Z12" s="44"/>
      <c r="AA12" s="76"/>
      <c r="AB12" s="76"/>
      <c r="AC12" s="76"/>
      <c r="AD12" s="44"/>
      <c r="AE12" s="44"/>
      <c r="AF12" s="44"/>
      <c r="AG12" s="44"/>
      <c r="AH12" s="44"/>
      <c r="AI12" s="44"/>
      <c r="AJ12" s="44"/>
      <c r="AK12" s="44"/>
      <c r="AL12" s="44"/>
      <c r="AM12" s="44"/>
    </row>
    <row r="13" spans="1:39" x14ac:dyDescent="0.2"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1:39" x14ac:dyDescent="0.2">
      <c r="D14" s="82" t="s">
        <v>3</v>
      </c>
      <c r="E14" s="82"/>
      <c r="H14" s="82" t="s">
        <v>104</v>
      </c>
      <c r="I14" s="82"/>
      <c r="J14" s="82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</row>
    <row r="15" spans="1:39" x14ac:dyDescent="0.2">
      <c r="C15" s="45"/>
      <c r="D15" s="69" t="s">
        <v>101</v>
      </c>
      <c r="E15" s="69" t="s">
        <v>102</v>
      </c>
      <c r="G15" s="45"/>
      <c r="H15" s="69" t="s">
        <v>103</v>
      </c>
      <c r="I15" s="46" t="s">
        <v>12</v>
      </c>
      <c r="J15" s="45" t="s">
        <v>78</v>
      </c>
      <c r="N15" s="1"/>
      <c r="O15" s="1"/>
      <c r="P15" s="44"/>
      <c r="Q15" s="44"/>
      <c r="R15" s="44"/>
      <c r="S15" s="44"/>
      <c r="T15" s="44"/>
      <c r="U15" s="44"/>
      <c r="V15" s="1"/>
      <c r="W15" s="1"/>
      <c r="X15" s="1"/>
      <c r="Y15" s="1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</row>
    <row r="16" spans="1:39" x14ac:dyDescent="0.2">
      <c r="C16" s="47" t="s">
        <v>16</v>
      </c>
      <c r="D16" s="36">
        <f>H16/J16*100</f>
        <v>89.583333333333343</v>
      </c>
      <c r="E16" s="36">
        <f>I16/J16*100</f>
        <v>5.7291666666666661</v>
      </c>
      <c r="G16" s="47" t="s">
        <v>16</v>
      </c>
      <c r="H16" s="36">
        <v>172</v>
      </c>
      <c r="I16" s="36">
        <v>11</v>
      </c>
      <c r="J16" s="36">
        <v>192</v>
      </c>
      <c r="N16" s="44"/>
      <c r="O16" s="44"/>
      <c r="P16" s="44"/>
      <c r="Q16" s="44"/>
      <c r="R16" s="44"/>
      <c r="S16" s="44"/>
      <c r="T16" s="44"/>
      <c r="U16" s="44"/>
      <c r="V16" s="44"/>
      <c r="W16" s="78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</row>
    <row r="17" spans="2:39" x14ac:dyDescent="0.2">
      <c r="C17" s="47" t="s">
        <v>17</v>
      </c>
      <c r="D17" s="36">
        <f t="shared" ref="D17:D18" si="1">H17/J17*100</f>
        <v>86.08695652173914</v>
      </c>
      <c r="E17" s="36">
        <f>I17/J17*100</f>
        <v>6.0869565217391308</v>
      </c>
      <c r="G17" s="47" t="s">
        <v>17</v>
      </c>
      <c r="H17" s="36">
        <v>198</v>
      </c>
      <c r="I17" s="36">
        <v>14</v>
      </c>
      <c r="J17" s="36">
        <v>230</v>
      </c>
      <c r="N17" s="44"/>
      <c r="O17" s="79"/>
      <c r="P17" s="44"/>
      <c r="Q17" s="44"/>
      <c r="R17" s="44"/>
      <c r="S17" s="44"/>
      <c r="T17" s="44"/>
      <c r="U17" s="44"/>
      <c r="V17" s="44"/>
      <c r="W17" s="79"/>
      <c r="X17" s="44"/>
      <c r="Y17" s="79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</row>
    <row r="18" spans="2:39" x14ac:dyDescent="0.2">
      <c r="C18" s="47" t="s">
        <v>18</v>
      </c>
      <c r="D18" s="36">
        <f t="shared" si="1"/>
        <v>90.361445783132538</v>
      </c>
      <c r="E18" s="36">
        <f>I18/J18*100</f>
        <v>6.6265060240963862</v>
      </c>
      <c r="G18" s="47" t="s">
        <v>18</v>
      </c>
      <c r="H18" s="36">
        <v>150</v>
      </c>
      <c r="I18" s="36">
        <v>11</v>
      </c>
      <c r="J18" s="36">
        <v>166</v>
      </c>
      <c r="N18" s="70"/>
      <c r="O18" s="80"/>
      <c r="P18" s="44"/>
      <c r="Q18" s="44"/>
      <c r="R18" s="44"/>
      <c r="S18" s="44"/>
      <c r="T18" s="44"/>
      <c r="U18" s="44"/>
      <c r="V18" s="44"/>
      <c r="W18" s="80"/>
      <c r="X18" s="80"/>
      <c r="Y18" s="80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</row>
    <row r="19" spans="2:39" x14ac:dyDescent="0.2"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</row>
    <row r="20" spans="2:39" x14ac:dyDescent="0.2"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</row>
    <row r="21" spans="2:39" x14ac:dyDescent="0.2">
      <c r="D21" s="82" t="s">
        <v>1</v>
      </c>
      <c r="E21" s="82"/>
      <c r="H21" s="82" t="s">
        <v>1</v>
      </c>
      <c r="I21" s="82"/>
      <c r="J21" s="82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</row>
    <row r="22" spans="2:39" x14ac:dyDescent="0.2">
      <c r="C22" s="45"/>
      <c r="D22" s="69" t="s">
        <v>101</v>
      </c>
      <c r="E22" s="69" t="s">
        <v>102</v>
      </c>
      <c r="G22" s="45"/>
      <c r="H22" s="69" t="s">
        <v>103</v>
      </c>
      <c r="I22" s="46" t="s">
        <v>12</v>
      </c>
      <c r="J22" s="45" t="s">
        <v>78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</row>
    <row r="23" spans="2:39" x14ac:dyDescent="0.2">
      <c r="C23" s="47" t="s">
        <v>16</v>
      </c>
      <c r="D23" s="36">
        <f>H23/J23*100</f>
        <v>90</v>
      </c>
      <c r="E23" s="36">
        <f>I23/J23*100</f>
        <v>2.2222222222222223</v>
      </c>
      <c r="G23" s="47" t="s">
        <v>16</v>
      </c>
      <c r="H23" s="36">
        <v>81</v>
      </c>
      <c r="I23" s="36">
        <v>2</v>
      </c>
      <c r="J23" s="36">
        <v>90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</row>
    <row r="24" spans="2:39" x14ac:dyDescent="0.2">
      <c r="C24" s="47" t="s">
        <v>17</v>
      </c>
      <c r="D24" s="36">
        <f t="shared" ref="D24:D25" si="2">H24/J24*100</f>
        <v>96.330275229357795</v>
      </c>
      <c r="E24" s="36">
        <f>I24/J24*100</f>
        <v>2.2935779816513762</v>
      </c>
      <c r="G24" s="47" t="s">
        <v>17</v>
      </c>
      <c r="H24" s="36">
        <v>210</v>
      </c>
      <c r="I24" s="36">
        <v>5</v>
      </c>
      <c r="J24" s="36">
        <v>218</v>
      </c>
    </row>
    <row r="25" spans="2:39" x14ac:dyDescent="0.2">
      <c r="C25" s="47" t="s">
        <v>18</v>
      </c>
      <c r="D25" s="36">
        <f t="shared" si="2"/>
        <v>96.753246753246756</v>
      </c>
      <c r="E25" s="36">
        <f>I25/J25*100</f>
        <v>1.948051948051948</v>
      </c>
      <c r="G25" s="47" t="s">
        <v>18</v>
      </c>
      <c r="H25" s="36">
        <v>149</v>
      </c>
      <c r="I25" s="36">
        <v>3</v>
      </c>
      <c r="J25" s="36">
        <v>154</v>
      </c>
    </row>
    <row r="26" spans="2:39" x14ac:dyDescent="0.2">
      <c r="C26" s="49"/>
      <c r="D26" s="28"/>
      <c r="E26" s="28"/>
      <c r="F26" s="28"/>
      <c r="G26" s="48"/>
      <c r="H26" s="28"/>
      <c r="I26" s="28"/>
      <c r="J26" s="28"/>
    </row>
    <row r="29" spans="2:39" x14ac:dyDescent="0.2">
      <c r="B29" s="36" t="s">
        <v>20</v>
      </c>
      <c r="C29" s="36"/>
      <c r="D29" s="69" t="s">
        <v>101</v>
      </c>
      <c r="E29" s="69" t="s">
        <v>102</v>
      </c>
      <c r="G29" s="23" t="s">
        <v>77</v>
      </c>
      <c r="H29" s="69" t="s">
        <v>103</v>
      </c>
      <c r="I29" s="46" t="s">
        <v>12</v>
      </c>
      <c r="J29" s="45" t="s">
        <v>78</v>
      </c>
    </row>
    <row r="30" spans="2:39" x14ac:dyDescent="0.2">
      <c r="C30" s="50" t="s">
        <v>2</v>
      </c>
      <c r="D30" s="75">
        <f>AVERAGE(D9:D11)</f>
        <v>75.819373844092283</v>
      </c>
      <c r="E30" s="36">
        <f>AVERAGE(E9:E11)</f>
        <v>18.798830525931095</v>
      </c>
      <c r="G30" s="51" t="s">
        <v>2</v>
      </c>
      <c r="H30" s="36">
        <f>SUM(H9:H11)</f>
        <v>267</v>
      </c>
      <c r="I30" s="36">
        <f t="shared" ref="I30:J30" si="3">SUM(I9:I11)</f>
        <v>70</v>
      </c>
      <c r="J30" s="36">
        <f t="shared" si="3"/>
        <v>356</v>
      </c>
    </row>
    <row r="31" spans="2:39" x14ac:dyDescent="0.2">
      <c r="C31" s="51" t="s">
        <v>3</v>
      </c>
      <c r="D31" s="36">
        <f>AVERAGE(D16:D18)</f>
        <v>88.677245212735002</v>
      </c>
      <c r="E31" s="36">
        <f>AVERAGE(E16:E18)</f>
        <v>6.147543070834061</v>
      </c>
      <c r="G31" s="51" t="s">
        <v>3</v>
      </c>
      <c r="H31" s="36">
        <f>SUM(H16:H18)</f>
        <v>520</v>
      </c>
      <c r="I31" s="36">
        <f t="shared" ref="I31:J31" si="4">SUM(I16:I18)</f>
        <v>36</v>
      </c>
      <c r="J31" s="36">
        <f t="shared" si="4"/>
        <v>588</v>
      </c>
    </row>
    <row r="32" spans="2:39" x14ac:dyDescent="0.2">
      <c r="C32" s="51" t="s">
        <v>1</v>
      </c>
      <c r="D32" s="36">
        <f>AVERAGE(D23:D25)</f>
        <v>94.361173994201522</v>
      </c>
      <c r="E32" s="36">
        <f>AVERAGE(E23:E25)</f>
        <v>2.1546173839751823</v>
      </c>
      <c r="G32" s="51" t="s">
        <v>1</v>
      </c>
      <c r="H32" s="36">
        <f>SUM(H23:H25)</f>
        <v>440</v>
      </c>
      <c r="I32" s="36">
        <f t="shared" ref="I32:J32" si="5">SUM(I23:I25)</f>
        <v>10</v>
      </c>
      <c r="J32" s="36">
        <f t="shared" si="5"/>
        <v>462</v>
      </c>
    </row>
    <row r="33" spans="2:11" x14ac:dyDescent="0.2">
      <c r="G33" s="48"/>
      <c r="H33" s="33"/>
      <c r="I33" s="33"/>
    </row>
    <row r="34" spans="2:11" x14ac:dyDescent="0.2">
      <c r="G34" s="48"/>
      <c r="H34" s="33"/>
      <c r="I34" s="33"/>
    </row>
    <row r="35" spans="2:11" x14ac:dyDescent="0.2">
      <c r="B35" s="36" t="s">
        <v>21</v>
      </c>
      <c r="C35" s="36"/>
      <c r="D35" s="69" t="s">
        <v>101</v>
      </c>
      <c r="E35" s="69" t="s">
        <v>102</v>
      </c>
    </row>
    <row r="36" spans="2:11" x14ac:dyDescent="0.2">
      <c r="C36" s="50" t="s">
        <v>2</v>
      </c>
      <c r="D36" s="75">
        <f>STDEV(D9:D11)</f>
        <v>4.2344730767880598</v>
      </c>
      <c r="E36" s="36">
        <f>STDEV(E9:E11)</f>
        <v>4.2902177591306767</v>
      </c>
    </row>
    <row r="37" spans="2:11" x14ac:dyDescent="0.2">
      <c r="C37" s="51" t="s">
        <v>3</v>
      </c>
      <c r="D37" s="36">
        <f>STDEV(D16:D18)</f>
        <v>2.2767435896821886</v>
      </c>
      <c r="E37" s="36">
        <f>STDEV(E16:E18)</f>
        <v>0.45172727175423011</v>
      </c>
    </row>
    <row r="38" spans="2:11" x14ac:dyDescent="0.2">
      <c r="C38" s="51" t="s">
        <v>1</v>
      </c>
      <c r="D38" s="36">
        <f>STDEV(D23:D25)</f>
        <v>3.7828038785112756</v>
      </c>
      <c r="E38" s="36">
        <f>STDEV(E23:E25)</f>
        <v>0.18241400875356212</v>
      </c>
    </row>
    <row r="41" spans="2:11" x14ac:dyDescent="0.2">
      <c r="B41" s="36" t="s">
        <v>9</v>
      </c>
      <c r="C41" s="36"/>
      <c r="D41" s="69" t="s">
        <v>101</v>
      </c>
      <c r="E41" s="69" t="s">
        <v>102</v>
      </c>
    </row>
    <row r="42" spans="2:11" x14ac:dyDescent="0.2">
      <c r="C42" s="50" t="s">
        <v>2</v>
      </c>
      <c r="D42" s="75">
        <f>D36/SQRT(3)</f>
        <v>2.4447741707598092</v>
      </c>
      <c r="E42" s="36">
        <f>E36/SQRT(3)</f>
        <v>2.4769583781162092</v>
      </c>
    </row>
    <row r="43" spans="2:11" x14ac:dyDescent="0.2">
      <c r="C43" s="51" t="s">
        <v>3</v>
      </c>
      <c r="D43" s="36">
        <f t="shared" ref="D43:E44" si="6">D37/SQRT(3)</f>
        <v>1.3144785243787664</v>
      </c>
      <c r="E43" s="36">
        <f t="shared" si="6"/>
        <v>0.2608048619476</v>
      </c>
    </row>
    <row r="44" spans="2:11" x14ac:dyDescent="0.2">
      <c r="C44" s="51" t="s">
        <v>1</v>
      </c>
      <c r="D44" s="36">
        <f t="shared" si="6"/>
        <v>2.1840028375500453</v>
      </c>
      <c r="E44" s="36">
        <f t="shared" si="6"/>
        <v>0.10531677705782784</v>
      </c>
    </row>
    <row r="48" spans="2:11" x14ac:dyDescent="0.2">
      <c r="B48" s="40" t="s">
        <v>22</v>
      </c>
      <c r="C48" s="12"/>
      <c r="D48" s="12"/>
      <c r="E48" s="12"/>
      <c r="F48" s="12"/>
      <c r="G48" s="12"/>
      <c r="H48" s="16"/>
      <c r="I48" s="16"/>
      <c r="J48" s="16"/>
      <c r="K48" s="16"/>
    </row>
    <row r="49" spans="2:11" x14ac:dyDescent="0.2">
      <c r="B49" s="4"/>
      <c r="C49" s="3"/>
      <c r="D49" s="3"/>
      <c r="E49" s="3"/>
      <c r="F49" s="3"/>
      <c r="G49" s="3"/>
    </row>
    <row r="50" spans="2:11" x14ac:dyDescent="0.2">
      <c r="B50" s="5"/>
      <c r="C50" s="6"/>
      <c r="D50" s="6"/>
      <c r="E50" s="3"/>
      <c r="F50" s="3"/>
      <c r="G50" s="3"/>
    </row>
    <row r="51" spans="2:11" x14ac:dyDescent="0.2">
      <c r="B51" s="5" t="s">
        <v>82</v>
      </c>
      <c r="C51" s="3" t="s">
        <v>80</v>
      </c>
      <c r="D51" s="3"/>
      <c r="E51" s="3"/>
      <c r="F51" s="3"/>
      <c r="G51" s="3"/>
    </row>
    <row r="52" spans="2:11" x14ac:dyDescent="0.2">
      <c r="B52" s="4" t="s">
        <v>64</v>
      </c>
      <c r="C52" s="11" t="s">
        <v>29</v>
      </c>
      <c r="D52" s="3"/>
      <c r="E52" s="3"/>
      <c r="F52" s="3"/>
      <c r="G52" s="3"/>
      <c r="H52" s="20"/>
      <c r="I52" s="20"/>
    </row>
    <row r="53" spans="2:11" x14ac:dyDescent="0.2">
      <c r="B53" s="4" t="s">
        <v>23</v>
      </c>
      <c r="C53" s="11">
        <v>0.05</v>
      </c>
      <c r="D53" s="3"/>
      <c r="E53" s="3"/>
      <c r="F53" s="3"/>
      <c r="G53" s="3"/>
    </row>
    <row r="54" spans="2:11" x14ac:dyDescent="0.2">
      <c r="B54" s="4"/>
      <c r="C54" s="3"/>
      <c r="D54" s="3"/>
      <c r="E54" s="3"/>
      <c r="F54" s="3"/>
      <c r="G54" s="3"/>
    </row>
    <row r="55" spans="2:11" x14ac:dyDescent="0.2">
      <c r="B55" s="5" t="s">
        <v>24</v>
      </c>
      <c r="C55" s="6" t="s">
        <v>25</v>
      </c>
      <c r="D55" s="6" t="s">
        <v>26</v>
      </c>
      <c r="E55" s="6" t="s">
        <v>27</v>
      </c>
      <c r="F55" s="6" t="s">
        <v>28</v>
      </c>
      <c r="G55" s="3"/>
    </row>
    <row r="56" spans="2:11" x14ac:dyDescent="0.2">
      <c r="B56" s="4" t="s">
        <v>54</v>
      </c>
      <c r="C56" s="11">
        <v>3.5449999999999999</v>
      </c>
      <c r="D56" s="11" t="s">
        <v>32</v>
      </c>
      <c r="E56" s="11" t="s">
        <v>33</v>
      </c>
      <c r="F56" s="11" t="s">
        <v>29</v>
      </c>
      <c r="G56" s="3"/>
      <c r="H56" s="20"/>
      <c r="I56" s="20"/>
      <c r="J56" s="20"/>
      <c r="K56" s="20"/>
    </row>
    <row r="57" spans="2:11" x14ac:dyDescent="0.2">
      <c r="B57" s="4" t="s">
        <v>55</v>
      </c>
      <c r="C57" s="11">
        <v>1.163E-2</v>
      </c>
      <c r="D57" s="11">
        <v>0.80679999999999996</v>
      </c>
      <c r="E57" s="11" t="s">
        <v>11</v>
      </c>
      <c r="F57" s="11" t="s">
        <v>30</v>
      </c>
      <c r="G57" s="3"/>
      <c r="H57" s="25"/>
      <c r="I57" s="25"/>
      <c r="J57" s="25"/>
      <c r="K57" s="25"/>
    </row>
    <row r="58" spans="2:11" x14ac:dyDescent="0.2">
      <c r="B58" s="4" t="s">
        <v>31</v>
      </c>
      <c r="C58" s="11">
        <v>96.04</v>
      </c>
      <c r="D58" s="11" t="s">
        <v>32</v>
      </c>
      <c r="E58" s="11" t="s">
        <v>33</v>
      </c>
      <c r="F58" s="11" t="s">
        <v>29</v>
      </c>
      <c r="G58" s="3"/>
      <c r="H58" s="3"/>
      <c r="I58" s="3"/>
      <c r="J58" s="3"/>
      <c r="K58" s="3"/>
    </row>
    <row r="59" spans="2:11" x14ac:dyDescent="0.2">
      <c r="B59" s="4" t="s">
        <v>56</v>
      </c>
      <c r="C59" s="11">
        <v>0.19009999999999999</v>
      </c>
      <c r="D59" s="11">
        <v>0.2215</v>
      </c>
      <c r="E59" s="11" t="s">
        <v>11</v>
      </c>
      <c r="F59" s="11" t="s">
        <v>30</v>
      </c>
      <c r="G59" s="3"/>
      <c r="H59" s="3"/>
      <c r="I59" s="3"/>
      <c r="J59" s="3"/>
      <c r="K59" s="3"/>
    </row>
    <row r="60" spans="2:11" x14ac:dyDescent="0.2">
      <c r="B60" s="4"/>
      <c r="C60" s="3"/>
      <c r="D60" s="3"/>
      <c r="E60" s="3"/>
      <c r="F60" s="3"/>
      <c r="G60" s="3"/>
      <c r="H60" s="3"/>
      <c r="I60" s="3"/>
      <c r="J60" s="3"/>
      <c r="K60" s="3"/>
    </row>
    <row r="61" spans="2:11" x14ac:dyDescent="0.2">
      <c r="B61" s="5" t="s">
        <v>34</v>
      </c>
      <c r="C61" s="6" t="s">
        <v>57</v>
      </c>
      <c r="D61" s="6" t="s">
        <v>35</v>
      </c>
      <c r="E61" s="6" t="s">
        <v>36</v>
      </c>
      <c r="F61" s="6" t="s">
        <v>37</v>
      </c>
      <c r="G61" s="6" t="s">
        <v>26</v>
      </c>
    </row>
    <row r="62" spans="2:11" x14ac:dyDescent="0.2">
      <c r="B62" s="4" t="s">
        <v>54</v>
      </c>
      <c r="C62" s="11">
        <v>991.2</v>
      </c>
      <c r="D62" s="11">
        <v>2</v>
      </c>
      <c r="E62" s="11">
        <v>495.6</v>
      </c>
      <c r="F62" s="11" t="s">
        <v>144</v>
      </c>
      <c r="G62" s="11" t="s">
        <v>38</v>
      </c>
    </row>
    <row r="63" spans="2:11" x14ac:dyDescent="0.2">
      <c r="B63" s="4" t="s">
        <v>55</v>
      </c>
      <c r="C63" s="11">
        <v>3.2519999999999998</v>
      </c>
      <c r="D63" s="11">
        <v>2</v>
      </c>
      <c r="E63" s="11">
        <v>1.6259999999999999</v>
      </c>
      <c r="F63" s="11" t="s">
        <v>145</v>
      </c>
      <c r="G63" s="11" t="s">
        <v>146</v>
      </c>
    </row>
    <row r="64" spans="2:11" x14ac:dyDescent="0.2">
      <c r="B64" s="4" t="s">
        <v>31</v>
      </c>
      <c r="C64" s="11">
        <v>26856</v>
      </c>
      <c r="D64" s="11">
        <v>1</v>
      </c>
      <c r="E64" s="11">
        <v>26856</v>
      </c>
      <c r="F64" s="11" t="s">
        <v>147</v>
      </c>
      <c r="G64" s="11" t="s">
        <v>38</v>
      </c>
    </row>
    <row r="65" spans="2:10" x14ac:dyDescent="0.2">
      <c r="B65" s="4" t="s">
        <v>56</v>
      </c>
      <c r="C65" s="11">
        <v>53.17</v>
      </c>
      <c r="D65" s="11">
        <v>4</v>
      </c>
      <c r="E65" s="11">
        <v>13.29</v>
      </c>
      <c r="F65" s="11" t="s">
        <v>148</v>
      </c>
      <c r="G65" s="11" t="s">
        <v>149</v>
      </c>
    </row>
    <row r="66" spans="2:10" x14ac:dyDescent="0.2">
      <c r="B66" s="4" t="s">
        <v>39</v>
      </c>
      <c r="C66" s="11">
        <v>58.97</v>
      </c>
      <c r="D66" s="11">
        <v>8</v>
      </c>
      <c r="E66" s="11">
        <v>7.3710000000000004</v>
      </c>
      <c r="F66" s="11"/>
      <c r="G66" s="11"/>
    </row>
    <row r="67" spans="2:10" x14ac:dyDescent="0.2">
      <c r="B67" s="4"/>
      <c r="C67" s="11"/>
      <c r="D67" s="11"/>
      <c r="E67" s="11"/>
      <c r="F67" s="11"/>
      <c r="G67" s="11"/>
    </row>
    <row r="68" spans="2:10" x14ac:dyDescent="0.2">
      <c r="B68" s="5" t="s">
        <v>58</v>
      </c>
      <c r="C68" s="3"/>
      <c r="D68" s="3"/>
      <c r="E68" s="3"/>
      <c r="F68" s="3"/>
      <c r="G68" s="3"/>
    </row>
    <row r="69" spans="2:10" x14ac:dyDescent="0.2">
      <c r="B69" s="4" t="s">
        <v>140</v>
      </c>
      <c r="C69" s="11">
        <v>9.0340000000000007</v>
      </c>
      <c r="D69" s="3"/>
      <c r="E69" s="3"/>
      <c r="F69" s="3"/>
      <c r="G69" s="3"/>
    </row>
    <row r="70" spans="2:10" x14ac:dyDescent="0.2">
      <c r="B70" s="4" t="s">
        <v>141</v>
      </c>
      <c r="C70" s="11">
        <v>86.29</v>
      </c>
      <c r="D70" s="3"/>
      <c r="E70" s="3"/>
      <c r="F70" s="3"/>
      <c r="G70" s="3"/>
    </row>
    <row r="71" spans="2:10" x14ac:dyDescent="0.2">
      <c r="B71" s="4" t="s">
        <v>59</v>
      </c>
      <c r="C71" s="11">
        <v>-77.25</v>
      </c>
      <c r="D71" s="3"/>
      <c r="E71" s="3"/>
      <c r="F71" s="3"/>
      <c r="G71" s="3"/>
    </row>
    <row r="72" spans="2:10" x14ac:dyDescent="0.2">
      <c r="B72" s="4" t="s">
        <v>60</v>
      </c>
      <c r="C72" s="11">
        <v>1.7190000000000001</v>
      </c>
      <c r="D72" s="3"/>
      <c r="E72" s="3"/>
      <c r="F72" s="3"/>
      <c r="G72" s="3"/>
    </row>
    <row r="73" spans="2:10" x14ac:dyDescent="0.2">
      <c r="B73" s="4" t="s">
        <v>61</v>
      </c>
      <c r="C73" s="11" t="s">
        <v>150</v>
      </c>
      <c r="D73" s="3"/>
      <c r="E73" s="3"/>
      <c r="F73" s="3"/>
      <c r="G73" s="3"/>
    </row>
    <row r="75" spans="2:10" x14ac:dyDescent="0.2">
      <c r="B75" s="5" t="s">
        <v>83</v>
      </c>
      <c r="C75" s="6" t="s">
        <v>41</v>
      </c>
      <c r="D75" s="6" t="s">
        <v>42</v>
      </c>
      <c r="E75" s="6" t="s">
        <v>43</v>
      </c>
      <c r="F75" s="6" t="s">
        <v>44</v>
      </c>
      <c r="G75" s="6" t="s">
        <v>45</v>
      </c>
      <c r="H75" s="6"/>
      <c r="I75" s="3"/>
      <c r="J75" s="3"/>
    </row>
    <row r="76" spans="2:10" x14ac:dyDescent="0.2">
      <c r="B76" s="4"/>
      <c r="C76" s="3"/>
      <c r="D76" s="3"/>
      <c r="E76" s="3"/>
      <c r="F76" s="3"/>
      <c r="G76" s="3"/>
      <c r="H76" s="3"/>
      <c r="I76" s="3"/>
      <c r="J76" s="3"/>
    </row>
    <row r="77" spans="2:10" x14ac:dyDescent="0.2">
      <c r="B77" s="4" t="s">
        <v>151</v>
      </c>
      <c r="C77" s="3"/>
      <c r="D77" s="3"/>
      <c r="E77" s="3"/>
      <c r="F77" s="3"/>
      <c r="G77" s="3"/>
      <c r="H77" s="3"/>
      <c r="I77" s="3"/>
      <c r="J77" s="3"/>
    </row>
    <row r="78" spans="2:10" x14ac:dyDescent="0.2">
      <c r="B78" s="4" t="s">
        <v>2</v>
      </c>
      <c r="C78" s="11">
        <v>-57.02</v>
      </c>
      <c r="D78" s="11" t="s">
        <v>152</v>
      </c>
      <c r="E78" s="11" t="s">
        <v>29</v>
      </c>
      <c r="F78" s="11" t="s">
        <v>33</v>
      </c>
      <c r="G78" s="11" t="s">
        <v>32</v>
      </c>
      <c r="H78" s="11"/>
      <c r="I78" s="3"/>
      <c r="J78" s="3"/>
    </row>
    <row r="79" spans="2:10" x14ac:dyDescent="0.2">
      <c r="B79" s="4" t="s">
        <v>3</v>
      </c>
      <c r="C79" s="11">
        <v>-82.53</v>
      </c>
      <c r="D79" s="11" t="s">
        <v>153</v>
      </c>
      <c r="E79" s="11" t="s">
        <v>29</v>
      </c>
      <c r="F79" s="11" t="s">
        <v>33</v>
      </c>
      <c r="G79" s="11" t="s">
        <v>32</v>
      </c>
      <c r="H79" s="11"/>
      <c r="I79" s="3"/>
      <c r="J79" s="3"/>
    </row>
    <row r="80" spans="2:10" x14ac:dyDescent="0.2">
      <c r="B80" s="4" t="s">
        <v>1</v>
      </c>
      <c r="C80" s="11">
        <v>-92.21</v>
      </c>
      <c r="D80" s="11" t="s">
        <v>154</v>
      </c>
      <c r="E80" s="11" t="s">
        <v>29</v>
      </c>
      <c r="F80" s="11" t="s">
        <v>33</v>
      </c>
      <c r="G80" s="11" t="s">
        <v>32</v>
      </c>
      <c r="H80" s="11"/>
      <c r="I80" s="3"/>
      <c r="J80" s="3"/>
    </row>
    <row r="81" spans="2:10" x14ac:dyDescent="0.2">
      <c r="B81" s="4"/>
      <c r="C81" s="11"/>
      <c r="D81" s="11"/>
      <c r="E81" s="11"/>
      <c r="F81" s="11"/>
      <c r="G81" s="11"/>
      <c r="H81" s="11"/>
      <c r="I81" s="3"/>
      <c r="J81" s="3"/>
    </row>
    <row r="82" spans="2:10" x14ac:dyDescent="0.2">
      <c r="B82" s="4"/>
      <c r="C82" s="3"/>
      <c r="D82" s="3"/>
      <c r="E82" s="3"/>
      <c r="F82" s="3"/>
      <c r="G82" s="3"/>
      <c r="H82" s="3"/>
      <c r="I82" s="3"/>
      <c r="J82" s="3"/>
    </row>
    <row r="83" spans="2:10" x14ac:dyDescent="0.2">
      <c r="B83" s="5" t="s">
        <v>46</v>
      </c>
      <c r="C83" s="5" t="s">
        <v>47</v>
      </c>
      <c r="D83" s="5" t="s">
        <v>48</v>
      </c>
      <c r="E83" s="5" t="s">
        <v>41</v>
      </c>
      <c r="F83" s="5" t="s">
        <v>49</v>
      </c>
      <c r="G83" s="5" t="s">
        <v>50</v>
      </c>
      <c r="H83" s="5" t="s">
        <v>51</v>
      </c>
      <c r="I83" s="5" t="s">
        <v>84</v>
      </c>
      <c r="J83" s="5" t="s">
        <v>35</v>
      </c>
    </row>
    <row r="84" spans="2:10" x14ac:dyDescent="0.2">
      <c r="B84" s="5"/>
      <c r="C84" s="5"/>
      <c r="D84" s="5"/>
      <c r="E84" s="5"/>
      <c r="F84" s="5"/>
      <c r="G84" s="5"/>
      <c r="H84" s="5"/>
      <c r="I84" s="5"/>
      <c r="J84" s="5"/>
    </row>
    <row r="85" spans="2:10" x14ac:dyDescent="0.2">
      <c r="B85" s="4" t="s">
        <v>151</v>
      </c>
      <c r="C85" s="3"/>
      <c r="D85" s="3"/>
      <c r="E85" s="3"/>
      <c r="F85" s="3"/>
      <c r="G85" s="3"/>
      <c r="H85" s="3"/>
      <c r="I85" s="3"/>
      <c r="J85" s="3"/>
    </row>
    <row r="86" spans="2:10" x14ac:dyDescent="0.2">
      <c r="B86" s="4" t="s">
        <v>2</v>
      </c>
      <c r="C86" s="11">
        <v>18.8</v>
      </c>
      <c r="D86" s="11">
        <v>75.819999999999993</v>
      </c>
      <c r="E86" s="11">
        <v>-57.02</v>
      </c>
      <c r="F86" s="11">
        <v>2.496</v>
      </c>
      <c r="G86" s="11">
        <v>3</v>
      </c>
      <c r="H86" s="11">
        <v>3</v>
      </c>
      <c r="I86" s="11">
        <v>22.85</v>
      </c>
      <c r="J86" s="11">
        <v>12</v>
      </c>
    </row>
    <row r="87" spans="2:10" x14ac:dyDescent="0.2">
      <c r="B87" s="4" t="s">
        <v>3</v>
      </c>
      <c r="C87" s="11">
        <v>6.1479999999999997</v>
      </c>
      <c r="D87" s="11">
        <v>88.68</v>
      </c>
      <c r="E87" s="11">
        <v>-82.53</v>
      </c>
      <c r="F87" s="11">
        <v>2.496</v>
      </c>
      <c r="G87" s="11">
        <v>3</v>
      </c>
      <c r="H87" s="11">
        <v>3</v>
      </c>
      <c r="I87" s="11">
        <v>33.07</v>
      </c>
      <c r="J87" s="11">
        <v>12</v>
      </c>
    </row>
    <row r="88" spans="2:10" x14ac:dyDescent="0.2">
      <c r="B88" s="4" t="s">
        <v>1</v>
      </c>
      <c r="C88" s="11">
        <v>2.1549999999999998</v>
      </c>
      <c r="D88" s="11">
        <v>94.36</v>
      </c>
      <c r="E88" s="11">
        <v>-92.21</v>
      </c>
      <c r="F88" s="11">
        <v>2.496</v>
      </c>
      <c r="G88" s="11">
        <v>3</v>
      </c>
      <c r="H88" s="11">
        <v>3</v>
      </c>
      <c r="I88" s="11">
        <v>36.94</v>
      </c>
      <c r="J88" s="11">
        <v>12</v>
      </c>
    </row>
    <row r="89" spans="2:10" x14ac:dyDescent="0.2">
      <c r="C89" s="39"/>
      <c r="D89" s="39"/>
      <c r="E89" s="39"/>
      <c r="F89" s="39"/>
      <c r="G89" s="39"/>
      <c r="H89" s="39"/>
      <c r="I89" s="39"/>
      <c r="J89" s="39"/>
    </row>
    <row r="92" spans="2:10" s="44" customFormat="1" x14ac:dyDescent="0.2"/>
    <row r="93" spans="2:10" x14ac:dyDescent="0.2">
      <c r="B93" s="28"/>
      <c r="C93" s="28"/>
      <c r="D93" s="28"/>
      <c r="E93" s="28"/>
      <c r="F93" s="28"/>
      <c r="G93" s="28"/>
    </row>
    <row r="94" spans="2:10" x14ac:dyDescent="0.2">
      <c r="B94" s="28"/>
      <c r="C94" s="28"/>
      <c r="D94" s="28"/>
      <c r="E94" s="28"/>
      <c r="F94" s="28"/>
      <c r="G94" s="28"/>
    </row>
    <row r="95" spans="2:10" x14ac:dyDescent="0.2">
      <c r="B95" s="81"/>
      <c r="C95" s="28"/>
      <c r="D95" s="74"/>
      <c r="E95" s="74"/>
      <c r="F95" s="28"/>
      <c r="G95" s="28"/>
    </row>
    <row r="96" spans="2:10" x14ac:dyDescent="0.2">
      <c r="B96" s="28"/>
      <c r="C96" s="48"/>
      <c r="D96" s="28"/>
      <c r="E96" s="28"/>
      <c r="F96" s="28"/>
      <c r="G96" s="28"/>
    </row>
    <row r="97" spans="2:7" x14ac:dyDescent="0.2">
      <c r="B97" s="28"/>
      <c r="C97" s="48"/>
      <c r="D97" s="28"/>
      <c r="E97" s="28"/>
      <c r="F97" s="28"/>
      <c r="G97" s="28"/>
    </row>
    <row r="98" spans="2:7" x14ac:dyDescent="0.2">
      <c r="B98" s="28"/>
      <c r="C98" s="48"/>
      <c r="D98" s="28"/>
      <c r="E98" s="28"/>
      <c r="F98" s="28"/>
      <c r="G98" s="28"/>
    </row>
    <row r="99" spans="2:7" x14ac:dyDescent="0.2">
      <c r="B99" s="28"/>
      <c r="C99" s="28"/>
      <c r="D99" s="28"/>
      <c r="E99" s="28"/>
      <c r="F99" s="28"/>
      <c r="G99" s="28"/>
    </row>
    <row r="100" spans="2:7" x14ac:dyDescent="0.2">
      <c r="B100" s="28"/>
      <c r="C100" s="28"/>
      <c r="D100" s="28"/>
      <c r="E100" s="28"/>
      <c r="F100" s="28"/>
      <c r="G100" s="28"/>
    </row>
    <row r="101" spans="2:7" x14ac:dyDescent="0.2">
      <c r="B101" s="28"/>
      <c r="C101" s="28"/>
      <c r="D101" s="74"/>
      <c r="E101" s="74"/>
      <c r="F101" s="28"/>
      <c r="G101" s="28"/>
    </row>
    <row r="102" spans="2:7" x14ac:dyDescent="0.2">
      <c r="B102" s="28"/>
      <c r="C102" s="48"/>
      <c r="D102" s="28"/>
      <c r="E102" s="28"/>
      <c r="F102" s="28"/>
      <c r="G102" s="28"/>
    </row>
    <row r="103" spans="2:7" x14ac:dyDescent="0.2">
      <c r="B103" s="28"/>
      <c r="C103" s="48"/>
      <c r="D103" s="28"/>
      <c r="E103" s="28"/>
      <c r="F103" s="28"/>
      <c r="G103" s="28"/>
    </row>
    <row r="104" spans="2:7" x14ac:dyDescent="0.2">
      <c r="B104" s="28"/>
      <c r="C104" s="48"/>
      <c r="D104" s="28"/>
      <c r="E104" s="28"/>
      <c r="F104" s="28"/>
      <c r="G104" s="28"/>
    </row>
    <row r="105" spans="2:7" x14ac:dyDescent="0.2">
      <c r="B105" s="28"/>
      <c r="C105" s="28"/>
      <c r="D105" s="28"/>
      <c r="E105" s="28"/>
      <c r="F105" s="28"/>
      <c r="G105" s="28"/>
    </row>
    <row r="106" spans="2:7" x14ac:dyDescent="0.2">
      <c r="B106" s="28"/>
      <c r="C106" s="28"/>
      <c r="D106" s="28"/>
      <c r="E106" s="28"/>
      <c r="F106" s="28"/>
      <c r="G106" s="28"/>
    </row>
    <row r="107" spans="2:7" x14ac:dyDescent="0.2">
      <c r="B107" s="28"/>
      <c r="C107" s="28"/>
      <c r="D107" s="28"/>
      <c r="E107" s="28"/>
      <c r="F107" s="28"/>
      <c r="G107" s="28"/>
    </row>
    <row r="108" spans="2:7" x14ac:dyDescent="0.2">
      <c r="B108" s="28"/>
      <c r="C108" s="28"/>
      <c r="D108" s="28"/>
      <c r="E108" s="28"/>
      <c r="F108" s="28"/>
      <c r="G108" s="28"/>
    </row>
    <row r="109" spans="2:7" x14ac:dyDescent="0.2">
      <c r="B109" s="28"/>
      <c r="C109" s="28"/>
      <c r="D109" s="28"/>
      <c r="E109" s="28"/>
      <c r="F109" s="28"/>
      <c r="G109" s="28"/>
    </row>
  </sheetData>
  <mergeCells count="6">
    <mergeCell ref="H7:J7"/>
    <mergeCell ref="H14:J14"/>
    <mergeCell ref="H21:J21"/>
    <mergeCell ref="D21:E21"/>
    <mergeCell ref="D14:E14"/>
    <mergeCell ref="D7:E7"/>
  </mergeCells>
  <phoneticPr fontId="7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EXT DATA FIG 1B</vt:lpstr>
      <vt:lpstr>EXT DATA FIG 1F</vt:lpstr>
      <vt:lpstr>EXT DATA FIG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Schneider</dc:creator>
  <cp:lastModifiedBy>CM Poch</cp:lastModifiedBy>
  <dcterms:created xsi:type="dcterms:W3CDTF">2019-06-06T16:55:49Z</dcterms:created>
  <dcterms:modified xsi:type="dcterms:W3CDTF">2022-02-14T20:54:39Z</dcterms:modified>
</cp:coreProperties>
</file>