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nnstateoffice365.sharepoint.com/sites/TheJunctionLeague/Shared Documents/Desmosome-ER Project/Manuscript/Final-documents-Nature/Official-resubmission-Nature/Post-resubmission/Main-files/SourceData/"/>
    </mc:Choice>
  </mc:AlternateContent>
  <xr:revisionPtr revIDLastSave="3" documentId="8_{F54EF81F-EA23-4C2A-92B8-285258BB4F52}" xr6:coauthVersionLast="47" xr6:coauthVersionMax="47" xr10:uidLastSave="{F4A4CCBC-467B-4B53-A60E-196694A4A048}"/>
  <bookViews>
    <workbookView xWindow="1380" yWindow="1380" windowWidth="21600" windowHeight="11385" activeTab="1" xr2:uid="{DADDA2BE-0272-407C-BE22-4106B223B10B}"/>
  </bookViews>
  <sheets>
    <sheet name="Fig8L" sheetId="3" r:id="rId1"/>
    <sheet name="Fig8M-Rep1" sheetId="2" r:id="rId2"/>
    <sheet name="Fig8M-Rep2-rep3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5" i="3" l="1"/>
  <c r="O55" i="3"/>
  <c r="N56" i="3"/>
  <c r="O56" i="3"/>
  <c r="N57" i="3"/>
  <c r="O57" i="3"/>
  <c r="N58" i="3"/>
  <c r="O58" i="3"/>
  <c r="I45" i="2" l="1"/>
  <c r="G45" i="2"/>
  <c r="J45" i="2" s="1"/>
  <c r="K45" i="2" s="1"/>
  <c r="E45" i="2"/>
  <c r="I42" i="2"/>
  <c r="G42" i="2"/>
  <c r="J42" i="2" s="1"/>
  <c r="E42" i="2"/>
  <c r="I39" i="2"/>
  <c r="G39" i="2"/>
  <c r="J39" i="2" s="1"/>
  <c r="E39" i="2"/>
  <c r="K42" i="2" l="1"/>
  <c r="K39" i="2"/>
  <c r="L45" i="2" l="1"/>
  <c r="L42" i="2"/>
  <c r="L39" i="2"/>
  <c r="I20" i="2"/>
  <c r="J20" i="2" s="1"/>
  <c r="K20" i="2" s="1"/>
  <c r="G20" i="2"/>
  <c r="E20" i="2"/>
  <c r="I17" i="2"/>
  <c r="G17" i="2"/>
  <c r="J17" i="2" s="1"/>
  <c r="E17" i="2"/>
  <c r="I14" i="2"/>
  <c r="G14" i="2"/>
  <c r="J14" i="2" s="1"/>
  <c r="K14" i="2" s="1"/>
  <c r="E14" i="2"/>
  <c r="I11" i="2"/>
  <c r="G11" i="2"/>
  <c r="J11" i="2" s="1"/>
  <c r="E11" i="2"/>
  <c r="I8" i="2"/>
  <c r="G8" i="2"/>
  <c r="J8" i="2" s="1"/>
  <c r="E8" i="2"/>
  <c r="I5" i="2"/>
  <c r="G5" i="2"/>
  <c r="E5" i="2"/>
  <c r="Y35" i="1"/>
  <c r="W35" i="1"/>
  <c r="Z35" i="1" s="1"/>
  <c r="U35" i="1"/>
  <c r="Y33" i="1"/>
  <c r="W33" i="1"/>
  <c r="Z33" i="1" s="1"/>
  <c r="U33" i="1"/>
  <c r="AA33" i="1" s="1"/>
  <c r="Y31" i="1"/>
  <c r="W31" i="1"/>
  <c r="U31" i="1"/>
  <c r="Y29" i="1"/>
  <c r="W29" i="1"/>
  <c r="Z29" i="1" s="1"/>
  <c r="AA29" i="1" s="1"/>
  <c r="U29" i="1"/>
  <c r="Y27" i="1"/>
  <c r="W27" i="1"/>
  <c r="U27" i="1"/>
  <c r="Y25" i="1"/>
  <c r="W25" i="1"/>
  <c r="Z25" i="1" s="1"/>
  <c r="U25" i="1"/>
  <c r="Y23" i="1"/>
  <c r="W23" i="1"/>
  <c r="Z23" i="1" s="1"/>
  <c r="U23" i="1"/>
  <c r="Y21" i="1"/>
  <c r="W21" i="1"/>
  <c r="Z21" i="1" s="1"/>
  <c r="U21" i="1"/>
  <c r="Y19" i="1"/>
  <c r="W19" i="1"/>
  <c r="U19" i="1"/>
  <c r="Y17" i="1"/>
  <c r="W17" i="1"/>
  <c r="Z17" i="1" s="1"/>
  <c r="U17" i="1"/>
  <c r="Y15" i="1"/>
  <c r="Z15" i="1" s="1"/>
  <c r="W15" i="1"/>
  <c r="U15" i="1"/>
  <c r="Y13" i="1"/>
  <c r="W13" i="1"/>
  <c r="Z13" i="1" s="1"/>
  <c r="AA13" i="1" s="1"/>
  <c r="U13" i="1"/>
  <c r="H35" i="1"/>
  <c r="F35" i="1"/>
  <c r="I35" i="1" s="1"/>
  <c r="D35" i="1"/>
  <c r="H33" i="1"/>
  <c r="F33" i="1"/>
  <c r="I33" i="1" s="1"/>
  <c r="D33" i="1"/>
  <c r="H31" i="1"/>
  <c r="I31" i="1" s="1"/>
  <c r="J31" i="1" s="1"/>
  <c r="F31" i="1"/>
  <c r="D31" i="1"/>
  <c r="H29" i="1"/>
  <c r="F29" i="1"/>
  <c r="D29" i="1"/>
  <c r="H27" i="1"/>
  <c r="F27" i="1"/>
  <c r="I27" i="1" s="1"/>
  <c r="D27" i="1"/>
  <c r="H25" i="1"/>
  <c r="F25" i="1"/>
  <c r="I25" i="1" s="1"/>
  <c r="D25" i="1"/>
  <c r="J25" i="1" s="1"/>
  <c r="H23" i="1"/>
  <c r="F23" i="1"/>
  <c r="D23" i="1"/>
  <c r="H21" i="1"/>
  <c r="F21" i="1"/>
  <c r="I21" i="1" s="1"/>
  <c r="D21" i="1"/>
  <c r="H19" i="1"/>
  <c r="F19" i="1"/>
  <c r="I19" i="1" s="1"/>
  <c r="D19" i="1"/>
  <c r="H17" i="1"/>
  <c r="F17" i="1"/>
  <c r="I17" i="1" s="1"/>
  <c r="D17" i="1"/>
  <c r="H15" i="1"/>
  <c r="F15" i="1"/>
  <c r="I15" i="1" s="1"/>
  <c r="J15" i="1" s="1"/>
  <c r="D15" i="1"/>
  <c r="H13" i="1"/>
  <c r="F13" i="1"/>
  <c r="I13" i="1" s="1"/>
  <c r="D13" i="1"/>
  <c r="Z19" i="1" l="1"/>
  <c r="J35" i="1"/>
  <c r="AA19" i="1"/>
  <c r="J27" i="1"/>
  <c r="Z31" i="1"/>
  <c r="AA31" i="1" s="1"/>
  <c r="J19" i="1"/>
  <c r="K35" i="1" s="1"/>
  <c r="I29" i="1"/>
  <c r="J29" i="1" s="1"/>
  <c r="AA25" i="1"/>
  <c r="J13" i="1"/>
  <c r="K21" i="1" s="1"/>
  <c r="AA15" i="1"/>
  <c r="AB15" i="1" s="1"/>
  <c r="J21" i="1"/>
  <c r="I23" i="1"/>
  <c r="J23" i="1" s="1"/>
  <c r="K23" i="1" s="1"/>
  <c r="Z27" i="1"/>
  <c r="AA27" i="1" s="1"/>
  <c r="AB27" i="1" s="1"/>
  <c r="J5" i="2"/>
  <c r="K5" i="2" s="1"/>
  <c r="L11" i="2" s="1"/>
  <c r="K17" i="2"/>
  <c r="K11" i="2"/>
  <c r="K8" i="2"/>
  <c r="AB19" i="1"/>
  <c r="AA17" i="1"/>
  <c r="AA21" i="1"/>
  <c r="AA23" i="1"/>
  <c r="AB23" i="1" s="1"/>
  <c r="AB29" i="1"/>
  <c r="AB13" i="1"/>
  <c r="AB21" i="1"/>
  <c r="AA35" i="1"/>
  <c r="AB35" i="1" s="1"/>
  <c r="J17" i="1"/>
  <c r="J33" i="1"/>
  <c r="K19" i="1"/>
  <c r="K27" i="1"/>
  <c r="K31" i="1"/>
  <c r="K15" i="1"/>
  <c r="K13" i="1" l="1"/>
  <c r="AB31" i="1"/>
  <c r="K29" i="1"/>
  <c r="L17" i="2"/>
  <c r="L5" i="2"/>
  <c r="L20" i="2"/>
  <c r="L8" i="2"/>
  <c r="L14" i="2"/>
  <c r="AB33" i="1"/>
  <c r="AB17" i="1"/>
  <c r="AB25" i="1"/>
  <c r="K33" i="1"/>
  <c r="K17" i="1"/>
  <c r="K25" i="1"/>
</calcChain>
</file>

<file path=xl/sharedStrings.xml><?xml version="1.0" encoding="utf-8"?>
<sst xmlns="http://schemas.openxmlformats.org/spreadsheetml/2006/main" count="315" uniqueCount="41">
  <si>
    <t>Note: For Rep1, q-RTPCR was run on different dates for different genes and are arranged accordingly. NH IgG controls were run on each day and were used as control for that day.</t>
  </si>
  <si>
    <t>Target (Ct)</t>
  </si>
  <si>
    <t>Mean of 2 technical replicates</t>
  </si>
  <si>
    <t>RPLP0 (Ct)</t>
  </si>
  <si>
    <t>Mean of technical replicates</t>
  </si>
  <si>
    <t>TBP (Ct)</t>
  </si>
  <si>
    <t>Mean of 3 technical replicates</t>
  </si>
  <si>
    <t>Geometric mean of Cт of house keeping genes for each sample</t>
  </si>
  <si>
    <t>CT sample - CT geometric mean of house Keeping gene</t>
  </si>
  <si>
    <t>2^(corrected control CT - corrected sample CT)</t>
  </si>
  <si>
    <t>NH IgG</t>
  </si>
  <si>
    <t>CHOP</t>
  </si>
  <si>
    <t>Rep1</t>
  </si>
  <si>
    <t>PV1</t>
  </si>
  <si>
    <t>PV2</t>
  </si>
  <si>
    <t>XBP1s</t>
  </si>
  <si>
    <t>ATF3</t>
  </si>
  <si>
    <t>BiP/GRP78</t>
  </si>
  <si>
    <t>Mean of  technical replicates</t>
  </si>
  <si>
    <t>RPLPO (Ct)</t>
  </si>
  <si>
    <t>-</t>
  </si>
  <si>
    <t>Rep2</t>
  </si>
  <si>
    <t>Rep3</t>
  </si>
  <si>
    <t>BiP</t>
  </si>
  <si>
    <t>DDIT3</t>
  </si>
  <si>
    <t>Rep3-K14-EBS</t>
  </si>
  <si>
    <t>K14-EBS STDEV</t>
  </si>
  <si>
    <t>K14-EBS</t>
  </si>
  <si>
    <t>K14-WT</t>
  </si>
  <si>
    <t>Mean</t>
  </si>
  <si>
    <t>CT sample-CT Housekeeping</t>
  </si>
  <si>
    <t>TBP</t>
  </si>
  <si>
    <t>Target</t>
  </si>
  <si>
    <t>Gene</t>
  </si>
  <si>
    <t>AVERAGE</t>
  </si>
  <si>
    <t>Rep3-K14-WT</t>
  </si>
  <si>
    <t>Rep2-K14-EBS</t>
  </si>
  <si>
    <t>Rep2-K14-WT</t>
  </si>
  <si>
    <t>Rep1-K14-EBS</t>
  </si>
  <si>
    <t xml:space="preserve">              </t>
  </si>
  <si>
    <t>Rep1-K14-WT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</si>
</sst>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11"/>
      <color theme="1"/>
      <name val="Helvetica"/>
      <family val="2"/>
    </font>
    <font>
      <b/>
      <sz val="18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0" fillId="0" borderId="8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2" xfId="0" applyBorder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 vertical="center"/>
    </xf>
    <xf numFmtId="0" fontId="0" fillId="0" borderId="8" xfId="0" applyBorder="1"/>
    <xf numFmtId="0" fontId="1" fillId="0" borderId="5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0" fillId="0" borderId="10" xfId="0" applyBorder="1"/>
    <xf numFmtId="2" fontId="2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0" fillId="0" borderId="16" xfId="0" applyBorder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/>
    <xf numFmtId="0" fontId="3" fillId="0" borderId="26" xfId="0" applyFont="1" applyBorder="1" applyAlignment="1" applyProtection="1">
      <alignment horizontal="center" vertical="center"/>
      <protection locked="0"/>
    </xf>
    <xf numFmtId="0" fontId="0" fillId="0" borderId="27" xfId="0" applyBorder="1"/>
    <xf numFmtId="0" fontId="0" fillId="0" borderId="31" xfId="0" applyBorder="1"/>
    <xf numFmtId="0" fontId="0" fillId="0" borderId="21" xfId="0" applyBorder="1"/>
    <xf numFmtId="0" fontId="0" fillId="0" borderId="19" xfId="0" applyBorder="1"/>
    <xf numFmtId="0" fontId="0" fillId="0" borderId="20" xfId="0" applyBorder="1"/>
    <xf numFmtId="0" fontId="1" fillId="0" borderId="31" xfId="0" applyFont="1" applyBorder="1"/>
    <xf numFmtId="0" fontId="1" fillId="0" borderId="29" xfId="0" applyFont="1" applyBorder="1"/>
    <xf numFmtId="0" fontId="1" fillId="0" borderId="30" xfId="0" applyFont="1" applyBorder="1"/>
    <xf numFmtId="0" fontId="0" fillId="0" borderId="10" xfId="0" applyBorder="1" applyAlignment="1">
      <alignment horizontal="center"/>
    </xf>
    <xf numFmtId="1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2" fontId="2" fillId="0" borderId="21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Fig8L!$M$54</c:f>
              <c:strCache>
                <c:ptCount val="1"/>
                <c:pt idx="0">
                  <c:v>K14-WT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Fig8L!$L$55:$L$58</c:f>
              <c:strCache>
                <c:ptCount val="4"/>
                <c:pt idx="0">
                  <c:v>DDIT3</c:v>
                </c:pt>
                <c:pt idx="1">
                  <c:v>XBP1s</c:v>
                </c:pt>
                <c:pt idx="2">
                  <c:v>ATF3</c:v>
                </c:pt>
                <c:pt idx="3">
                  <c:v>BiP</c:v>
                </c:pt>
              </c:strCache>
            </c:strRef>
          </c:cat>
          <c:val>
            <c:numRef>
              <c:f>Fig8L!$M$55:$M$58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63-47C8-A4DB-504E9E9D5DB9}"/>
            </c:ext>
          </c:extLst>
        </c:ser>
        <c:ser>
          <c:idx val="1"/>
          <c:order val="1"/>
          <c:tx>
            <c:strRef>
              <c:f>Fig8L!$N$54</c:f>
              <c:strCache>
                <c:ptCount val="1"/>
                <c:pt idx="0">
                  <c:v>K14-EBS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Fig8L!$O$55:$O$58</c:f>
                <c:numCache>
                  <c:formatCode>General</c:formatCode>
                  <c:ptCount val="4"/>
                  <c:pt idx="0">
                    <c:v>0.40485487677648169</c:v>
                  </c:pt>
                  <c:pt idx="1">
                    <c:v>0.13040629818627869</c:v>
                  </c:pt>
                  <c:pt idx="2">
                    <c:v>8.6771596994535904E-2</c:v>
                  </c:pt>
                  <c:pt idx="3">
                    <c:v>0.52074126733901971</c:v>
                  </c:pt>
                </c:numCache>
              </c:numRef>
            </c:plus>
            <c:minus>
              <c:numRef>
                <c:f>Fig8L!$O$55:$O$58</c:f>
                <c:numCache>
                  <c:formatCode>General</c:formatCode>
                  <c:ptCount val="4"/>
                  <c:pt idx="0">
                    <c:v>0.40485487677648169</c:v>
                  </c:pt>
                  <c:pt idx="1">
                    <c:v>0.13040629818627869</c:v>
                  </c:pt>
                  <c:pt idx="2">
                    <c:v>8.6771596994535904E-2</c:v>
                  </c:pt>
                  <c:pt idx="3">
                    <c:v>0.52074126733901971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Fig8L!$L$55:$L$58</c:f>
              <c:strCache>
                <c:ptCount val="4"/>
                <c:pt idx="0">
                  <c:v>DDIT3</c:v>
                </c:pt>
                <c:pt idx="1">
                  <c:v>XBP1s</c:v>
                </c:pt>
                <c:pt idx="2">
                  <c:v>ATF3</c:v>
                </c:pt>
                <c:pt idx="3">
                  <c:v>BiP</c:v>
                </c:pt>
              </c:strCache>
            </c:strRef>
          </c:cat>
          <c:val>
            <c:numRef>
              <c:f>Fig8L!$N$55:$N$58</c:f>
              <c:numCache>
                <c:formatCode>General</c:formatCode>
                <c:ptCount val="4"/>
                <c:pt idx="0">
                  <c:v>1.451958544993573</c:v>
                </c:pt>
                <c:pt idx="1">
                  <c:v>0.90471865142081198</c:v>
                </c:pt>
                <c:pt idx="2">
                  <c:v>1.460777286342102</c:v>
                </c:pt>
                <c:pt idx="3">
                  <c:v>1.4413483253183532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63-47C8-A4DB-504E9E9D5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0319535"/>
        <c:axId val="140317455"/>
      </c:barChart>
      <c:catAx>
        <c:axId val="140319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317455"/>
        <c:crosses val="autoZero"/>
        <c:auto val="1"/>
        <c:lblAlgn val="ctr"/>
        <c:lblOffset val="100"/>
        <c:noMultiLvlLbl val="0"/>
      </c:catAx>
      <c:valAx>
        <c:axId val="14031745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3195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39220</xdr:colOff>
      <xdr:row>60</xdr:row>
      <xdr:rowOff>90767</xdr:rowOff>
    </xdr:from>
    <xdr:to>
      <xdr:col>16</xdr:col>
      <xdr:colOff>1327896</xdr:colOff>
      <xdr:row>74</xdr:row>
      <xdr:rowOff>166967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1C8EDA4-0ADD-4AB9-9B96-E741D34B1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5F30D-750A-4A5B-8391-D6E2ADB132F3}">
  <dimension ref="B2:DG62"/>
  <sheetViews>
    <sheetView zoomScale="85" zoomScaleNormal="85" workbookViewId="0">
      <selection activeCell="Q44" sqref="Q44"/>
    </sheetView>
  </sheetViews>
  <sheetFormatPr defaultRowHeight="15" x14ac:dyDescent="0.25"/>
  <cols>
    <col min="1" max="1" width="6.28515625" bestFit="1" customWidth="1"/>
    <col min="2" max="3" width="12.85546875" bestFit="1" customWidth="1"/>
    <col min="4" max="5" width="12.7109375" bestFit="1" customWidth="1"/>
    <col min="6" max="6" width="26.5703125" bestFit="1" customWidth="1"/>
    <col min="7" max="7" width="12.85546875" bestFit="1" customWidth="1"/>
    <col min="8" max="8" width="42.7109375" bestFit="1" customWidth="1"/>
    <col min="9" max="9" width="12.7109375" bestFit="1" customWidth="1"/>
    <col min="10" max="11" width="12.85546875" bestFit="1" customWidth="1"/>
    <col min="12" max="13" width="12.7109375" bestFit="1" customWidth="1"/>
    <col min="14" max="14" width="9.7109375" bestFit="1" customWidth="1"/>
    <col min="15" max="15" width="26.5703125" bestFit="1" customWidth="1"/>
    <col min="16" max="16" width="12.85546875" bestFit="1" customWidth="1"/>
    <col min="17" max="17" width="42.7109375" bestFit="1" customWidth="1"/>
    <col min="18" max="19" width="12.7109375" bestFit="1" customWidth="1"/>
    <col min="20" max="21" width="12.85546875" bestFit="1" customWidth="1"/>
    <col min="22" max="23" width="12.7109375" bestFit="1" customWidth="1"/>
    <col min="24" max="25" width="12.85546875" bestFit="1" customWidth="1"/>
    <col min="26" max="27" width="12.7109375" bestFit="1" customWidth="1"/>
    <col min="30" max="31" width="12.85546875" bestFit="1" customWidth="1"/>
    <col min="32" max="33" width="12.7109375" bestFit="1" customWidth="1"/>
    <col min="34" max="35" width="12.85546875" bestFit="1" customWidth="1"/>
    <col min="36" max="37" width="12.7109375" bestFit="1" customWidth="1"/>
    <col min="38" max="39" width="12.85546875" bestFit="1" customWidth="1"/>
    <col min="40" max="41" width="12.7109375" bestFit="1" customWidth="1"/>
    <col min="44" max="45" width="12.85546875" bestFit="1" customWidth="1"/>
    <col min="46" max="47" width="12.7109375" bestFit="1" customWidth="1"/>
    <col min="48" max="49" width="12.85546875" bestFit="1" customWidth="1"/>
    <col min="50" max="51" width="12.7109375" bestFit="1" customWidth="1"/>
    <col min="52" max="53" width="12.85546875" bestFit="1" customWidth="1"/>
    <col min="54" max="55" width="12.7109375" bestFit="1" customWidth="1"/>
    <col min="58" max="59" width="12.85546875" bestFit="1" customWidth="1"/>
    <col min="60" max="61" width="12.7109375" bestFit="1" customWidth="1"/>
    <col min="62" max="63" width="12.85546875" bestFit="1" customWidth="1"/>
    <col min="64" max="65" width="12.7109375" bestFit="1" customWidth="1"/>
    <col min="66" max="67" width="12.85546875" bestFit="1" customWidth="1"/>
    <col min="68" max="69" width="12.7109375" bestFit="1" customWidth="1"/>
    <col min="72" max="73" width="12.85546875" bestFit="1" customWidth="1"/>
    <col min="74" max="75" width="12.7109375" bestFit="1" customWidth="1"/>
    <col min="76" max="77" width="12.85546875" bestFit="1" customWidth="1"/>
    <col min="78" max="79" width="12.7109375" bestFit="1" customWidth="1"/>
    <col min="80" max="81" width="12.85546875" bestFit="1" customWidth="1"/>
    <col min="82" max="83" width="12.7109375" bestFit="1" customWidth="1"/>
    <col min="86" max="87" width="12.85546875" bestFit="1" customWidth="1"/>
    <col min="88" max="89" width="12.7109375" bestFit="1" customWidth="1"/>
    <col min="90" max="91" width="12.85546875" bestFit="1" customWidth="1"/>
    <col min="92" max="93" width="12.7109375" bestFit="1" customWidth="1"/>
    <col min="94" max="95" width="12.85546875" bestFit="1" customWidth="1"/>
    <col min="96" max="97" width="12.7109375" bestFit="1" customWidth="1"/>
    <col min="100" max="101" width="12.85546875" bestFit="1" customWidth="1"/>
    <col min="102" max="103" width="12.7109375" bestFit="1" customWidth="1"/>
    <col min="104" max="105" width="12.85546875" bestFit="1" customWidth="1"/>
    <col min="106" max="107" width="12.7109375" bestFit="1" customWidth="1"/>
    <col min="108" max="109" width="12.85546875" bestFit="1" customWidth="1"/>
    <col min="110" max="111" width="12.7109375" bestFit="1" customWidth="1"/>
  </cols>
  <sheetData>
    <row r="2" spans="2:111" x14ac:dyDescent="0.25">
      <c r="C2" t="s">
        <v>33</v>
      </c>
      <c r="D2" t="s">
        <v>32</v>
      </c>
      <c r="E2" t="s">
        <v>31</v>
      </c>
      <c r="F2" t="s">
        <v>30</v>
      </c>
      <c r="G2" t="s">
        <v>29</v>
      </c>
      <c r="H2" t="s">
        <v>9</v>
      </c>
    </row>
    <row r="3" spans="2:111" x14ac:dyDescent="0.25">
      <c r="B3" t="s">
        <v>40</v>
      </c>
      <c r="C3" t="s">
        <v>24</v>
      </c>
      <c r="D3">
        <v>24.42</v>
      </c>
      <c r="E3">
        <v>24.17</v>
      </c>
      <c r="F3">
        <v>0.25</v>
      </c>
      <c r="G3">
        <v>0.36500000000000021</v>
      </c>
      <c r="H3">
        <v>1</v>
      </c>
    </row>
    <row r="4" spans="2:111" x14ac:dyDescent="0.25">
      <c r="C4" t="s">
        <v>24</v>
      </c>
      <c r="D4">
        <v>24.43</v>
      </c>
      <c r="E4">
        <v>23.95</v>
      </c>
      <c r="F4">
        <v>0.48000000000000043</v>
      </c>
      <c r="P4" t="s">
        <v>39</v>
      </c>
      <c r="Q4" t="s">
        <v>39</v>
      </c>
      <c r="R4" t="s">
        <v>39</v>
      </c>
      <c r="S4" t="s">
        <v>39</v>
      </c>
      <c r="T4" t="s">
        <v>39</v>
      </c>
      <c r="U4" t="s">
        <v>39</v>
      </c>
      <c r="V4" t="s">
        <v>39</v>
      </c>
      <c r="W4" t="s">
        <v>39</v>
      </c>
      <c r="X4" t="s">
        <v>39</v>
      </c>
      <c r="Y4" t="s">
        <v>39</v>
      </c>
      <c r="Z4" t="s">
        <v>39</v>
      </c>
      <c r="AA4" t="s">
        <v>39</v>
      </c>
      <c r="AD4" t="s">
        <v>39</v>
      </c>
      <c r="AE4" t="s">
        <v>39</v>
      </c>
      <c r="AF4" t="s">
        <v>39</v>
      </c>
      <c r="AG4" t="s">
        <v>39</v>
      </c>
      <c r="AH4" t="s">
        <v>39</v>
      </c>
      <c r="AI4" t="s">
        <v>39</v>
      </c>
      <c r="AJ4" t="s">
        <v>39</v>
      </c>
      <c r="AK4" t="s">
        <v>39</v>
      </c>
      <c r="AL4" t="s">
        <v>39</v>
      </c>
      <c r="AM4" t="s">
        <v>39</v>
      </c>
      <c r="AN4" t="s">
        <v>39</v>
      </c>
      <c r="AO4" t="s">
        <v>39</v>
      </c>
      <c r="AR4" t="s">
        <v>39</v>
      </c>
      <c r="AS4" t="s">
        <v>39</v>
      </c>
      <c r="AT4" t="s">
        <v>39</v>
      </c>
      <c r="AU4" t="s">
        <v>39</v>
      </c>
      <c r="AV4" t="s">
        <v>39</v>
      </c>
      <c r="AW4" t="s">
        <v>39</v>
      </c>
      <c r="AX4" t="s">
        <v>39</v>
      </c>
      <c r="AY4" t="s">
        <v>39</v>
      </c>
      <c r="AZ4" t="s">
        <v>39</v>
      </c>
      <c r="BA4" t="s">
        <v>39</v>
      </c>
      <c r="BB4" t="s">
        <v>39</v>
      </c>
      <c r="BC4" t="s">
        <v>39</v>
      </c>
      <c r="BF4" t="s">
        <v>39</v>
      </c>
      <c r="BG4" t="s">
        <v>39</v>
      </c>
      <c r="BH4" t="s">
        <v>39</v>
      </c>
      <c r="BI4" t="s">
        <v>39</v>
      </c>
      <c r="BJ4" t="s">
        <v>39</v>
      </c>
      <c r="BK4" t="s">
        <v>39</v>
      </c>
      <c r="BL4" t="s">
        <v>39</v>
      </c>
      <c r="BM4" t="s">
        <v>39</v>
      </c>
      <c r="BN4" t="s">
        <v>39</v>
      </c>
      <c r="BO4" t="s">
        <v>39</v>
      </c>
      <c r="BP4" t="s">
        <v>39</v>
      </c>
      <c r="BQ4" t="s">
        <v>39</v>
      </c>
      <c r="BT4" t="s">
        <v>39</v>
      </c>
      <c r="BU4" t="s">
        <v>39</v>
      </c>
      <c r="BV4" t="s">
        <v>39</v>
      </c>
      <c r="BW4" t="s">
        <v>39</v>
      </c>
      <c r="BX4" t="s">
        <v>39</v>
      </c>
      <c r="BY4" t="s">
        <v>39</v>
      </c>
      <c r="BZ4" t="s">
        <v>39</v>
      </c>
      <c r="CA4" t="s">
        <v>39</v>
      </c>
      <c r="CB4" t="s">
        <v>39</v>
      </c>
      <c r="CC4" t="s">
        <v>39</v>
      </c>
      <c r="CD4" t="s">
        <v>39</v>
      </c>
      <c r="CE4" t="s">
        <v>39</v>
      </c>
      <c r="CH4" t="s">
        <v>39</v>
      </c>
      <c r="CI4" t="s">
        <v>39</v>
      </c>
      <c r="CJ4" t="s">
        <v>39</v>
      </c>
      <c r="CK4" t="s">
        <v>39</v>
      </c>
      <c r="CL4" t="s">
        <v>39</v>
      </c>
      <c r="CM4" t="s">
        <v>39</v>
      </c>
      <c r="CN4" t="s">
        <v>39</v>
      </c>
      <c r="CO4" t="s">
        <v>39</v>
      </c>
      <c r="CP4" t="s">
        <v>39</v>
      </c>
      <c r="CQ4" t="s">
        <v>39</v>
      </c>
      <c r="CR4" t="s">
        <v>39</v>
      </c>
      <c r="CS4" t="s">
        <v>39</v>
      </c>
      <c r="CV4" t="s">
        <v>39</v>
      </c>
      <c r="CW4" t="s">
        <v>39</v>
      </c>
      <c r="CX4" t="s">
        <v>39</v>
      </c>
      <c r="CY4" t="s">
        <v>39</v>
      </c>
      <c r="CZ4" t="s">
        <v>39</v>
      </c>
      <c r="DA4" t="s">
        <v>39</v>
      </c>
      <c r="DB4" t="s">
        <v>39</v>
      </c>
      <c r="DC4" t="s">
        <v>39</v>
      </c>
      <c r="DD4" t="s">
        <v>39</v>
      </c>
      <c r="DE4" t="s">
        <v>39</v>
      </c>
      <c r="DF4" t="s">
        <v>39</v>
      </c>
      <c r="DG4" t="s">
        <v>39</v>
      </c>
    </row>
    <row r="5" spans="2:111" x14ac:dyDescent="0.25">
      <c r="C5" t="s">
        <v>15</v>
      </c>
      <c r="D5">
        <v>24.08</v>
      </c>
      <c r="E5">
        <v>23.88</v>
      </c>
      <c r="F5">
        <v>0.19999999999999929</v>
      </c>
      <c r="G5">
        <v>0.27999999999999936</v>
      </c>
      <c r="H5">
        <v>1</v>
      </c>
    </row>
    <row r="6" spans="2:111" x14ac:dyDescent="0.25">
      <c r="C6" t="s">
        <v>15</v>
      </c>
      <c r="D6">
        <v>24.23</v>
      </c>
      <c r="E6">
        <v>23.87</v>
      </c>
      <c r="F6">
        <v>0.35999999999999943</v>
      </c>
    </row>
    <row r="7" spans="2:111" x14ac:dyDescent="0.25">
      <c r="C7" t="s">
        <v>16</v>
      </c>
      <c r="D7">
        <v>29.48</v>
      </c>
      <c r="E7">
        <v>24.24</v>
      </c>
      <c r="F7">
        <v>5.240000000000002</v>
      </c>
      <c r="G7">
        <v>5.5000000000000018</v>
      </c>
      <c r="H7">
        <v>1</v>
      </c>
    </row>
    <row r="8" spans="2:111" x14ac:dyDescent="0.25">
      <c r="C8" t="s">
        <v>16</v>
      </c>
      <c r="D8">
        <v>29.51</v>
      </c>
      <c r="E8">
        <v>23.75</v>
      </c>
      <c r="F8">
        <v>5.7600000000000016</v>
      </c>
    </row>
    <row r="9" spans="2:111" x14ac:dyDescent="0.25">
      <c r="C9" t="s">
        <v>23</v>
      </c>
      <c r="D9">
        <v>20.51</v>
      </c>
      <c r="E9">
        <v>23.64</v>
      </c>
      <c r="F9">
        <v>-3.129999999999999</v>
      </c>
      <c r="G9">
        <v>-3.1549999999999994</v>
      </c>
      <c r="H9">
        <v>1</v>
      </c>
    </row>
    <row r="10" spans="2:111" x14ac:dyDescent="0.25">
      <c r="C10" t="s">
        <v>23</v>
      </c>
      <c r="D10">
        <v>20.41</v>
      </c>
      <c r="E10">
        <v>23.59</v>
      </c>
      <c r="F10">
        <v>-3.1799999999999997</v>
      </c>
    </row>
    <row r="12" spans="2:111" x14ac:dyDescent="0.25">
      <c r="C12" t="s">
        <v>33</v>
      </c>
      <c r="D12" t="s">
        <v>32</v>
      </c>
      <c r="E12" t="s">
        <v>31</v>
      </c>
      <c r="F12" t="s">
        <v>30</v>
      </c>
      <c r="G12" t="s">
        <v>29</v>
      </c>
      <c r="H12" t="s">
        <v>9</v>
      </c>
    </row>
    <row r="13" spans="2:111" x14ac:dyDescent="0.25">
      <c r="B13" t="s">
        <v>38</v>
      </c>
      <c r="C13" t="s">
        <v>24</v>
      </c>
      <c r="D13">
        <v>24.95</v>
      </c>
      <c r="E13">
        <v>24.72</v>
      </c>
      <c r="F13">
        <v>0.23000000000000043</v>
      </c>
      <c r="G13">
        <v>0.11000000000000121</v>
      </c>
      <c r="H13">
        <v>1.1933357430317211</v>
      </c>
    </row>
    <row r="14" spans="2:111" x14ac:dyDescent="0.25">
      <c r="C14" t="s">
        <v>24</v>
      </c>
      <c r="D14">
        <v>25.05</v>
      </c>
      <c r="E14">
        <v>25.06</v>
      </c>
      <c r="F14">
        <v>-9.9999999999980105E-3</v>
      </c>
    </row>
    <row r="15" spans="2:111" x14ac:dyDescent="0.25">
      <c r="C15" t="s">
        <v>15</v>
      </c>
      <c r="D15">
        <v>25.48</v>
      </c>
      <c r="E15">
        <v>24.81</v>
      </c>
      <c r="F15">
        <v>0.67000000000000171</v>
      </c>
      <c r="G15">
        <v>0.68000000000000149</v>
      </c>
      <c r="H15">
        <v>0.75785828325519788</v>
      </c>
    </row>
    <row r="16" spans="2:111" x14ac:dyDescent="0.25">
      <c r="C16" t="s">
        <v>15</v>
      </c>
      <c r="D16">
        <v>25.35</v>
      </c>
      <c r="E16">
        <v>24.66</v>
      </c>
      <c r="F16">
        <v>0.69000000000000128</v>
      </c>
    </row>
    <row r="17" spans="2:8" x14ac:dyDescent="0.25">
      <c r="C17" t="s">
        <v>16</v>
      </c>
      <c r="D17">
        <v>29.88</v>
      </c>
      <c r="E17">
        <v>25.1</v>
      </c>
      <c r="F17">
        <v>4.7799999999999976</v>
      </c>
      <c r="G17">
        <v>4.9149999999999991</v>
      </c>
      <c r="H17">
        <v>1.5000389892858208</v>
      </c>
    </row>
    <row r="18" spans="2:8" x14ac:dyDescent="0.25">
      <c r="C18" t="s">
        <v>16</v>
      </c>
      <c r="D18">
        <v>30.09</v>
      </c>
      <c r="E18">
        <v>25.04</v>
      </c>
      <c r="F18">
        <v>5.0500000000000007</v>
      </c>
    </row>
    <row r="19" spans="2:8" x14ac:dyDescent="0.25">
      <c r="C19" t="s">
        <v>23</v>
      </c>
      <c r="D19">
        <v>21.39</v>
      </c>
      <c r="E19">
        <v>24.88</v>
      </c>
      <c r="F19">
        <v>-3.4899999999999984</v>
      </c>
      <c r="G19">
        <v>-3.3749999999999982</v>
      </c>
      <c r="H19">
        <v>1.1647335864684549</v>
      </c>
    </row>
    <row r="20" spans="2:8" x14ac:dyDescent="0.25">
      <c r="C20" t="s">
        <v>23</v>
      </c>
      <c r="D20">
        <v>21.39</v>
      </c>
      <c r="E20">
        <v>24.65</v>
      </c>
      <c r="F20">
        <v>-3.259999999999998</v>
      </c>
    </row>
    <row r="24" spans="2:8" x14ac:dyDescent="0.25">
      <c r="C24" t="s">
        <v>33</v>
      </c>
      <c r="D24" t="s">
        <v>32</v>
      </c>
      <c r="E24" t="s">
        <v>31</v>
      </c>
      <c r="F24" t="s">
        <v>30</v>
      </c>
      <c r="G24" t="s">
        <v>29</v>
      </c>
      <c r="H24" t="s">
        <v>9</v>
      </c>
    </row>
    <row r="25" spans="2:8" x14ac:dyDescent="0.25">
      <c r="B25" t="s">
        <v>37</v>
      </c>
      <c r="C25" t="s">
        <v>24</v>
      </c>
      <c r="D25">
        <v>23.69</v>
      </c>
      <c r="E25">
        <v>28.05</v>
      </c>
      <c r="F25">
        <v>-4.3599999999999994</v>
      </c>
      <c r="G25">
        <v>-2.1899999999999995</v>
      </c>
      <c r="H25">
        <v>1</v>
      </c>
    </row>
    <row r="26" spans="2:8" x14ac:dyDescent="0.25">
      <c r="C26" t="s">
        <v>24</v>
      </c>
      <c r="D26">
        <v>24.23</v>
      </c>
      <c r="E26">
        <v>24.25</v>
      </c>
      <c r="F26">
        <v>-1.9999999999999574E-2</v>
      </c>
    </row>
    <row r="27" spans="2:8" x14ac:dyDescent="0.25">
      <c r="C27" t="s">
        <v>15</v>
      </c>
      <c r="D27">
        <v>21.23</v>
      </c>
      <c r="E27">
        <v>24.24</v>
      </c>
      <c r="F27">
        <v>-3.009999999999998</v>
      </c>
      <c r="G27">
        <v>-3.0299999999999994</v>
      </c>
      <c r="H27">
        <v>1</v>
      </c>
    </row>
    <row r="28" spans="2:8" x14ac:dyDescent="0.25">
      <c r="C28" t="s">
        <v>15</v>
      </c>
      <c r="D28">
        <v>21.18</v>
      </c>
      <c r="E28">
        <v>24.23</v>
      </c>
      <c r="F28">
        <v>-3.0500000000000007</v>
      </c>
    </row>
    <row r="29" spans="2:8" x14ac:dyDescent="0.25">
      <c r="C29" t="s">
        <v>16</v>
      </c>
      <c r="D29">
        <v>25.3</v>
      </c>
      <c r="E29">
        <v>24.48</v>
      </c>
      <c r="F29">
        <v>0.82000000000000028</v>
      </c>
      <c r="G29">
        <v>0.82500000000000107</v>
      </c>
      <c r="H29">
        <v>1</v>
      </c>
    </row>
    <row r="30" spans="2:8" x14ac:dyDescent="0.25">
      <c r="C30" t="s">
        <v>16</v>
      </c>
      <c r="D30">
        <v>25.41</v>
      </c>
      <c r="E30">
        <v>24.58</v>
      </c>
      <c r="F30">
        <v>0.83000000000000185</v>
      </c>
    </row>
    <row r="31" spans="2:8" x14ac:dyDescent="0.25">
      <c r="C31" t="s">
        <v>23</v>
      </c>
      <c r="D31">
        <v>18.25</v>
      </c>
      <c r="E31">
        <v>26.95</v>
      </c>
      <c r="F31">
        <v>-8.6999999999999993</v>
      </c>
      <c r="G31">
        <v>-8.4</v>
      </c>
      <c r="H31">
        <v>1</v>
      </c>
    </row>
    <row r="32" spans="2:8" x14ac:dyDescent="0.25">
      <c r="C32" t="s">
        <v>23</v>
      </c>
      <c r="D32">
        <v>18.22</v>
      </c>
      <c r="E32">
        <v>26.32</v>
      </c>
      <c r="F32">
        <v>-8.1000000000000014</v>
      </c>
    </row>
    <row r="34" spans="2:17" x14ac:dyDescent="0.25">
      <c r="C34" t="s">
        <v>33</v>
      </c>
      <c r="D34" t="s">
        <v>32</v>
      </c>
      <c r="E34" t="s">
        <v>31</v>
      </c>
      <c r="F34" t="s">
        <v>30</v>
      </c>
      <c r="G34" t="s">
        <v>29</v>
      </c>
      <c r="H34" t="s">
        <v>9</v>
      </c>
    </row>
    <row r="35" spans="2:17" x14ac:dyDescent="0.25">
      <c r="B35" t="s">
        <v>36</v>
      </c>
      <c r="C35" t="s">
        <v>24</v>
      </c>
      <c r="D35">
        <v>23.8</v>
      </c>
      <c r="E35">
        <v>29.61</v>
      </c>
      <c r="F35">
        <v>-5.8099999999999987</v>
      </c>
      <c r="G35">
        <v>-3.129999999999999</v>
      </c>
      <c r="H35">
        <v>1.918528238650528</v>
      </c>
    </row>
    <row r="36" spans="2:17" x14ac:dyDescent="0.25">
      <c r="C36" t="s">
        <v>24</v>
      </c>
      <c r="D36">
        <v>24.36</v>
      </c>
      <c r="E36">
        <v>24.81</v>
      </c>
      <c r="F36">
        <v>-0.44999999999999929</v>
      </c>
    </row>
    <row r="37" spans="2:17" x14ac:dyDescent="0.25">
      <c r="C37" t="s">
        <v>15</v>
      </c>
      <c r="D37">
        <v>21.95</v>
      </c>
      <c r="E37">
        <v>24.89</v>
      </c>
      <c r="F37">
        <v>-2.9400000000000013</v>
      </c>
      <c r="G37">
        <v>-2.9550000000000001</v>
      </c>
      <c r="H37">
        <v>0.94934212095051973</v>
      </c>
    </row>
    <row r="38" spans="2:17" x14ac:dyDescent="0.25">
      <c r="C38" t="s">
        <v>15</v>
      </c>
      <c r="D38">
        <v>22.05</v>
      </c>
      <c r="E38">
        <v>25.02</v>
      </c>
      <c r="F38">
        <v>-2.9699999999999989</v>
      </c>
    </row>
    <row r="39" spans="2:17" x14ac:dyDescent="0.25">
      <c r="C39" t="s">
        <v>16</v>
      </c>
      <c r="D39">
        <v>25.37</v>
      </c>
      <c r="E39">
        <v>25.12</v>
      </c>
      <c r="F39">
        <v>0.25</v>
      </c>
      <c r="G39">
        <v>0.22000000000000064</v>
      </c>
      <c r="H39">
        <v>1.5209787532410097</v>
      </c>
    </row>
    <row r="40" spans="2:17" x14ac:dyDescent="0.25">
      <c r="C40" t="s">
        <v>16</v>
      </c>
      <c r="D40">
        <v>25.42</v>
      </c>
      <c r="E40">
        <v>25.23</v>
      </c>
      <c r="F40">
        <v>0.19000000000000128</v>
      </c>
    </row>
    <row r="41" spans="2:17" x14ac:dyDescent="0.25">
      <c r="C41" t="s">
        <v>23</v>
      </c>
      <c r="D41">
        <v>18.41</v>
      </c>
      <c r="E41">
        <v>28.26</v>
      </c>
      <c r="F41">
        <v>-9.8500000000000014</v>
      </c>
      <c r="G41">
        <v>-9.43</v>
      </c>
      <c r="H41">
        <v>2.0420242514143858</v>
      </c>
    </row>
    <row r="42" spans="2:17" x14ac:dyDescent="0.25">
      <c r="C42" t="s">
        <v>23</v>
      </c>
      <c r="D42">
        <v>18.46</v>
      </c>
      <c r="E42">
        <v>27.47</v>
      </c>
      <c r="F42">
        <v>-9.009999999999998</v>
      </c>
    </row>
    <row r="43" spans="2:17" x14ac:dyDescent="0.25">
      <c r="M43" t="s">
        <v>28</v>
      </c>
      <c r="N43" s="51"/>
      <c r="O43" s="51" t="s">
        <v>12</v>
      </c>
      <c r="P43" s="51" t="s">
        <v>21</v>
      </c>
      <c r="Q43" s="51" t="s">
        <v>22</v>
      </c>
    </row>
    <row r="44" spans="2:17" x14ac:dyDescent="0.25">
      <c r="C44" t="s">
        <v>33</v>
      </c>
      <c r="D44" t="s">
        <v>32</v>
      </c>
      <c r="E44" t="s">
        <v>31</v>
      </c>
      <c r="F44" t="s">
        <v>30</v>
      </c>
      <c r="G44" t="s">
        <v>29</v>
      </c>
      <c r="H44" t="s">
        <v>9</v>
      </c>
      <c r="L44" t="s">
        <v>24</v>
      </c>
      <c r="M44">
        <v>1</v>
      </c>
      <c r="O44">
        <v>1.1933357430317211</v>
      </c>
      <c r="P44">
        <v>1.918528238650528</v>
      </c>
      <c r="Q44">
        <v>1.24401165329847</v>
      </c>
    </row>
    <row r="45" spans="2:17" x14ac:dyDescent="0.25">
      <c r="B45" t="s">
        <v>35</v>
      </c>
      <c r="C45" t="s">
        <v>24</v>
      </c>
      <c r="D45">
        <v>26.78</v>
      </c>
      <c r="E45">
        <v>25.18</v>
      </c>
      <c r="F45">
        <v>1.6000000000000014</v>
      </c>
      <c r="G45">
        <v>1.6350000000000016</v>
      </c>
      <c r="H45">
        <v>1</v>
      </c>
    </row>
    <row r="46" spans="2:17" x14ac:dyDescent="0.25">
      <c r="C46" t="s">
        <v>24</v>
      </c>
      <c r="D46">
        <v>27.1</v>
      </c>
      <c r="E46">
        <v>25.43</v>
      </c>
      <c r="F46">
        <v>1.6700000000000017</v>
      </c>
      <c r="L46" t="s">
        <v>15</v>
      </c>
      <c r="M46">
        <v>1</v>
      </c>
      <c r="O46">
        <v>0.75785828325519788</v>
      </c>
      <c r="P46">
        <v>0.94934212095051973</v>
      </c>
      <c r="Q46">
        <v>1.0069555500567187</v>
      </c>
    </row>
    <row r="47" spans="2:17" x14ac:dyDescent="0.25">
      <c r="C47" t="s">
        <v>15</v>
      </c>
      <c r="D47">
        <v>23.5</v>
      </c>
      <c r="E47">
        <v>25.09</v>
      </c>
      <c r="F47">
        <v>-1.5899999999999999</v>
      </c>
      <c r="G47">
        <v>-1.625</v>
      </c>
      <c r="H47">
        <v>1</v>
      </c>
    </row>
    <row r="48" spans="2:17" x14ac:dyDescent="0.25">
      <c r="C48" t="s">
        <v>15</v>
      </c>
      <c r="D48">
        <v>23.7</v>
      </c>
      <c r="E48">
        <v>25.36</v>
      </c>
      <c r="F48">
        <v>-1.6600000000000001</v>
      </c>
      <c r="L48" t="s">
        <v>16</v>
      </c>
      <c r="M48">
        <v>1</v>
      </c>
      <c r="O48">
        <v>1.5000389892858208</v>
      </c>
      <c r="P48">
        <v>1.5209787532410097</v>
      </c>
      <c r="Q48">
        <v>1.3613141164994753</v>
      </c>
    </row>
    <row r="49" spans="2:17" x14ac:dyDescent="0.25">
      <c r="C49" t="s">
        <v>16</v>
      </c>
      <c r="D49">
        <v>28.82</v>
      </c>
      <c r="E49">
        <v>25.52</v>
      </c>
      <c r="F49">
        <v>3.3000000000000007</v>
      </c>
      <c r="G49">
        <v>3.2950000000000017</v>
      </c>
      <c r="H49">
        <v>1</v>
      </c>
    </row>
    <row r="50" spans="2:17" x14ac:dyDescent="0.25">
      <c r="C50" t="s">
        <v>16</v>
      </c>
      <c r="D50">
        <v>28.85</v>
      </c>
      <c r="E50">
        <v>25.56</v>
      </c>
      <c r="F50">
        <v>3.2900000000000027</v>
      </c>
      <c r="L50" t="s">
        <v>23</v>
      </c>
      <c r="M50">
        <v>1</v>
      </c>
      <c r="O50">
        <v>1.1647335864684549</v>
      </c>
      <c r="P50">
        <v>2.0420242514143858</v>
      </c>
      <c r="Q50">
        <v>1.1172871380722187</v>
      </c>
    </row>
    <row r="51" spans="2:17" x14ac:dyDescent="0.25">
      <c r="C51" t="s">
        <v>23</v>
      </c>
      <c r="D51">
        <v>21.99</v>
      </c>
      <c r="E51">
        <v>25.25</v>
      </c>
      <c r="F51">
        <v>-3.2600000000000016</v>
      </c>
      <c r="G51">
        <v>-3.2000000000000011</v>
      </c>
      <c r="H51">
        <v>1</v>
      </c>
    </row>
    <row r="52" spans="2:17" x14ac:dyDescent="0.25">
      <c r="C52" t="s">
        <v>23</v>
      </c>
      <c r="D52">
        <v>22.04</v>
      </c>
      <c r="E52">
        <v>25.18</v>
      </c>
      <c r="F52">
        <v>-3.1400000000000006</v>
      </c>
    </row>
    <row r="53" spans="2:17" x14ac:dyDescent="0.25">
      <c r="M53" t="s">
        <v>34</v>
      </c>
      <c r="N53" t="s">
        <v>34</v>
      </c>
    </row>
    <row r="54" spans="2:17" x14ac:dyDescent="0.25">
      <c r="C54" t="s">
        <v>33</v>
      </c>
      <c r="D54" t="s">
        <v>32</v>
      </c>
      <c r="E54" t="s">
        <v>31</v>
      </c>
      <c r="F54" t="s">
        <v>30</v>
      </c>
      <c r="G54" t="s">
        <v>29</v>
      </c>
      <c r="H54" t="s">
        <v>9</v>
      </c>
      <c r="M54" t="s">
        <v>28</v>
      </c>
      <c r="N54" t="s">
        <v>27</v>
      </c>
      <c r="O54" t="s">
        <v>26</v>
      </c>
    </row>
    <row r="55" spans="2:17" x14ac:dyDescent="0.25">
      <c r="B55" t="s">
        <v>25</v>
      </c>
      <c r="C55" t="s">
        <v>24</v>
      </c>
      <c r="D55">
        <v>27.76</v>
      </c>
      <c r="E55">
        <v>26.43</v>
      </c>
      <c r="F55">
        <v>1.3300000000000018</v>
      </c>
      <c r="G55">
        <v>1.3200000000000003</v>
      </c>
      <c r="H55">
        <v>1.24401165329847</v>
      </c>
      <c r="L55" t="s">
        <v>24</v>
      </c>
      <c r="M55">
        <v>1</v>
      </c>
      <c r="N55">
        <f>AVERAGE(O44:Q44)</f>
        <v>1.451958544993573</v>
      </c>
      <c r="O55">
        <f>_xlfn.STDEV.S(O44,P44:Q44)</f>
        <v>0.40485487677648169</v>
      </c>
    </row>
    <row r="56" spans="2:17" x14ac:dyDescent="0.25">
      <c r="C56" t="s">
        <v>24</v>
      </c>
      <c r="D56">
        <v>27.86</v>
      </c>
      <c r="E56">
        <v>26.55</v>
      </c>
      <c r="F56">
        <v>1.3099999999999987</v>
      </c>
      <c r="L56" t="s">
        <v>15</v>
      </c>
      <c r="M56">
        <v>1</v>
      </c>
      <c r="N56">
        <f>AVERAGE(O46:Q46)</f>
        <v>0.90471865142081198</v>
      </c>
      <c r="O56">
        <f>_xlfn.STDEV.S(O46,P46:Q46)</f>
        <v>0.13040629818627869</v>
      </c>
    </row>
    <row r="57" spans="2:17" x14ac:dyDescent="0.25">
      <c r="C57" t="s">
        <v>15</v>
      </c>
      <c r="D57">
        <v>24.95</v>
      </c>
      <c r="E57">
        <v>26.46</v>
      </c>
      <c r="F57">
        <v>-1.5100000000000016</v>
      </c>
      <c r="G57">
        <v>-1.6349999999999998</v>
      </c>
      <c r="H57">
        <v>1.0069555500567187</v>
      </c>
      <c r="L57" t="s">
        <v>16</v>
      </c>
      <c r="M57">
        <v>1</v>
      </c>
      <c r="N57">
        <f>AVERAGE(O48:Q48)</f>
        <v>1.460777286342102</v>
      </c>
      <c r="O57">
        <f>_xlfn.STDEV.S(O48,P48:Q48)</f>
        <v>8.6771596994535904E-2</v>
      </c>
    </row>
    <row r="58" spans="2:17" x14ac:dyDescent="0.25">
      <c r="C58" t="s">
        <v>15</v>
      </c>
      <c r="D58">
        <v>24.92</v>
      </c>
      <c r="E58">
        <v>26.68</v>
      </c>
      <c r="F58">
        <v>-1.759999999999998</v>
      </c>
      <c r="L58" t="s">
        <v>23</v>
      </c>
      <c r="M58">
        <v>1</v>
      </c>
      <c r="N58">
        <f>AVERAGE(O50:Q50)</f>
        <v>1.4413483253183532</v>
      </c>
      <c r="O58">
        <f>_xlfn.STDEV.S(O50,P50:Q50)</f>
        <v>0.52074126733901971</v>
      </c>
    </row>
    <row r="59" spans="2:17" x14ac:dyDescent="0.25">
      <c r="C59" t="s">
        <v>16</v>
      </c>
      <c r="D59">
        <v>29.55</v>
      </c>
      <c r="E59">
        <v>26.67</v>
      </c>
      <c r="F59">
        <v>2.879999999999999</v>
      </c>
      <c r="G59">
        <v>2.8499999999999996</v>
      </c>
      <c r="H59">
        <v>1.3613141164994753</v>
      </c>
    </row>
    <row r="60" spans="2:17" x14ac:dyDescent="0.25">
      <c r="C60" t="s">
        <v>16</v>
      </c>
      <c r="D60">
        <v>29.59</v>
      </c>
      <c r="E60">
        <v>26.77</v>
      </c>
      <c r="F60">
        <v>2.8200000000000003</v>
      </c>
    </row>
    <row r="61" spans="2:17" x14ac:dyDescent="0.25">
      <c r="C61" t="s">
        <v>23</v>
      </c>
      <c r="D61">
        <v>23.04</v>
      </c>
      <c r="E61">
        <v>26.47</v>
      </c>
      <c r="F61">
        <v>-3.4299999999999997</v>
      </c>
      <c r="G61">
        <v>-3.3599999999999994</v>
      </c>
      <c r="H61">
        <v>1.1172871380722187</v>
      </c>
    </row>
    <row r="62" spans="2:17" x14ac:dyDescent="0.25">
      <c r="C62" t="s">
        <v>23</v>
      </c>
      <c r="D62">
        <v>23.03</v>
      </c>
      <c r="E62">
        <v>26.32</v>
      </c>
      <c r="F62">
        <v>-3.2899999999999991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32D6E-CC23-49C9-8CE1-EF0E27879C0E}">
  <dimension ref="B2:R86"/>
  <sheetViews>
    <sheetView tabSelected="1" zoomScale="55" zoomScaleNormal="55" workbookViewId="0">
      <selection activeCell="X36" sqref="X36"/>
    </sheetView>
  </sheetViews>
  <sheetFormatPr defaultRowHeight="15" x14ac:dyDescent="0.25"/>
  <cols>
    <col min="3" max="3" width="14.7109375" bestFit="1" customWidth="1"/>
    <col min="4" max="4" width="16.7109375" bestFit="1" customWidth="1"/>
    <col min="8" max="8" width="14.140625" bestFit="1" customWidth="1"/>
    <col min="12" max="12" width="13.5703125" customWidth="1"/>
    <col min="14" max="14" width="17.85546875" bestFit="1" customWidth="1"/>
    <col min="15" max="15" width="11.5703125" bestFit="1" customWidth="1"/>
  </cols>
  <sheetData>
    <row r="2" spans="2:18" x14ac:dyDescent="0.25">
      <c r="B2" t="s">
        <v>0</v>
      </c>
    </row>
    <row r="3" spans="2:18" ht="15.75" thickBot="1" x14ac:dyDescent="0.3"/>
    <row r="4" spans="2:18" ht="142.5" thickBot="1" x14ac:dyDescent="0.3">
      <c r="B4" s="2"/>
      <c r="C4" s="2"/>
      <c r="D4" s="3" t="s">
        <v>1</v>
      </c>
      <c r="E4" s="4" t="s">
        <v>2</v>
      </c>
      <c r="F4" s="5" t="s">
        <v>3</v>
      </c>
      <c r="G4" s="4" t="s">
        <v>4</v>
      </c>
      <c r="H4" s="5" t="s">
        <v>5</v>
      </c>
      <c r="I4" s="4" t="s">
        <v>6</v>
      </c>
      <c r="J4" s="6" t="s">
        <v>7</v>
      </c>
      <c r="K4" s="4" t="s">
        <v>8</v>
      </c>
      <c r="L4" s="7" t="s">
        <v>9</v>
      </c>
    </row>
    <row r="5" spans="2:18" ht="15.75" x14ac:dyDescent="0.25">
      <c r="B5" s="27" t="s">
        <v>10</v>
      </c>
      <c r="C5" s="65" t="s">
        <v>11</v>
      </c>
      <c r="D5" s="15">
        <v>25.78</v>
      </c>
      <c r="E5" s="66">
        <f>AVERAGE(D5:D6)</f>
        <v>25.78</v>
      </c>
      <c r="F5" s="15">
        <v>18.13</v>
      </c>
      <c r="G5" s="66">
        <f>AVERAGE(F5:F7)</f>
        <v>18.059999999999999</v>
      </c>
      <c r="H5" s="15">
        <v>25.86</v>
      </c>
      <c r="I5" s="66">
        <f>AVERAGE(H5:H7)</f>
        <v>25.926666666666666</v>
      </c>
      <c r="J5" s="66">
        <f>GEOMEAN(G5,I5)</f>
        <v>21.638752274565185</v>
      </c>
      <c r="K5" s="66">
        <f>E5-J5</f>
        <v>4.1412477254348161</v>
      </c>
      <c r="L5" s="68">
        <f>2^(K5-K5)</f>
        <v>1</v>
      </c>
      <c r="N5" s="8" t="s">
        <v>12</v>
      </c>
      <c r="O5" s="9"/>
      <c r="P5" s="9"/>
      <c r="Q5" s="9"/>
      <c r="R5" s="9"/>
    </row>
    <row r="6" spans="2:18" ht="15.75" x14ac:dyDescent="0.25">
      <c r="B6" s="28"/>
      <c r="C6" s="63"/>
      <c r="D6">
        <v>25.78</v>
      </c>
      <c r="E6" s="52"/>
      <c r="F6">
        <v>17.97</v>
      </c>
      <c r="G6" s="52"/>
      <c r="H6">
        <v>25.98</v>
      </c>
      <c r="I6" s="52"/>
      <c r="J6" s="52"/>
      <c r="K6" s="52"/>
      <c r="L6" s="59"/>
      <c r="N6" s="10"/>
      <c r="O6" s="10" t="s">
        <v>10</v>
      </c>
      <c r="P6" s="10" t="s">
        <v>13</v>
      </c>
      <c r="Q6" s="10" t="s">
        <v>14</v>
      </c>
    </row>
    <row r="7" spans="2:18" ht="15.75" x14ac:dyDescent="0.25">
      <c r="B7" s="28"/>
      <c r="C7" s="63"/>
      <c r="E7" s="52"/>
      <c r="F7">
        <v>18.079999999999998</v>
      </c>
      <c r="G7" s="52"/>
      <c r="H7">
        <v>25.94</v>
      </c>
      <c r="I7" s="52"/>
      <c r="J7" s="52"/>
      <c r="K7" s="52"/>
      <c r="L7" s="59"/>
      <c r="N7" s="10" t="s">
        <v>11</v>
      </c>
      <c r="O7" s="11">
        <v>1</v>
      </c>
      <c r="P7" s="11">
        <v>7.7205393879594162</v>
      </c>
      <c r="Q7" s="11">
        <v>6.6569093358707399</v>
      </c>
    </row>
    <row r="8" spans="2:18" ht="15.75" x14ac:dyDescent="0.25">
      <c r="B8" s="28"/>
      <c r="C8" s="63" t="s">
        <v>15</v>
      </c>
      <c r="D8">
        <v>29.98</v>
      </c>
      <c r="E8" s="52">
        <f t="shared" ref="E8" si="0">AVERAGE(D8:D9)</f>
        <v>29.905000000000001</v>
      </c>
      <c r="F8">
        <v>18.13</v>
      </c>
      <c r="G8" s="52">
        <f t="shared" ref="G8" si="1">AVERAGE(F8:F10)</f>
        <v>18.059999999999999</v>
      </c>
      <c r="H8">
        <v>25.86</v>
      </c>
      <c r="I8" s="52">
        <f t="shared" ref="I8" si="2">AVERAGE(H8:H10)</f>
        <v>25.926666666666666</v>
      </c>
      <c r="J8" s="52">
        <f t="shared" ref="J8" si="3">GEOMEAN(G8,I8)</f>
        <v>21.638752274565185</v>
      </c>
      <c r="K8" s="52">
        <f t="shared" ref="K8" si="4">E8-J8</f>
        <v>8.2662477254348161</v>
      </c>
      <c r="L8" s="59">
        <f t="shared" ref="L8" si="5">2^(K8-K8)</f>
        <v>1</v>
      </c>
      <c r="N8" s="10" t="s">
        <v>15</v>
      </c>
      <c r="O8" s="11">
        <v>1</v>
      </c>
      <c r="P8" s="11">
        <v>5.4972178127692581</v>
      </c>
      <c r="Q8" s="11">
        <v>4.610274074735293</v>
      </c>
    </row>
    <row r="9" spans="2:18" ht="15.75" x14ac:dyDescent="0.25">
      <c r="B9" s="28"/>
      <c r="C9" s="63"/>
      <c r="D9">
        <v>29.83</v>
      </c>
      <c r="E9" s="52"/>
      <c r="F9">
        <v>17.97</v>
      </c>
      <c r="G9" s="52"/>
      <c r="H9">
        <v>25.98</v>
      </c>
      <c r="I9" s="52"/>
      <c r="J9" s="52"/>
      <c r="K9" s="52"/>
      <c r="L9" s="59"/>
      <c r="N9" s="8" t="s">
        <v>16</v>
      </c>
      <c r="O9" s="11">
        <v>1</v>
      </c>
      <c r="P9" s="11">
        <v>3.8602696939797077</v>
      </c>
      <c r="Q9" s="11">
        <v>3.2039519674706729</v>
      </c>
    </row>
    <row r="10" spans="2:18" ht="16.5" thickBot="1" x14ac:dyDescent="0.3">
      <c r="B10" s="28"/>
      <c r="C10" s="64"/>
      <c r="D10" s="12"/>
      <c r="E10" s="53"/>
      <c r="F10" s="18">
        <v>18.079999999999998</v>
      </c>
      <c r="G10" s="53"/>
      <c r="H10" s="18">
        <v>25.94</v>
      </c>
      <c r="I10" s="53"/>
      <c r="J10" s="53"/>
      <c r="K10" s="53"/>
      <c r="L10" s="60"/>
      <c r="N10" s="10" t="s">
        <v>17</v>
      </c>
      <c r="O10" s="11">
        <v>1</v>
      </c>
      <c r="P10" s="11">
        <v>2.2094719925627371</v>
      </c>
      <c r="Q10" s="11">
        <v>1.9928767920710388</v>
      </c>
    </row>
    <row r="11" spans="2:18" x14ac:dyDescent="0.25">
      <c r="B11" s="29" t="s">
        <v>13</v>
      </c>
      <c r="C11" s="65" t="s">
        <v>11</v>
      </c>
      <c r="D11" s="15">
        <v>23.91</v>
      </c>
      <c r="E11" s="66">
        <f t="shared" ref="E11" si="6">AVERAGE(D11:D12)</f>
        <v>23.865000000000002</v>
      </c>
      <c r="F11" s="15">
        <v>19.04</v>
      </c>
      <c r="G11" s="66">
        <f t="shared" ref="G11" si="7">AVERAGE(F11:F13)</f>
        <v>19.003333333333334</v>
      </c>
      <c r="H11" s="15">
        <v>27.08</v>
      </c>
      <c r="I11" s="66">
        <f t="shared" ref="I11" si="8">AVERAGE(H11:H13)</f>
        <v>27.05</v>
      </c>
      <c r="J11" s="66">
        <f t="shared" ref="J11" si="9">GEOMEAN(G11,I11)</f>
        <v>22.67245391806248</v>
      </c>
      <c r="K11" s="66">
        <f t="shared" ref="K11" si="10">E11-J11</f>
        <v>1.1925460819375218</v>
      </c>
      <c r="L11" s="67">
        <f>2^(K5-K11)</f>
        <v>7.7205393879594162</v>
      </c>
    </row>
    <row r="12" spans="2:18" ht="15.75" x14ac:dyDescent="0.25">
      <c r="B12" s="19"/>
      <c r="C12" s="63"/>
      <c r="D12">
        <v>23.82</v>
      </c>
      <c r="E12" s="52"/>
      <c r="F12">
        <v>18.97</v>
      </c>
      <c r="G12" s="52"/>
      <c r="H12">
        <v>27.1</v>
      </c>
      <c r="I12" s="52"/>
      <c r="J12" s="52"/>
      <c r="K12" s="52"/>
      <c r="L12" s="54"/>
      <c r="N12" s="8"/>
      <c r="O12" s="11"/>
      <c r="P12" s="11"/>
      <c r="Q12" s="11"/>
      <c r="R12" s="11"/>
    </row>
    <row r="13" spans="2:18" ht="15.75" x14ac:dyDescent="0.25">
      <c r="B13" s="19"/>
      <c r="C13" s="63"/>
      <c r="E13" s="52"/>
      <c r="F13">
        <v>19</v>
      </c>
      <c r="G13" s="52"/>
      <c r="H13">
        <v>26.97</v>
      </c>
      <c r="I13" s="52"/>
      <c r="J13" s="52"/>
      <c r="K13" s="52"/>
      <c r="L13" s="54"/>
      <c r="N13" s="8"/>
      <c r="O13" s="11"/>
      <c r="P13" s="11"/>
      <c r="Q13" s="11"/>
      <c r="R13" s="11"/>
    </row>
    <row r="14" spans="2:18" ht="15.75" x14ac:dyDescent="0.25">
      <c r="B14" s="19"/>
      <c r="C14" s="63" t="s">
        <v>15</v>
      </c>
      <c r="D14">
        <v>28.46</v>
      </c>
      <c r="E14" s="52">
        <f t="shared" ref="E14" si="11">AVERAGE(D14:D15)</f>
        <v>28.48</v>
      </c>
      <c r="F14">
        <v>19.04</v>
      </c>
      <c r="G14" s="52">
        <f t="shared" ref="G14" si="12">AVERAGE(F14:F16)</f>
        <v>19.003333333333334</v>
      </c>
      <c r="H14">
        <v>27.08</v>
      </c>
      <c r="I14" s="52">
        <f t="shared" ref="I14" si="13">AVERAGE(H14:H16)</f>
        <v>27.05</v>
      </c>
      <c r="J14" s="52">
        <f t="shared" ref="J14" si="14">GEOMEAN(G14,I14)</f>
        <v>22.67245391806248</v>
      </c>
      <c r="K14" s="52">
        <f t="shared" ref="K14" si="15">E14-J14</f>
        <v>5.8075460819375202</v>
      </c>
      <c r="L14" s="54">
        <f>2^(K8-K14)</f>
        <v>5.4972178127692581</v>
      </c>
      <c r="N14" s="10"/>
      <c r="O14" s="11"/>
      <c r="P14" s="11"/>
      <c r="Q14" s="11"/>
      <c r="R14" s="11"/>
    </row>
    <row r="15" spans="2:18" ht="15.75" x14ac:dyDescent="0.25">
      <c r="B15" s="19"/>
      <c r="C15" s="63"/>
      <c r="D15">
        <v>28.5</v>
      </c>
      <c r="E15" s="52"/>
      <c r="F15">
        <v>18.97</v>
      </c>
      <c r="G15" s="52"/>
      <c r="H15">
        <v>27.1</v>
      </c>
      <c r="I15" s="52"/>
      <c r="J15" s="52"/>
      <c r="K15" s="52"/>
      <c r="L15" s="54"/>
      <c r="N15" s="10"/>
      <c r="O15" s="11"/>
      <c r="P15" s="11"/>
      <c r="Q15" s="11"/>
      <c r="R15" s="11"/>
    </row>
    <row r="16" spans="2:18" ht="16.5" thickBot="1" x14ac:dyDescent="0.3">
      <c r="B16" s="19"/>
      <c r="C16" s="64"/>
      <c r="D16" s="12"/>
      <c r="E16" s="53"/>
      <c r="F16" s="18">
        <v>19</v>
      </c>
      <c r="G16" s="53"/>
      <c r="H16" s="18">
        <v>26.97</v>
      </c>
      <c r="I16" s="53"/>
      <c r="J16" s="53"/>
      <c r="K16" s="53"/>
      <c r="L16" s="55"/>
      <c r="N16" s="10"/>
      <c r="O16" s="11"/>
      <c r="P16" s="11"/>
      <c r="Q16" s="11"/>
      <c r="R16" s="11"/>
    </row>
    <row r="17" spans="2:18" ht="15.75" x14ac:dyDescent="0.25">
      <c r="B17" s="29" t="s">
        <v>14</v>
      </c>
      <c r="C17" s="65" t="s">
        <v>11</v>
      </c>
      <c r="D17" s="15">
        <v>24.35</v>
      </c>
      <c r="E17" s="66">
        <f t="shared" ref="E17" si="16">AVERAGE(D17:D18)</f>
        <v>24.425000000000001</v>
      </c>
      <c r="F17" s="15">
        <v>19.25</v>
      </c>
      <c r="G17" s="66">
        <f t="shared" ref="G17" si="17">AVERAGE(F17:F19)</f>
        <v>19.316666666666666</v>
      </c>
      <c r="H17" s="15">
        <v>27.38</v>
      </c>
      <c r="I17" s="66">
        <f t="shared" ref="I17" si="18">AVERAGE(H17:H19)</f>
        <v>27.429999999999996</v>
      </c>
      <c r="J17" s="66">
        <f t="shared" ref="J17" si="19">GEOMEAN(G17,I17)</f>
        <v>23.018604794093552</v>
      </c>
      <c r="K17" s="66">
        <f t="shared" ref="K17" si="20">E17-J17</f>
        <v>1.4063952059064491</v>
      </c>
      <c r="L17" s="67">
        <f>2^(K5-K17)</f>
        <v>6.6569093358707399</v>
      </c>
      <c r="N17" s="9"/>
      <c r="O17" s="9"/>
      <c r="P17" s="9"/>
      <c r="Q17" s="9"/>
      <c r="R17" s="9"/>
    </row>
    <row r="18" spans="2:18" ht="15.75" x14ac:dyDescent="0.25">
      <c r="B18" s="19"/>
      <c r="C18" s="63"/>
      <c r="D18">
        <v>24.5</v>
      </c>
      <c r="E18" s="52"/>
      <c r="F18">
        <v>19.399999999999999</v>
      </c>
      <c r="G18" s="52"/>
      <c r="H18">
        <v>27.51</v>
      </c>
      <c r="I18" s="52"/>
      <c r="J18" s="52"/>
      <c r="K18" s="52"/>
      <c r="L18" s="54"/>
      <c r="N18" s="9"/>
      <c r="O18" s="9"/>
      <c r="P18" s="9"/>
      <c r="Q18" s="9"/>
      <c r="R18" s="9"/>
    </row>
    <row r="19" spans="2:18" ht="15" customHeight="1" x14ac:dyDescent="0.25">
      <c r="B19" s="19"/>
      <c r="C19" s="63"/>
      <c r="E19" s="52"/>
      <c r="F19">
        <v>19.3</v>
      </c>
      <c r="G19" s="52"/>
      <c r="H19">
        <v>27.4</v>
      </c>
      <c r="I19" s="52"/>
      <c r="J19" s="52"/>
      <c r="K19" s="52"/>
      <c r="L19" s="54"/>
    </row>
    <row r="20" spans="2:18" ht="15" customHeight="1" x14ac:dyDescent="0.25">
      <c r="B20" s="19"/>
      <c r="C20" s="63" t="s">
        <v>15</v>
      </c>
      <c r="D20">
        <v>29.11</v>
      </c>
      <c r="E20" s="52">
        <f t="shared" ref="E20" si="21">AVERAGE(D20:D21)</f>
        <v>29.08</v>
      </c>
      <c r="F20">
        <v>19.25</v>
      </c>
      <c r="G20" s="52">
        <f t="shared" ref="G20" si="22">AVERAGE(F20:F22)</f>
        <v>19.316666666666666</v>
      </c>
      <c r="H20">
        <v>27.38</v>
      </c>
      <c r="I20" s="52">
        <f t="shared" ref="I20" si="23">AVERAGE(H20:H22)</f>
        <v>27.429999999999996</v>
      </c>
      <c r="J20" s="52">
        <f t="shared" ref="J20" si="24">GEOMEAN(G20,I20)</f>
        <v>23.018604794093552</v>
      </c>
      <c r="K20" s="52">
        <f t="shared" ref="K20" si="25">E20-J20</f>
        <v>6.0613952059064466</v>
      </c>
      <c r="L20" s="54">
        <f>2^(K8-K20)</f>
        <v>4.610274074735293</v>
      </c>
    </row>
    <row r="21" spans="2:18" ht="15" customHeight="1" x14ac:dyDescent="0.25">
      <c r="B21" s="19"/>
      <c r="C21" s="63"/>
      <c r="D21">
        <v>29.05</v>
      </c>
      <c r="E21" s="52"/>
      <c r="F21">
        <v>19.399999999999999</v>
      </c>
      <c r="G21" s="52"/>
      <c r="H21">
        <v>27.51</v>
      </c>
      <c r="I21" s="52"/>
      <c r="J21" s="52"/>
      <c r="K21" s="52"/>
      <c r="L21" s="54"/>
    </row>
    <row r="22" spans="2:18" ht="15.75" customHeight="1" thickBot="1" x14ac:dyDescent="0.3">
      <c r="B22" s="30"/>
      <c r="C22" s="64"/>
      <c r="D22" s="12"/>
      <c r="E22" s="53"/>
      <c r="F22" s="18">
        <v>19.3</v>
      </c>
      <c r="G22" s="53"/>
      <c r="H22" s="18">
        <v>27.4</v>
      </c>
      <c r="I22" s="53"/>
      <c r="J22" s="53"/>
      <c r="K22" s="53"/>
      <c r="L22" s="55"/>
    </row>
    <row r="23" spans="2:18" x14ac:dyDescent="0.25">
      <c r="B23" s="35"/>
      <c r="C23" s="20"/>
    </row>
    <row r="24" spans="2:18" x14ac:dyDescent="0.25">
      <c r="B24" s="35"/>
      <c r="C24" s="20"/>
    </row>
    <row r="25" spans="2:18" x14ac:dyDescent="0.25">
      <c r="B25" s="35"/>
      <c r="C25" s="20"/>
      <c r="D25" s="43" t="s">
        <v>1</v>
      </c>
      <c r="E25" s="43" t="s">
        <v>18</v>
      </c>
      <c r="F25" s="43" t="s">
        <v>19</v>
      </c>
      <c r="G25" s="43" t="s">
        <v>4</v>
      </c>
      <c r="H25" s="43" t="s">
        <v>5</v>
      </c>
      <c r="I25" s="43" t="s">
        <v>18</v>
      </c>
      <c r="J25" s="43" t="s">
        <v>7</v>
      </c>
      <c r="K25" s="43" t="s">
        <v>8</v>
      </c>
      <c r="L25" s="43" t="s">
        <v>9</v>
      </c>
    </row>
    <row r="26" spans="2:18" ht="15" customHeight="1" x14ac:dyDescent="0.25">
      <c r="B26" s="47" t="s">
        <v>10</v>
      </c>
      <c r="C26" s="34" t="s">
        <v>16</v>
      </c>
      <c r="D26" s="40">
        <v>27.14</v>
      </c>
      <c r="E26" s="40">
        <v>27.09</v>
      </c>
      <c r="F26" s="40">
        <v>18.13</v>
      </c>
      <c r="G26" s="40">
        <v>18.059999999999999</v>
      </c>
      <c r="H26" s="40">
        <v>25.86</v>
      </c>
      <c r="I26" s="40">
        <v>25.926666666666666</v>
      </c>
      <c r="J26" s="40">
        <v>21.638752274565185</v>
      </c>
      <c r="K26" s="40">
        <v>5.4512477254348148</v>
      </c>
      <c r="L26" s="44">
        <v>1</v>
      </c>
      <c r="O26" s="10"/>
      <c r="P26" s="10"/>
      <c r="Q26" s="10"/>
    </row>
    <row r="27" spans="2:18" ht="15" customHeight="1" x14ac:dyDescent="0.25">
      <c r="B27" s="48"/>
      <c r="C27" s="20"/>
      <c r="D27">
        <v>27.04</v>
      </c>
      <c r="F27">
        <v>17.97</v>
      </c>
      <c r="H27">
        <v>25.98</v>
      </c>
      <c r="L27" s="45"/>
    </row>
    <row r="28" spans="2:18" ht="15" customHeight="1" x14ac:dyDescent="0.25">
      <c r="B28" s="48"/>
      <c r="C28" s="50"/>
      <c r="D28" s="24" t="s">
        <v>20</v>
      </c>
      <c r="E28" s="24"/>
      <c r="F28" s="24">
        <v>18.079999999999998</v>
      </c>
      <c r="G28" s="24"/>
      <c r="H28" s="24">
        <v>25.94</v>
      </c>
      <c r="I28" s="24"/>
      <c r="J28" s="24"/>
      <c r="K28" s="24"/>
      <c r="L28" s="46"/>
    </row>
    <row r="29" spans="2:18" ht="15" customHeight="1" x14ac:dyDescent="0.25">
      <c r="B29" s="47" t="s">
        <v>13</v>
      </c>
      <c r="C29" s="34" t="s">
        <v>16</v>
      </c>
      <c r="D29" s="40">
        <v>26.14</v>
      </c>
      <c r="E29" s="40">
        <v>26.175000000000001</v>
      </c>
      <c r="F29" s="40">
        <v>19.04</v>
      </c>
      <c r="G29" s="40">
        <v>19.003333333333334</v>
      </c>
      <c r="H29" s="40">
        <v>27.08</v>
      </c>
      <c r="I29" s="40">
        <v>27.05</v>
      </c>
      <c r="J29" s="40">
        <v>22.67245391806248</v>
      </c>
      <c r="K29" s="40">
        <v>3.5025460819375205</v>
      </c>
      <c r="L29" s="44">
        <v>3.8602696939797077</v>
      </c>
    </row>
    <row r="30" spans="2:18" ht="15" customHeight="1" x14ac:dyDescent="0.25">
      <c r="B30" s="48"/>
      <c r="C30" s="20"/>
      <c r="D30">
        <v>26.21</v>
      </c>
      <c r="F30">
        <v>18.97</v>
      </c>
      <c r="H30">
        <v>27.1</v>
      </c>
      <c r="L30" s="45"/>
    </row>
    <row r="31" spans="2:18" ht="15" customHeight="1" x14ac:dyDescent="0.25">
      <c r="B31" s="48"/>
      <c r="C31" s="50"/>
      <c r="D31" s="24" t="s">
        <v>20</v>
      </c>
      <c r="E31" s="24"/>
      <c r="F31" s="24">
        <v>19</v>
      </c>
      <c r="G31" s="24"/>
      <c r="H31" s="24">
        <v>26.97</v>
      </c>
      <c r="I31" s="24"/>
      <c r="J31" s="24"/>
      <c r="K31" s="24"/>
      <c r="L31" s="46"/>
    </row>
    <row r="32" spans="2:18" ht="15" customHeight="1" x14ac:dyDescent="0.25">
      <c r="B32" s="47" t="s">
        <v>14</v>
      </c>
      <c r="C32" s="34" t="s">
        <v>16</v>
      </c>
      <c r="D32" s="40">
        <v>26.69</v>
      </c>
      <c r="E32" s="40">
        <v>26.79</v>
      </c>
      <c r="F32" s="40">
        <v>19.25</v>
      </c>
      <c r="G32" s="40">
        <v>19.316666666666666</v>
      </c>
      <c r="H32" s="40">
        <v>27.38</v>
      </c>
      <c r="I32" s="40">
        <v>27.429999999999996</v>
      </c>
      <c r="J32" s="40">
        <v>23.018604794093552</v>
      </c>
      <c r="K32" s="40">
        <v>3.7713952059064475</v>
      </c>
      <c r="L32" s="44">
        <v>3.2039519674706729</v>
      </c>
    </row>
    <row r="33" spans="2:12" ht="15" customHeight="1" x14ac:dyDescent="0.25">
      <c r="B33" s="48"/>
      <c r="C33" s="20"/>
      <c r="D33">
        <v>26.89</v>
      </c>
      <c r="F33">
        <v>19.399999999999999</v>
      </c>
      <c r="H33">
        <v>27.51</v>
      </c>
      <c r="L33" s="45"/>
    </row>
    <row r="34" spans="2:12" ht="15.75" customHeight="1" x14ac:dyDescent="0.25">
      <c r="B34" s="49"/>
      <c r="C34" s="50"/>
      <c r="D34" s="24" t="s">
        <v>20</v>
      </c>
      <c r="E34" s="24"/>
      <c r="F34" s="24">
        <v>19.3</v>
      </c>
      <c r="G34" s="24"/>
      <c r="H34" s="24">
        <v>27.4</v>
      </c>
      <c r="I34" s="24"/>
      <c r="J34" s="24"/>
      <c r="K34" s="24"/>
      <c r="L34" s="46"/>
    </row>
    <row r="35" spans="2:12" ht="15" customHeight="1" x14ac:dyDescent="0.25">
      <c r="B35" s="35"/>
      <c r="C35" s="20"/>
    </row>
    <row r="36" spans="2:12" ht="15" customHeight="1" x14ac:dyDescent="0.25">
      <c r="B36" s="35"/>
      <c r="C36" s="20"/>
    </row>
    <row r="37" spans="2:12" ht="15" customHeight="1" thickBot="1" x14ac:dyDescent="0.3">
      <c r="B37" s="35"/>
      <c r="C37" s="20"/>
    </row>
    <row r="38" spans="2:12" ht="15" customHeight="1" thickBot="1" x14ac:dyDescent="0.3">
      <c r="B38" s="36"/>
      <c r="C38" s="37"/>
      <c r="D38" s="3" t="s">
        <v>1</v>
      </c>
      <c r="E38" s="4" t="s">
        <v>6</v>
      </c>
      <c r="F38" s="5" t="s">
        <v>3</v>
      </c>
      <c r="G38" s="4" t="s">
        <v>4</v>
      </c>
      <c r="H38" s="5" t="s">
        <v>5</v>
      </c>
      <c r="I38" s="4" t="s">
        <v>6</v>
      </c>
      <c r="J38" s="6" t="s">
        <v>7</v>
      </c>
      <c r="K38" s="4" t="s">
        <v>8</v>
      </c>
      <c r="L38" s="7" t="s">
        <v>9</v>
      </c>
    </row>
    <row r="39" spans="2:12" ht="15" customHeight="1" x14ac:dyDescent="0.25">
      <c r="B39" s="31" t="s">
        <v>10</v>
      </c>
      <c r="C39" s="61" t="s">
        <v>17</v>
      </c>
      <c r="D39" s="34">
        <v>21.37</v>
      </c>
      <c r="E39" s="62">
        <f t="shared" ref="E39" si="26">AVERAGE(D39:D41)</f>
        <v>21.42</v>
      </c>
      <c r="F39" s="34">
        <v>18.13</v>
      </c>
      <c r="G39" s="62">
        <f t="shared" ref="G39" si="27">AVERAGE(F39:F41)</f>
        <v>18.059999999999999</v>
      </c>
      <c r="H39" s="34">
        <v>25.86</v>
      </c>
      <c r="I39" s="62">
        <f t="shared" ref="I39" si="28">AVERAGE(H39:H41)</f>
        <v>25.926666666666666</v>
      </c>
      <c r="J39" s="62">
        <f t="shared" ref="J39" si="29">GEOMEAN(G39,I39)</f>
        <v>21.638752274565185</v>
      </c>
      <c r="K39" s="62">
        <f t="shared" ref="K39" si="30">E39-J39</f>
        <v>-0.21875227456518331</v>
      </c>
      <c r="L39" s="58">
        <f t="shared" ref="L39" si="31">2^(K39-K39)</f>
        <v>1</v>
      </c>
    </row>
    <row r="40" spans="2:12" ht="15" customHeight="1" x14ac:dyDescent="0.25">
      <c r="B40" s="32"/>
      <c r="C40" s="56"/>
      <c r="D40" s="20">
        <v>21.47</v>
      </c>
      <c r="E40" s="52"/>
      <c r="F40" s="20">
        <v>17.97</v>
      </c>
      <c r="G40" s="52"/>
      <c r="H40" s="20">
        <v>25.98</v>
      </c>
      <c r="I40" s="52"/>
      <c r="J40" s="52"/>
      <c r="K40" s="52"/>
      <c r="L40" s="59"/>
    </row>
    <row r="41" spans="2:12" ht="15" customHeight="1" thickBot="1" x14ac:dyDescent="0.3">
      <c r="B41" s="32"/>
      <c r="C41" s="57"/>
      <c r="D41" s="21"/>
      <c r="E41" s="53"/>
      <c r="F41" s="21">
        <v>18.079999999999998</v>
      </c>
      <c r="G41" s="53"/>
      <c r="H41" s="21">
        <v>25.94</v>
      </c>
      <c r="I41" s="53"/>
      <c r="J41" s="53"/>
      <c r="K41" s="53"/>
      <c r="L41" s="60"/>
    </row>
    <row r="42" spans="2:12" ht="15" customHeight="1" x14ac:dyDescent="0.25">
      <c r="B42" s="31" t="s">
        <v>13</v>
      </c>
      <c r="C42" s="56" t="s">
        <v>17</v>
      </c>
      <c r="D42" s="20">
        <v>21.24</v>
      </c>
      <c r="E42" s="52">
        <f t="shared" ref="E42" si="32">AVERAGE(D42:D44)</f>
        <v>21.31</v>
      </c>
      <c r="F42" s="20">
        <v>19.04</v>
      </c>
      <c r="G42" s="52">
        <f t="shared" ref="G42" si="33">AVERAGE(F42:F44)</f>
        <v>19.003333333333334</v>
      </c>
      <c r="H42" s="20">
        <v>27.08</v>
      </c>
      <c r="I42" s="52">
        <f t="shared" ref="I42" si="34">AVERAGE(H42:H44)</f>
        <v>27.05</v>
      </c>
      <c r="J42" s="52">
        <f t="shared" ref="J42" si="35">GEOMEAN(G42,I42)</f>
        <v>22.67245391806248</v>
      </c>
      <c r="K42" s="52">
        <f t="shared" ref="K42" si="36">E42-J42</f>
        <v>-1.3624539180624815</v>
      </c>
      <c r="L42" s="54">
        <f>2^(K39-K42)</f>
        <v>2.2094719925627371</v>
      </c>
    </row>
    <row r="43" spans="2:12" ht="15" customHeight="1" x14ac:dyDescent="0.25">
      <c r="B43" s="32"/>
      <c r="C43" s="56"/>
      <c r="D43" s="20">
        <v>21.38</v>
      </c>
      <c r="E43" s="52"/>
      <c r="F43" s="20">
        <v>18.97</v>
      </c>
      <c r="G43" s="52"/>
      <c r="H43" s="20">
        <v>27.1</v>
      </c>
      <c r="I43" s="52"/>
      <c r="J43" s="52"/>
      <c r="K43" s="52"/>
      <c r="L43" s="54"/>
    </row>
    <row r="44" spans="2:12" ht="15" customHeight="1" thickBot="1" x14ac:dyDescent="0.3">
      <c r="B44" s="32"/>
      <c r="C44" s="57"/>
      <c r="D44" s="21"/>
      <c r="E44" s="53"/>
      <c r="F44" s="21">
        <v>19</v>
      </c>
      <c r="G44" s="53"/>
      <c r="H44" s="21">
        <v>26.97</v>
      </c>
      <c r="I44" s="53"/>
      <c r="J44" s="53"/>
      <c r="K44" s="53"/>
      <c r="L44" s="55"/>
    </row>
    <row r="45" spans="2:12" ht="15" customHeight="1" x14ac:dyDescent="0.25">
      <c r="B45" s="31" t="s">
        <v>14</v>
      </c>
      <c r="C45" s="56" t="s">
        <v>17</v>
      </c>
      <c r="D45" s="20">
        <v>21.79</v>
      </c>
      <c r="E45" s="52">
        <f t="shared" ref="E45" si="37">AVERAGE(D45:D47)</f>
        <v>21.805</v>
      </c>
      <c r="F45" s="20">
        <v>19.25</v>
      </c>
      <c r="G45" s="52">
        <f t="shared" ref="G45" si="38">AVERAGE(F45:F47)</f>
        <v>19.316666666666666</v>
      </c>
      <c r="H45" s="20">
        <v>27.38</v>
      </c>
      <c r="I45" s="52">
        <f t="shared" ref="I45" si="39">AVERAGE(H45:H47)</f>
        <v>27.429999999999996</v>
      </c>
      <c r="J45" s="52">
        <f t="shared" ref="J45" si="40">GEOMEAN(G45,I45)</f>
        <v>23.018604794093552</v>
      </c>
      <c r="K45" s="52">
        <f t="shared" ref="K45" si="41">E45-J45</f>
        <v>-1.2136047940935519</v>
      </c>
      <c r="L45" s="54">
        <f>2^(K39-K45)</f>
        <v>1.9928767920710388</v>
      </c>
    </row>
    <row r="46" spans="2:12" ht="15" customHeight="1" x14ac:dyDescent="0.25">
      <c r="B46" s="32"/>
      <c r="C46" s="56"/>
      <c r="D46" s="20">
        <v>21.82</v>
      </c>
      <c r="E46" s="52"/>
      <c r="F46" s="20">
        <v>19.399999999999999</v>
      </c>
      <c r="G46" s="52"/>
      <c r="H46" s="20">
        <v>27.51</v>
      </c>
      <c r="I46" s="52"/>
      <c r="J46" s="52"/>
      <c r="K46" s="52"/>
      <c r="L46" s="54"/>
    </row>
    <row r="47" spans="2:12" ht="15" customHeight="1" thickBot="1" x14ac:dyDescent="0.3">
      <c r="B47" s="33"/>
      <c r="C47" s="57"/>
      <c r="D47" s="21"/>
      <c r="E47" s="53"/>
      <c r="F47" s="21">
        <v>19.3</v>
      </c>
      <c r="G47" s="53"/>
      <c r="H47" s="21">
        <v>27.4</v>
      </c>
      <c r="I47" s="53"/>
      <c r="J47" s="53"/>
      <c r="K47" s="53"/>
      <c r="L47" s="55"/>
    </row>
    <row r="48" spans="2:12" x14ac:dyDescent="0.25">
      <c r="B48" s="13"/>
    </row>
    <row r="49" spans="2:12" x14ac:dyDescent="0.25">
      <c r="B49" s="13"/>
    </row>
    <row r="50" spans="2:12" x14ac:dyDescent="0.25">
      <c r="B50" s="13"/>
    </row>
    <row r="51" spans="2:12" ht="15" customHeight="1" x14ac:dyDescent="0.25">
      <c r="B51" s="13"/>
      <c r="C51" s="14"/>
      <c r="D51" s="20"/>
      <c r="E51" s="14"/>
      <c r="F51" s="20"/>
      <c r="G51" s="14"/>
      <c r="H51" s="20"/>
      <c r="I51" s="14"/>
      <c r="J51" s="14"/>
      <c r="K51" s="14"/>
      <c r="L51" s="23"/>
    </row>
    <row r="52" spans="2:12" ht="15" customHeight="1" x14ac:dyDescent="0.25">
      <c r="B52" s="13"/>
      <c r="C52" s="14"/>
      <c r="D52" s="20"/>
      <c r="E52" s="14"/>
      <c r="F52" s="20"/>
      <c r="G52" s="14"/>
      <c r="H52" s="20"/>
      <c r="I52" s="14"/>
      <c r="J52" s="14"/>
      <c r="K52" s="14"/>
      <c r="L52" s="23"/>
    </row>
    <row r="53" spans="2:12" ht="15" customHeight="1" x14ac:dyDescent="0.25">
      <c r="B53" s="13"/>
      <c r="C53" s="14"/>
      <c r="D53" s="20"/>
      <c r="E53" s="14"/>
      <c r="F53" s="20"/>
      <c r="G53" s="14"/>
      <c r="H53" s="20"/>
      <c r="I53" s="14"/>
      <c r="J53" s="14"/>
      <c r="K53" s="14"/>
      <c r="L53" s="23"/>
    </row>
    <row r="54" spans="2:12" ht="15" customHeight="1" x14ac:dyDescent="0.25">
      <c r="B54" s="13"/>
      <c r="C54" s="14"/>
      <c r="D54" s="20"/>
      <c r="E54" s="14"/>
      <c r="F54" s="20"/>
      <c r="G54" s="14"/>
      <c r="H54" s="20"/>
      <c r="I54" s="14"/>
      <c r="J54" s="14"/>
      <c r="K54" s="14"/>
      <c r="L54" s="23"/>
    </row>
    <row r="55" spans="2:12" ht="15" customHeight="1" x14ac:dyDescent="0.25">
      <c r="B55" s="13"/>
      <c r="C55" s="14"/>
      <c r="D55" s="20"/>
      <c r="E55" s="14"/>
      <c r="F55" s="20"/>
      <c r="G55" s="14"/>
      <c r="H55" s="20"/>
      <c r="I55" s="14"/>
      <c r="J55" s="14"/>
      <c r="K55" s="14"/>
      <c r="L55" s="23"/>
    </row>
    <row r="56" spans="2:12" ht="15" customHeight="1" x14ac:dyDescent="0.25">
      <c r="B56" s="13"/>
      <c r="C56" s="14"/>
      <c r="D56" s="20"/>
      <c r="E56" s="14"/>
      <c r="F56" s="20"/>
      <c r="G56" s="14"/>
      <c r="H56" s="20"/>
      <c r="I56" s="14"/>
      <c r="J56" s="14"/>
      <c r="K56" s="14"/>
      <c r="L56" s="23"/>
    </row>
    <row r="57" spans="2:12" ht="15" customHeight="1" x14ac:dyDescent="0.25">
      <c r="B57" s="13"/>
      <c r="C57" s="14"/>
      <c r="D57" s="20"/>
      <c r="E57" s="14"/>
      <c r="F57" s="20"/>
      <c r="G57" s="14"/>
      <c r="H57" s="20"/>
      <c r="I57" s="14"/>
      <c r="J57" s="14"/>
      <c r="K57" s="14"/>
      <c r="L57" s="23"/>
    </row>
    <row r="58" spans="2:12" ht="15" customHeight="1" x14ac:dyDescent="0.25">
      <c r="B58" s="13"/>
      <c r="C58" s="14"/>
      <c r="D58" s="20"/>
      <c r="E58" s="14"/>
      <c r="F58" s="20"/>
      <c r="G58" s="14"/>
      <c r="H58" s="20"/>
      <c r="I58" s="14"/>
      <c r="J58" s="14"/>
      <c r="K58" s="14"/>
      <c r="L58" s="23"/>
    </row>
    <row r="59" spans="2:12" ht="15" customHeight="1" x14ac:dyDescent="0.25">
      <c r="B59" s="13"/>
      <c r="C59" s="14"/>
      <c r="D59" s="20"/>
      <c r="E59" s="14"/>
      <c r="F59" s="20"/>
      <c r="G59" s="14"/>
      <c r="H59" s="20"/>
      <c r="I59" s="14"/>
      <c r="J59" s="14"/>
      <c r="K59" s="14"/>
      <c r="L59" s="23"/>
    </row>
    <row r="60" spans="2:12" ht="15" customHeight="1" x14ac:dyDescent="0.25">
      <c r="B60" s="13"/>
      <c r="C60" s="14"/>
      <c r="D60" s="20"/>
      <c r="E60" s="14"/>
      <c r="F60" s="20"/>
      <c r="G60" s="14"/>
      <c r="H60" s="20"/>
      <c r="I60" s="14"/>
      <c r="J60" s="14"/>
      <c r="K60" s="14"/>
      <c r="L60" s="23"/>
    </row>
    <row r="61" spans="2:12" ht="15" customHeight="1" x14ac:dyDescent="0.25">
      <c r="B61" s="13"/>
      <c r="C61" s="14"/>
      <c r="D61" s="20"/>
      <c r="E61" s="14"/>
      <c r="F61" s="20"/>
      <c r="G61" s="14"/>
      <c r="H61" s="20"/>
      <c r="I61" s="14"/>
      <c r="J61" s="14"/>
      <c r="K61" s="14"/>
      <c r="L61" s="23"/>
    </row>
    <row r="62" spans="2:12" ht="15.75" customHeight="1" x14ac:dyDescent="0.25">
      <c r="B62" s="13"/>
      <c r="C62" s="14"/>
      <c r="D62" s="20"/>
      <c r="E62" s="14"/>
      <c r="F62" s="20"/>
      <c r="G62" s="14"/>
      <c r="H62" s="20"/>
      <c r="I62" s="14"/>
      <c r="J62" s="14"/>
      <c r="K62" s="14"/>
      <c r="L62" s="23"/>
    </row>
    <row r="63" spans="2:12" ht="15" customHeight="1" x14ac:dyDescent="0.25"/>
    <row r="64" spans="2:12" ht="15" customHeight="1" x14ac:dyDescent="0.25"/>
    <row r="65" spans="2:12" ht="15" customHeight="1" x14ac:dyDescent="0.25"/>
    <row r="66" spans="2:12" ht="15" customHeight="1" x14ac:dyDescent="0.25"/>
    <row r="67" spans="2:12" ht="15" customHeight="1" x14ac:dyDescent="0.25"/>
    <row r="68" spans="2:12" ht="15" customHeight="1" x14ac:dyDescent="0.25"/>
    <row r="69" spans="2:12" ht="15" customHeight="1" x14ac:dyDescent="0.25">
      <c r="B69" s="13"/>
      <c r="C69" s="14"/>
      <c r="D69" s="20"/>
      <c r="E69" s="14"/>
      <c r="F69" s="20"/>
      <c r="G69" s="14"/>
      <c r="H69" s="20"/>
      <c r="I69" s="14"/>
      <c r="J69" s="14"/>
      <c r="K69" s="14"/>
      <c r="L69" s="14"/>
    </row>
    <row r="70" spans="2:12" ht="15" customHeight="1" x14ac:dyDescent="0.25">
      <c r="B70" s="13"/>
      <c r="C70" s="14"/>
      <c r="D70" s="20"/>
      <c r="E70" s="14"/>
      <c r="F70" s="20"/>
      <c r="G70" s="14"/>
      <c r="H70" s="20"/>
      <c r="I70" s="14"/>
      <c r="J70" s="14"/>
      <c r="K70" s="14"/>
      <c r="L70" s="14"/>
    </row>
    <row r="71" spans="2:12" ht="15" customHeight="1" x14ac:dyDescent="0.25">
      <c r="B71" s="13"/>
      <c r="C71" s="14"/>
      <c r="D71" s="20"/>
      <c r="E71" s="14"/>
      <c r="F71" s="20"/>
      <c r="G71" s="14"/>
      <c r="H71" s="20"/>
      <c r="I71" s="14"/>
      <c r="J71" s="14"/>
      <c r="K71" s="14"/>
      <c r="L71" s="14"/>
    </row>
    <row r="72" spans="2:12" x14ac:dyDescent="0.25">
      <c r="B72" s="13"/>
    </row>
    <row r="73" spans="2:12" x14ac:dyDescent="0.25">
      <c r="B73" s="13"/>
    </row>
    <row r="74" spans="2:12" x14ac:dyDescent="0.25">
      <c r="B74" s="13"/>
    </row>
    <row r="75" spans="2:12" ht="15" customHeight="1" x14ac:dyDescent="0.25"/>
    <row r="76" spans="2:12" ht="15" customHeight="1" x14ac:dyDescent="0.25"/>
    <row r="77" spans="2:12" ht="15" customHeight="1" x14ac:dyDescent="0.25"/>
    <row r="78" spans="2:12" ht="15" customHeight="1" x14ac:dyDescent="0.25">
      <c r="B78" s="13"/>
      <c r="C78" s="14"/>
      <c r="D78" s="20"/>
      <c r="E78" s="14"/>
      <c r="F78" s="20"/>
      <c r="G78" s="14"/>
      <c r="H78" s="20"/>
      <c r="I78" s="14"/>
      <c r="J78" s="14"/>
      <c r="K78" s="14"/>
      <c r="L78" s="14"/>
    </row>
    <row r="79" spans="2:12" ht="15" customHeight="1" x14ac:dyDescent="0.25">
      <c r="B79" s="13"/>
      <c r="C79" s="14"/>
      <c r="D79" s="20"/>
      <c r="E79" s="14"/>
      <c r="F79" s="20"/>
      <c r="G79" s="14"/>
      <c r="H79" s="20"/>
      <c r="I79" s="14"/>
      <c r="J79" s="14"/>
      <c r="K79" s="14"/>
      <c r="L79" s="14"/>
    </row>
    <row r="80" spans="2:12" ht="15" customHeight="1" x14ac:dyDescent="0.25">
      <c r="B80" s="13"/>
      <c r="C80" s="14"/>
      <c r="D80" s="20"/>
      <c r="E80" s="14"/>
      <c r="F80" s="20"/>
      <c r="G80" s="14"/>
      <c r="H80" s="20"/>
      <c r="I80" s="14"/>
      <c r="J80" s="14"/>
      <c r="K80" s="14"/>
      <c r="L80" s="14"/>
    </row>
    <row r="81" spans="2:12" ht="15" customHeight="1" x14ac:dyDescent="0.25">
      <c r="B81" s="13"/>
      <c r="C81" s="14"/>
      <c r="D81" s="20"/>
      <c r="E81" s="14"/>
      <c r="F81" s="20"/>
      <c r="G81" s="14"/>
      <c r="H81" s="20"/>
      <c r="I81" s="14"/>
      <c r="J81" s="14"/>
      <c r="K81" s="14"/>
      <c r="L81" s="14"/>
    </row>
    <row r="82" spans="2:12" ht="15" customHeight="1" x14ac:dyDescent="0.25">
      <c r="B82" s="13"/>
      <c r="C82" s="14"/>
      <c r="D82" s="20"/>
      <c r="E82" s="14"/>
      <c r="F82" s="20"/>
      <c r="G82" s="14"/>
      <c r="H82" s="20"/>
      <c r="I82" s="14"/>
      <c r="J82" s="14"/>
      <c r="K82" s="14"/>
      <c r="L82" s="14"/>
    </row>
    <row r="83" spans="2:12" ht="15" customHeight="1" x14ac:dyDescent="0.25">
      <c r="B83" s="13"/>
      <c r="C83" s="14"/>
      <c r="D83" s="20"/>
      <c r="E83" s="14"/>
      <c r="F83" s="20"/>
      <c r="G83" s="14"/>
      <c r="H83" s="20"/>
      <c r="I83" s="14"/>
      <c r="J83" s="14"/>
      <c r="K83" s="14"/>
      <c r="L83" s="14"/>
    </row>
    <row r="84" spans="2:12" x14ac:dyDescent="0.25">
      <c r="B84" s="13"/>
    </row>
    <row r="85" spans="2:12" x14ac:dyDescent="0.25">
      <c r="B85" s="13"/>
    </row>
    <row r="86" spans="2:12" x14ac:dyDescent="0.25">
      <c r="B86" s="13"/>
    </row>
  </sheetData>
  <mergeCells count="63">
    <mergeCell ref="C8:C10"/>
    <mergeCell ref="E8:E10"/>
    <mergeCell ref="G8:G10"/>
    <mergeCell ref="I8:I10"/>
    <mergeCell ref="K5:K7"/>
    <mergeCell ref="L5:L7"/>
    <mergeCell ref="C5:C7"/>
    <mergeCell ref="E5:E7"/>
    <mergeCell ref="G5:G7"/>
    <mergeCell ref="I5:I7"/>
    <mergeCell ref="J5:J7"/>
    <mergeCell ref="K11:K13"/>
    <mergeCell ref="L11:L13"/>
    <mergeCell ref="J8:J10"/>
    <mergeCell ref="K8:K10"/>
    <mergeCell ref="L8:L10"/>
    <mergeCell ref="C11:C13"/>
    <mergeCell ref="E11:E13"/>
    <mergeCell ref="G11:G13"/>
    <mergeCell ref="I11:I13"/>
    <mergeCell ref="J11:J13"/>
    <mergeCell ref="L14:L16"/>
    <mergeCell ref="C17:C19"/>
    <mergeCell ref="E17:E19"/>
    <mergeCell ref="G17:G19"/>
    <mergeCell ref="I17:I19"/>
    <mergeCell ref="J17:J19"/>
    <mergeCell ref="K17:K19"/>
    <mergeCell ref="L17:L19"/>
    <mergeCell ref="C14:C16"/>
    <mergeCell ref="E14:E16"/>
    <mergeCell ref="G14:G16"/>
    <mergeCell ref="I14:I16"/>
    <mergeCell ref="J14:J16"/>
    <mergeCell ref="K14:K16"/>
    <mergeCell ref="L20:L22"/>
    <mergeCell ref="C20:C22"/>
    <mergeCell ref="E20:E22"/>
    <mergeCell ref="G20:G22"/>
    <mergeCell ref="I20:I22"/>
    <mergeCell ref="J20:J22"/>
    <mergeCell ref="K20:K22"/>
    <mergeCell ref="L39:L41"/>
    <mergeCell ref="C39:C41"/>
    <mergeCell ref="E39:E41"/>
    <mergeCell ref="G39:G41"/>
    <mergeCell ref="I39:I41"/>
    <mergeCell ref="J39:J41"/>
    <mergeCell ref="K39:K41"/>
    <mergeCell ref="K45:K47"/>
    <mergeCell ref="L45:L47"/>
    <mergeCell ref="C42:C44"/>
    <mergeCell ref="E42:E44"/>
    <mergeCell ref="G42:G44"/>
    <mergeCell ref="I42:I44"/>
    <mergeCell ref="J42:J44"/>
    <mergeCell ref="K42:K44"/>
    <mergeCell ref="L42:L44"/>
    <mergeCell ref="C45:C47"/>
    <mergeCell ref="E45:E47"/>
    <mergeCell ref="G45:G47"/>
    <mergeCell ref="I45:I47"/>
    <mergeCell ref="J45:J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6196C-14E7-45A1-B330-0C7D3512BBD4}">
  <dimension ref="A1:AG84"/>
  <sheetViews>
    <sheetView zoomScale="55" zoomScaleNormal="55" workbookViewId="0">
      <selection activeCell="N18" sqref="N18"/>
    </sheetView>
  </sheetViews>
  <sheetFormatPr defaultColWidth="11.42578125" defaultRowHeight="15" x14ac:dyDescent="0.25"/>
  <cols>
    <col min="1" max="1" width="14.140625" bestFit="1" customWidth="1"/>
    <col min="3" max="3" width="16.7109375" bestFit="1" customWidth="1"/>
    <col min="12" max="12" width="6.140625" bestFit="1" customWidth="1"/>
    <col min="13" max="13" width="17.85546875" bestFit="1" customWidth="1"/>
    <col min="14" max="14" width="16.85546875" bestFit="1" customWidth="1"/>
    <col min="19" max="19" width="9" bestFit="1" customWidth="1"/>
    <col min="20" max="20" width="16.7109375" bestFit="1" customWidth="1"/>
    <col min="30" max="30" width="17.85546875" bestFit="1" customWidth="1"/>
  </cols>
  <sheetData>
    <row r="1" spans="1:33" x14ac:dyDescent="0.25">
      <c r="A1" s="2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33" x14ac:dyDescent="0.25">
      <c r="A2" s="2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33" x14ac:dyDescent="0.25">
      <c r="A3" s="2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33" x14ac:dyDescent="0.25">
      <c r="A4" s="2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33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33" x14ac:dyDescent="0.25">
      <c r="A6" s="2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33" x14ac:dyDescent="0.25">
      <c r="A7" s="2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33" x14ac:dyDescent="0.25">
      <c r="A8" s="2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33" x14ac:dyDescent="0.25">
      <c r="A9" s="2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1" spans="1:33" ht="15.75" thickBot="1" x14ac:dyDescent="0.3"/>
    <row r="12" spans="1:33" ht="126.75" thickBot="1" x14ac:dyDescent="0.3">
      <c r="A12" s="2"/>
      <c r="B12" s="2"/>
      <c r="C12" s="41" t="s">
        <v>1</v>
      </c>
      <c r="D12" s="4" t="s">
        <v>2</v>
      </c>
      <c r="E12" s="5" t="s">
        <v>3</v>
      </c>
      <c r="F12" s="4" t="s">
        <v>4</v>
      </c>
      <c r="G12" s="5" t="s">
        <v>5</v>
      </c>
      <c r="H12" s="4" t="s">
        <v>6</v>
      </c>
      <c r="I12" s="6" t="s">
        <v>7</v>
      </c>
      <c r="J12" s="4" t="s">
        <v>8</v>
      </c>
      <c r="K12" s="7" t="s">
        <v>9</v>
      </c>
      <c r="R12" s="2"/>
      <c r="S12" s="2"/>
      <c r="T12" s="41" t="s">
        <v>1</v>
      </c>
      <c r="U12" s="4" t="s">
        <v>2</v>
      </c>
      <c r="V12" s="5" t="s">
        <v>3</v>
      </c>
      <c r="W12" s="4" t="s">
        <v>4</v>
      </c>
      <c r="X12" s="5" t="s">
        <v>5</v>
      </c>
      <c r="Y12" s="4" t="s">
        <v>6</v>
      </c>
      <c r="Z12" s="6" t="s">
        <v>7</v>
      </c>
      <c r="AA12" s="4" t="s">
        <v>8</v>
      </c>
      <c r="AB12" s="7" t="s">
        <v>9</v>
      </c>
    </row>
    <row r="13" spans="1:33" ht="15.75" x14ac:dyDescent="0.25">
      <c r="A13" s="85" t="s">
        <v>10</v>
      </c>
      <c r="B13" s="66" t="s">
        <v>11</v>
      </c>
      <c r="C13" s="38">
        <v>24.17</v>
      </c>
      <c r="D13" s="66">
        <f>AVERAGE(C13:C14)</f>
        <v>24.185000000000002</v>
      </c>
      <c r="E13" s="38">
        <v>17.670000000000002</v>
      </c>
      <c r="F13" s="66">
        <f>AVERAGE(E13:E14)</f>
        <v>17.71</v>
      </c>
      <c r="G13" s="38">
        <v>26.16</v>
      </c>
      <c r="H13" s="66">
        <f>AVERAGE(G13:G14)</f>
        <v>26.045000000000002</v>
      </c>
      <c r="I13" s="66">
        <f>GEOMEAN(F13,H13)</f>
        <v>21.476893397323554</v>
      </c>
      <c r="J13" s="66">
        <f>D13-I13</f>
        <v>2.7081066026764482</v>
      </c>
      <c r="K13" s="84">
        <f>2^(J13-J13)</f>
        <v>1</v>
      </c>
      <c r="M13" s="8" t="s">
        <v>21</v>
      </c>
      <c r="N13" s="9"/>
      <c r="O13" s="9"/>
      <c r="P13" s="9"/>
      <c r="R13" s="85" t="s">
        <v>10</v>
      </c>
      <c r="S13" s="66" t="s">
        <v>11</v>
      </c>
      <c r="T13" s="15">
        <v>21.43</v>
      </c>
      <c r="U13" s="66">
        <f>AVERAGE(T13:T14)</f>
        <v>21.414999999999999</v>
      </c>
      <c r="V13" s="15">
        <v>18.53</v>
      </c>
      <c r="W13" s="66">
        <f>AVERAGE(V13:V14)</f>
        <v>18.505000000000003</v>
      </c>
      <c r="X13" s="15">
        <v>25.45</v>
      </c>
      <c r="Y13" s="66">
        <f>AVERAGE(X13:X14)</f>
        <v>25.46</v>
      </c>
      <c r="Z13" s="66">
        <f>GEOMEAN(W13,Y13)</f>
        <v>21.705697408745017</v>
      </c>
      <c r="AA13" s="66">
        <f>U13-Z13</f>
        <v>-0.29069740874501804</v>
      </c>
      <c r="AB13" s="84">
        <f>2^(AA13-AA13)</f>
        <v>1</v>
      </c>
      <c r="AD13" s="10" t="s">
        <v>22</v>
      </c>
    </row>
    <row r="14" spans="1:33" ht="15.75" x14ac:dyDescent="0.25">
      <c r="A14" s="79"/>
      <c r="B14" s="52"/>
      <c r="C14" s="1">
        <v>24.2</v>
      </c>
      <c r="D14" s="52"/>
      <c r="E14" s="1">
        <v>17.75</v>
      </c>
      <c r="F14" s="52"/>
      <c r="G14" s="1">
        <v>25.93</v>
      </c>
      <c r="H14" s="52"/>
      <c r="I14" s="52"/>
      <c r="J14" s="52"/>
      <c r="K14" s="81"/>
      <c r="M14" s="10"/>
      <c r="N14" s="10" t="s">
        <v>10</v>
      </c>
      <c r="O14" s="10" t="s">
        <v>13</v>
      </c>
      <c r="P14" s="10" t="s">
        <v>14</v>
      </c>
      <c r="R14" s="79"/>
      <c r="S14" s="52"/>
      <c r="T14">
        <v>21.4</v>
      </c>
      <c r="U14" s="52"/>
      <c r="V14">
        <v>18.48</v>
      </c>
      <c r="W14" s="52"/>
      <c r="X14">
        <v>25.47</v>
      </c>
      <c r="Y14" s="52"/>
      <c r="Z14" s="52"/>
      <c r="AA14" s="52"/>
      <c r="AB14" s="81"/>
      <c r="AE14" s="10" t="s">
        <v>10</v>
      </c>
      <c r="AF14" s="10" t="s">
        <v>13</v>
      </c>
      <c r="AG14" s="10" t="s">
        <v>14</v>
      </c>
    </row>
    <row r="15" spans="1:33" ht="15.75" x14ac:dyDescent="0.25">
      <c r="A15" s="79"/>
      <c r="B15" s="52" t="s">
        <v>15</v>
      </c>
      <c r="C15" s="1">
        <v>28.8</v>
      </c>
      <c r="D15" s="52">
        <f t="shared" ref="D15" si="0">AVERAGE(C15:C16)</f>
        <v>28.774999999999999</v>
      </c>
      <c r="E15" s="1">
        <v>17.670000000000002</v>
      </c>
      <c r="F15" s="52">
        <f>AVERAGE(E15:E16)</f>
        <v>17.71</v>
      </c>
      <c r="G15" s="1">
        <v>26.16</v>
      </c>
      <c r="H15" s="52">
        <f>AVERAGE(G15:G16)</f>
        <v>26.045000000000002</v>
      </c>
      <c r="I15" s="52">
        <f t="shared" ref="I15" si="1">GEOMEAN(F15,H15)</f>
        <v>21.476893397323554</v>
      </c>
      <c r="J15" s="52">
        <f t="shared" ref="J15" si="2">D15-I15</f>
        <v>7.2981066026764445</v>
      </c>
      <c r="K15" s="81">
        <f t="shared" ref="K15" si="3">2^(J15-J15)</f>
        <v>1</v>
      </c>
      <c r="M15" s="10" t="s">
        <v>11</v>
      </c>
      <c r="N15" s="11">
        <v>1</v>
      </c>
      <c r="O15" s="11">
        <v>2.2760696261629172</v>
      </c>
      <c r="P15" s="11">
        <v>4.6257042821454704</v>
      </c>
      <c r="R15" s="79"/>
      <c r="S15" s="52" t="s">
        <v>15</v>
      </c>
      <c r="T15">
        <v>29.99</v>
      </c>
      <c r="U15" s="52">
        <f t="shared" ref="U15" si="4">AVERAGE(T15:T16)</f>
        <v>29.939999999999998</v>
      </c>
      <c r="V15">
        <v>18.53</v>
      </c>
      <c r="W15" s="52">
        <f>AVERAGE(V15:V16)</f>
        <v>18.505000000000003</v>
      </c>
      <c r="X15">
        <v>25.45</v>
      </c>
      <c r="Y15" s="52">
        <f>AVERAGE(X15:X16)</f>
        <v>25.46</v>
      </c>
      <c r="Z15" s="52">
        <f t="shared" ref="Z15" si="5">GEOMEAN(W15,Y15)</f>
        <v>21.705697408745017</v>
      </c>
      <c r="AA15" s="52">
        <f t="shared" ref="AA15" si="6">U15-Z15</f>
        <v>8.2343025912549805</v>
      </c>
      <c r="AB15" s="81">
        <f t="shared" ref="AB15" si="7">2^(AA15-AA15)</f>
        <v>1</v>
      </c>
      <c r="AD15" s="10" t="s">
        <v>11</v>
      </c>
      <c r="AE15" s="16">
        <v>1</v>
      </c>
      <c r="AF15" s="17">
        <v>1.193792881589349</v>
      </c>
      <c r="AG15" s="17">
        <v>1.6470520233984387</v>
      </c>
    </row>
    <row r="16" spans="1:33" ht="15.75" x14ac:dyDescent="0.25">
      <c r="A16" s="79"/>
      <c r="B16" s="52"/>
      <c r="C16" s="1">
        <v>28.75</v>
      </c>
      <c r="D16" s="52"/>
      <c r="E16" s="1">
        <v>17.75</v>
      </c>
      <c r="F16" s="52"/>
      <c r="G16" s="1">
        <v>25.93</v>
      </c>
      <c r="H16" s="52"/>
      <c r="I16" s="52"/>
      <c r="J16" s="52"/>
      <c r="K16" s="81"/>
      <c r="M16" s="10" t="s">
        <v>15</v>
      </c>
      <c r="N16" s="11">
        <v>1</v>
      </c>
      <c r="O16" s="11">
        <v>4.0461356580808658</v>
      </c>
      <c r="P16" s="11">
        <v>4.3913759141018716</v>
      </c>
      <c r="R16" s="79"/>
      <c r="S16" s="52"/>
      <c r="T16">
        <v>29.89</v>
      </c>
      <c r="U16" s="52"/>
      <c r="V16">
        <v>18.48</v>
      </c>
      <c r="W16" s="52"/>
      <c r="X16">
        <v>25.47</v>
      </c>
      <c r="Y16" s="52"/>
      <c r="Z16" s="52"/>
      <c r="AA16" s="52"/>
      <c r="AB16" s="81"/>
      <c r="AD16" s="10" t="s">
        <v>15</v>
      </c>
      <c r="AE16" s="16">
        <v>1</v>
      </c>
      <c r="AF16" s="17">
        <v>1.9869458511325613</v>
      </c>
      <c r="AG16" s="17">
        <v>1.9051256137422703</v>
      </c>
    </row>
    <row r="17" spans="1:33" ht="15.75" x14ac:dyDescent="0.25">
      <c r="A17" s="79"/>
      <c r="B17" s="52" t="s">
        <v>16</v>
      </c>
      <c r="C17" s="1">
        <v>26.77</v>
      </c>
      <c r="D17" s="52">
        <f t="shared" ref="D17" si="8">AVERAGE(C17:C18)</f>
        <v>26.855</v>
      </c>
      <c r="E17" s="1">
        <v>17.670000000000002</v>
      </c>
      <c r="F17" s="52">
        <f>AVERAGE(E17:E18)</f>
        <v>17.71</v>
      </c>
      <c r="G17" s="1">
        <v>26.16</v>
      </c>
      <c r="H17" s="52">
        <f>AVERAGE(G17:G18)</f>
        <v>26.045000000000002</v>
      </c>
      <c r="I17" s="52">
        <f t="shared" ref="I17" si="9">GEOMEAN(F17,H17)</f>
        <v>21.476893397323554</v>
      </c>
      <c r="J17" s="52">
        <f t="shared" ref="J17" si="10">D17-I17</f>
        <v>5.3781066026764464</v>
      </c>
      <c r="K17" s="81">
        <f t="shared" ref="K17" si="11">2^(J17-J17)</f>
        <v>1</v>
      </c>
      <c r="M17" s="8" t="s">
        <v>16</v>
      </c>
      <c r="N17" s="11">
        <v>1</v>
      </c>
      <c r="O17" s="11">
        <v>3.9628673903146439</v>
      </c>
      <c r="P17" s="11">
        <v>2.8573406400001784</v>
      </c>
      <c r="R17" s="79"/>
      <c r="S17" s="52" t="s">
        <v>16</v>
      </c>
      <c r="T17">
        <v>23.73</v>
      </c>
      <c r="U17" s="52">
        <f t="shared" ref="U17" si="12">AVERAGE(T17:T18)</f>
        <v>23.715</v>
      </c>
      <c r="V17">
        <v>18.53</v>
      </c>
      <c r="W17" s="52">
        <f>AVERAGE(V17:V18)</f>
        <v>18.505000000000003</v>
      </c>
      <c r="X17">
        <v>25.45</v>
      </c>
      <c r="Y17" s="52">
        <f>AVERAGE(X17:X18)</f>
        <v>25.46</v>
      </c>
      <c r="Z17" s="52">
        <f t="shared" ref="Z17" si="13">GEOMEAN(W17,Y17)</f>
        <v>21.705697408745017</v>
      </c>
      <c r="AA17" s="52">
        <f t="shared" ref="AA17" si="14">U17-Z17</f>
        <v>2.0093025912549827</v>
      </c>
      <c r="AB17" s="81">
        <f t="shared" ref="AB17" si="15">2^(AA17-AA17)</f>
        <v>1</v>
      </c>
      <c r="AD17" s="10" t="s">
        <v>16</v>
      </c>
      <c r="AE17" s="16">
        <v>1</v>
      </c>
      <c r="AF17" s="17">
        <v>1.4147553139730586</v>
      </c>
      <c r="AG17" s="17">
        <v>1.6642660994819083</v>
      </c>
    </row>
    <row r="18" spans="1:33" ht="15.75" x14ac:dyDescent="0.25">
      <c r="A18" s="79"/>
      <c r="B18" s="52"/>
      <c r="C18" s="1">
        <v>26.94</v>
      </c>
      <c r="D18" s="52"/>
      <c r="E18" s="1">
        <v>17.75</v>
      </c>
      <c r="F18" s="52"/>
      <c r="G18" s="1">
        <v>25.93</v>
      </c>
      <c r="H18" s="52"/>
      <c r="I18" s="52"/>
      <c r="J18" s="52"/>
      <c r="K18" s="81"/>
      <c r="M18" s="10" t="s">
        <v>17</v>
      </c>
      <c r="N18" s="11">
        <v>1</v>
      </c>
      <c r="O18" s="11">
        <v>2.3078423741100367</v>
      </c>
      <c r="P18" s="11">
        <v>2.9275078484411017</v>
      </c>
      <c r="R18" s="79"/>
      <c r="S18" s="52"/>
      <c r="T18">
        <v>23.7</v>
      </c>
      <c r="U18" s="52"/>
      <c r="V18">
        <v>18.48</v>
      </c>
      <c r="W18" s="52"/>
      <c r="X18">
        <v>25.47</v>
      </c>
      <c r="Y18" s="52"/>
      <c r="Z18" s="52"/>
      <c r="AA18" s="52"/>
      <c r="AB18" s="81"/>
      <c r="AD18" s="10" t="s">
        <v>17</v>
      </c>
      <c r="AE18" s="16">
        <v>1</v>
      </c>
      <c r="AF18" s="17">
        <v>1.4196669886256548</v>
      </c>
      <c r="AG18" s="17">
        <v>1.6243765714775062</v>
      </c>
    </row>
    <row r="19" spans="1:33" ht="15.75" x14ac:dyDescent="0.25">
      <c r="A19" s="79"/>
      <c r="B19" s="70" t="s">
        <v>23</v>
      </c>
      <c r="C19" s="1">
        <v>21.35</v>
      </c>
      <c r="D19" s="52">
        <f t="shared" ref="D19" si="16">AVERAGE(C19:C20)</f>
        <v>21.325000000000003</v>
      </c>
      <c r="E19" s="1">
        <v>17.670000000000002</v>
      </c>
      <c r="F19" s="52">
        <f>AVERAGE(E19:E20)</f>
        <v>17.71</v>
      </c>
      <c r="G19" s="1">
        <v>26.16</v>
      </c>
      <c r="H19" s="52">
        <f>AVERAGE(G19:G20)</f>
        <v>26.045000000000002</v>
      </c>
      <c r="I19" s="52">
        <f t="shared" ref="I19" si="17">GEOMEAN(F19,H19)</f>
        <v>21.476893397323554</v>
      </c>
      <c r="J19" s="52">
        <f t="shared" ref="J19" si="18">D19-I19</f>
        <v>-0.15189339732355123</v>
      </c>
      <c r="K19" s="81">
        <f t="shared" ref="K19" si="19">2^(J19-J19)</f>
        <v>1</v>
      </c>
      <c r="N19" s="8"/>
      <c r="O19" s="11"/>
      <c r="R19" s="79"/>
      <c r="S19" s="70" t="s">
        <v>23</v>
      </c>
      <c r="T19">
        <v>18.989999999999998</v>
      </c>
      <c r="U19" s="52">
        <f t="shared" ref="U19" si="20">AVERAGE(T19:T20)</f>
        <v>19</v>
      </c>
      <c r="V19">
        <v>18.53</v>
      </c>
      <c r="W19" s="52">
        <f>AVERAGE(V19:V20)</f>
        <v>18.505000000000003</v>
      </c>
      <c r="X19">
        <v>25.45</v>
      </c>
      <c r="Y19" s="52">
        <f>AVERAGE(X19:X20)</f>
        <v>25.46</v>
      </c>
      <c r="Z19" s="52">
        <f t="shared" ref="Z19" si="21">GEOMEAN(W19,Y19)</f>
        <v>21.705697408745017</v>
      </c>
      <c r="AA19" s="52">
        <f t="shared" ref="AA19" si="22">U19-Z19</f>
        <v>-2.7056974087450172</v>
      </c>
      <c r="AB19" s="81">
        <f t="shared" ref="AB19" si="23">2^(AA19-AA19)</f>
        <v>1</v>
      </c>
      <c r="AD19" s="1"/>
    </row>
    <row r="20" spans="1:33" ht="16.5" thickBot="1" x14ac:dyDescent="0.3">
      <c r="A20" s="80"/>
      <c r="B20" s="82"/>
      <c r="C20" s="12">
        <v>21.3</v>
      </c>
      <c r="D20" s="53"/>
      <c r="E20" s="12">
        <v>17.75</v>
      </c>
      <c r="F20" s="53"/>
      <c r="G20" s="12">
        <v>25.93</v>
      </c>
      <c r="H20" s="53"/>
      <c r="I20" s="53"/>
      <c r="J20" s="53"/>
      <c r="K20" s="83"/>
      <c r="N20" s="8"/>
      <c r="O20" s="11"/>
      <c r="P20" s="11"/>
      <c r="Q20" s="11"/>
      <c r="R20" s="80"/>
      <c r="S20" s="82"/>
      <c r="T20" s="18">
        <v>19.010000000000002</v>
      </c>
      <c r="U20" s="53"/>
      <c r="V20" s="18">
        <v>18.48</v>
      </c>
      <c r="W20" s="53"/>
      <c r="X20" s="18">
        <v>25.47</v>
      </c>
      <c r="Y20" s="53"/>
      <c r="Z20" s="53"/>
      <c r="AA20" s="53"/>
      <c r="AB20" s="83"/>
      <c r="AD20" s="1"/>
    </row>
    <row r="21" spans="1:33" ht="15.75" x14ac:dyDescent="0.25">
      <c r="A21" s="85" t="s">
        <v>13</v>
      </c>
      <c r="B21" s="66" t="s">
        <v>11</v>
      </c>
      <c r="C21" s="38">
        <v>23.33</v>
      </c>
      <c r="D21" s="66">
        <f t="shared" ref="D21" si="24">AVERAGE(C21:C22)</f>
        <v>23.344999999999999</v>
      </c>
      <c r="E21" s="38">
        <v>18.059999999999999</v>
      </c>
      <c r="F21" s="66">
        <f t="shared" ref="F21:F27" si="25">AVERAGE(E21:E22)</f>
        <v>18.03</v>
      </c>
      <c r="G21" s="38">
        <v>26.5</v>
      </c>
      <c r="H21" s="66">
        <f t="shared" ref="H21:H27" si="26">AVERAGE(G21:G22)</f>
        <v>26.414999999999999</v>
      </c>
      <c r="I21" s="66">
        <f t="shared" ref="I21" si="27">GEOMEAN(F21,H21)</f>
        <v>21.823438088440604</v>
      </c>
      <c r="J21" s="66">
        <f t="shared" ref="J21" si="28">D21-I21</f>
        <v>1.5215619115593952</v>
      </c>
      <c r="K21" s="84">
        <f>2^(J13-J21)</f>
        <v>2.2760696261629172</v>
      </c>
      <c r="N21" s="10"/>
      <c r="O21" s="11"/>
      <c r="R21" s="79" t="s">
        <v>13</v>
      </c>
      <c r="S21" s="52" t="s">
        <v>11</v>
      </c>
      <c r="T21">
        <v>21.82</v>
      </c>
      <c r="U21" s="52">
        <f t="shared" ref="U21" si="29">AVERAGE(T21:T22)</f>
        <v>21.835000000000001</v>
      </c>
      <c r="V21">
        <v>19.170000000000002</v>
      </c>
      <c r="W21" s="52">
        <f t="shared" ref="W21:W27" si="30">AVERAGE(V21:V22)</f>
        <v>19.185000000000002</v>
      </c>
      <c r="X21">
        <v>26.18</v>
      </c>
      <c r="Y21" s="52">
        <f t="shared" ref="Y21:Y27" si="31">AVERAGE(X21:X22)</f>
        <v>26.11</v>
      </c>
      <c r="Z21" s="52">
        <f t="shared" ref="Z21" si="32">GEOMEAN(W21,Y21)</f>
        <v>22.381249965093552</v>
      </c>
      <c r="AA21" s="52">
        <f t="shared" ref="AA21" si="33">U21-Z21</f>
        <v>-0.54624996509355128</v>
      </c>
      <c r="AB21" s="78">
        <f>2^(AA13-AA21)</f>
        <v>1.193792881589349</v>
      </c>
    </row>
    <row r="22" spans="1:33" ht="15.75" x14ac:dyDescent="0.25">
      <c r="A22" s="79"/>
      <c r="B22" s="52"/>
      <c r="C22" s="1">
        <v>23.36</v>
      </c>
      <c r="D22" s="52"/>
      <c r="E22" s="1">
        <v>18</v>
      </c>
      <c r="F22" s="52"/>
      <c r="G22" s="1">
        <v>26.33</v>
      </c>
      <c r="H22" s="52"/>
      <c r="I22" s="52"/>
      <c r="J22" s="52"/>
      <c r="K22" s="81"/>
      <c r="N22" s="10"/>
      <c r="O22" s="11"/>
      <c r="P22" s="11"/>
      <c r="Q22" s="11"/>
      <c r="R22" s="79"/>
      <c r="S22" s="52"/>
      <c r="T22">
        <v>21.85</v>
      </c>
      <c r="U22" s="52"/>
      <c r="V22">
        <v>19.2</v>
      </c>
      <c r="W22" s="52"/>
      <c r="X22">
        <v>26.04</v>
      </c>
      <c r="Y22" s="52"/>
      <c r="Z22" s="52"/>
      <c r="AA22" s="52"/>
      <c r="AB22" s="69"/>
    </row>
    <row r="23" spans="1:33" ht="15.75" x14ac:dyDescent="0.25">
      <c r="A23" s="79"/>
      <c r="B23" s="52" t="s">
        <v>15</v>
      </c>
      <c r="C23" s="1">
        <v>27.18</v>
      </c>
      <c r="D23" s="52">
        <f t="shared" ref="D23" si="34">AVERAGE(C23:C24)</f>
        <v>27.105</v>
      </c>
      <c r="E23" s="1">
        <v>18.059999999999999</v>
      </c>
      <c r="F23" s="52">
        <f t="shared" si="25"/>
        <v>18.03</v>
      </c>
      <c r="G23" s="1">
        <v>26.5</v>
      </c>
      <c r="H23" s="52">
        <f t="shared" si="26"/>
        <v>26.414999999999999</v>
      </c>
      <c r="I23" s="52">
        <f t="shared" ref="I23" si="35">GEOMEAN(F23,H23)</f>
        <v>21.823438088440604</v>
      </c>
      <c r="J23" s="52">
        <f t="shared" ref="J23" si="36">D23-I23</f>
        <v>5.2815619115593968</v>
      </c>
      <c r="K23" s="81">
        <f t="shared" ref="K23" si="37">2^(J15-J23)</f>
        <v>4.0461356580808658</v>
      </c>
      <c r="N23" s="10"/>
      <c r="O23" s="11"/>
      <c r="P23" s="11"/>
      <c r="Q23" s="11"/>
      <c r="R23" s="79"/>
      <c r="S23" s="52" t="s">
        <v>15</v>
      </c>
      <c r="T23">
        <v>29.63</v>
      </c>
      <c r="U23" s="52">
        <f t="shared" ref="U23" si="38">AVERAGE(T23:T24)</f>
        <v>29.625</v>
      </c>
      <c r="V23">
        <v>19.170000000000002</v>
      </c>
      <c r="W23" s="52">
        <f t="shared" si="30"/>
        <v>19.185000000000002</v>
      </c>
      <c r="X23">
        <v>26.18</v>
      </c>
      <c r="Y23" s="52">
        <f t="shared" si="31"/>
        <v>26.11</v>
      </c>
      <c r="Z23" s="52">
        <f t="shared" ref="Z23" si="39">GEOMEAN(W23,Y23)</f>
        <v>22.381249965093552</v>
      </c>
      <c r="AA23" s="52">
        <f t="shared" ref="AA23" si="40">U23-Z23</f>
        <v>7.2437500349064479</v>
      </c>
      <c r="AB23" s="69">
        <f t="shared" ref="AB23" si="41">2^(AA15-AA23)</f>
        <v>1.9869458511325613</v>
      </c>
    </row>
    <row r="24" spans="1:33" x14ac:dyDescent="0.25">
      <c r="A24" s="79"/>
      <c r="B24" s="52"/>
      <c r="C24" s="1">
        <v>27.03</v>
      </c>
      <c r="D24" s="52"/>
      <c r="E24" s="1">
        <v>18</v>
      </c>
      <c r="F24" s="52"/>
      <c r="G24" s="1">
        <v>26.33</v>
      </c>
      <c r="H24" s="52"/>
      <c r="I24" s="52"/>
      <c r="J24" s="52"/>
      <c r="K24" s="81"/>
      <c r="R24" s="79"/>
      <c r="S24" s="52"/>
      <c r="T24">
        <v>29.62</v>
      </c>
      <c r="U24" s="52"/>
      <c r="V24">
        <v>19.2</v>
      </c>
      <c r="W24" s="52"/>
      <c r="X24">
        <v>26.04</v>
      </c>
      <c r="Y24" s="52"/>
      <c r="Z24" s="52"/>
      <c r="AA24" s="52"/>
      <c r="AB24" s="69"/>
    </row>
    <row r="25" spans="1:33" ht="15" customHeight="1" x14ac:dyDescent="0.25">
      <c r="A25" s="79"/>
      <c r="B25" s="52" t="s">
        <v>16</v>
      </c>
      <c r="C25" s="1">
        <v>25.25</v>
      </c>
      <c r="D25" s="52">
        <f t="shared" ref="D25" si="42">AVERAGE(C25:C26)</f>
        <v>25.215</v>
      </c>
      <c r="E25" s="1">
        <v>18.059999999999999</v>
      </c>
      <c r="F25" s="52">
        <f t="shared" si="25"/>
        <v>18.03</v>
      </c>
      <c r="G25" s="1">
        <v>26.5</v>
      </c>
      <c r="H25" s="52">
        <f t="shared" si="26"/>
        <v>26.414999999999999</v>
      </c>
      <c r="I25" s="52">
        <f t="shared" ref="I25" si="43">GEOMEAN(F25,H25)</f>
        <v>21.823438088440604</v>
      </c>
      <c r="J25" s="52">
        <f t="shared" ref="J25" si="44">D25-I25</f>
        <v>3.3915619115593962</v>
      </c>
      <c r="K25" s="81">
        <f t="shared" ref="K25" si="45">2^(J17-J25)</f>
        <v>3.9628673903146439</v>
      </c>
      <c r="R25" s="79"/>
      <c r="S25" s="52" t="s">
        <v>16</v>
      </c>
      <c r="T25">
        <v>23.91</v>
      </c>
      <c r="U25" s="52">
        <f t="shared" ref="U25" si="46">AVERAGE(T25:T26)</f>
        <v>23.89</v>
      </c>
      <c r="V25">
        <v>19.170000000000002</v>
      </c>
      <c r="W25" s="52">
        <f t="shared" si="30"/>
        <v>19.185000000000002</v>
      </c>
      <c r="X25">
        <v>26.18</v>
      </c>
      <c r="Y25" s="52">
        <f t="shared" si="31"/>
        <v>26.11</v>
      </c>
      <c r="Z25" s="52">
        <f t="shared" ref="Z25" si="47">GEOMEAN(W25,Y25)</f>
        <v>22.381249965093552</v>
      </c>
      <c r="AA25" s="52">
        <f t="shared" ref="AA25" si="48">U25-Z25</f>
        <v>1.5087500349064484</v>
      </c>
      <c r="AB25" s="69">
        <f t="shared" ref="AB25" si="49">2^(AA17-AA25)</f>
        <v>1.4147553139730586</v>
      </c>
    </row>
    <row r="26" spans="1:33" ht="15" customHeight="1" x14ac:dyDescent="0.25">
      <c r="A26" s="79"/>
      <c r="B26" s="52"/>
      <c r="C26" s="1">
        <v>25.18</v>
      </c>
      <c r="D26" s="52"/>
      <c r="E26" s="1">
        <v>18</v>
      </c>
      <c r="F26" s="52"/>
      <c r="G26" s="1">
        <v>26.33</v>
      </c>
      <c r="H26" s="52"/>
      <c r="I26" s="52"/>
      <c r="J26" s="52"/>
      <c r="K26" s="81"/>
      <c r="R26" s="79"/>
      <c r="S26" s="52"/>
      <c r="T26">
        <v>23.87</v>
      </c>
      <c r="U26" s="52"/>
      <c r="V26">
        <v>19.2</v>
      </c>
      <c r="W26" s="52"/>
      <c r="X26">
        <v>26.04</v>
      </c>
      <c r="Y26" s="52"/>
      <c r="Z26" s="52"/>
      <c r="AA26" s="52"/>
      <c r="AB26" s="69"/>
      <c r="AF26" s="24"/>
    </row>
    <row r="27" spans="1:33" ht="15" customHeight="1" x14ac:dyDescent="0.25">
      <c r="A27" s="79"/>
      <c r="B27" s="70" t="s">
        <v>23</v>
      </c>
      <c r="C27" s="1">
        <v>20.43</v>
      </c>
      <c r="D27" s="52">
        <f t="shared" ref="D27" si="50">AVERAGE(C27:C28)</f>
        <v>20.465</v>
      </c>
      <c r="E27" s="1">
        <v>18.059999999999999</v>
      </c>
      <c r="F27" s="52">
        <f t="shared" si="25"/>
        <v>18.03</v>
      </c>
      <c r="G27" s="1">
        <v>26.5</v>
      </c>
      <c r="H27" s="52">
        <f t="shared" si="26"/>
        <v>26.414999999999999</v>
      </c>
      <c r="I27" s="52">
        <f t="shared" ref="I27" si="51">GEOMEAN(F27,H27)</f>
        <v>21.823438088440604</v>
      </c>
      <c r="J27" s="52">
        <f t="shared" ref="J27" si="52">D27-I27</f>
        <v>-1.3584380884406038</v>
      </c>
      <c r="K27" s="81">
        <f t="shared" ref="K27" si="53">2^(J19-J27)</f>
        <v>2.3078423741100367</v>
      </c>
      <c r="R27" s="79"/>
      <c r="S27" s="70" t="s">
        <v>23</v>
      </c>
      <c r="T27">
        <v>19.149999999999999</v>
      </c>
      <c r="U27" s="52">
        <f t="shared" ref="U27" si="54">AVERAGE(T27:T28)</f>
        <v>19.170000000000002</v>
      </c>
      <c r="V27">
        <v>19.170000000000002</v>
      </c>
      <c r="W27" s="52">
        <f t="shared" si="30"/>
        <v>19.185000000000002</v>
      </c>
      <c r="X27">
        <v>26.18</v>
      </c>
      <c r="Y27" s="52">
        <f t="shared" si="31"/>
        <v>26.11</v>
      </c>
      <c r="Z27" s="52">
        <f t="shared" ref="Z27" si="55">GEOMEAN(W27,Y27)</f>
        <v>22.381249965093552</v>
      </c>
      <c r="AA27" s="52">
        <f t="shared" ref="AA27" si="56">U27-Z27</f>
        <v>-3.2112499650935504</v>
      </c>
      <c r="AB27" s="69">
        <f t="shared" ref="AB27" si="57">2^(AA19-AA27)</f>
        <v>1.4196669886256548</v>
      </c>
    </row>
    <row r="28" spans="1:33" ht="15" customHeight="1" thickBot="1" x14ac:dyDescent="0.3">
      <c r="A28" s="80"/>
      <c r="B28" s="82"/>
      <c r="C28" s="12">
        <v>20.5</v>
      </c>
      <c r="D28" s="53"/>
      <c r="E28" s="12">
        <v>18</v>
      </c>
      <c r="F28" s="53"/>
      <c r="G28" s="12">
        <v>26.33</v>
      </c>
      <c r="H28" s="53"/>
      <c r="I28" s="53"/>
      <c r="J28" s="53"/>
      <c r="K28" s="83"/>
      <c r="R28" s="80"/>
      <c r="S28" s="70"/>
      <c r="T28">
        <v>19.190000000000001</v>
      </c>
      <c r="U28" s="52"/>
      <c r="V28">
        <v>19.2</v>
      </c>
      <c r="W28" s="52"/>
      <c r="X28">
        <v>26.04</v>
      </c>
      <c r="Y28" s="52"/>
      <c r="Z28" s="52"/>
      <c r="AA28" s="52"/>
      <c r="AB28" s="69"/>
    </row>
    <row r="29" spans="1:33" ht="15" customHeight="1" x14ac:dyDescent="0.25">
      <c r="A29" s="85" t="s">
        <v>14</v>
      </c>
      <c r="B29" s="66" t="s">
        <v>11</v>
      </c>
      <c r="C29" s="38">
        <v>22.42</v>
      </c>
      <c r="D29" s="66">
        <f t="shared" ref="D29" si="58">AVERAGE(C29:C30)</f>
        <v>22.42</v>
      </c>
      <c r="E29" s="38">
        <v>18.14</v>
      </c>
      <c r="F29" s="66">
        <f t="shared" ref="F29:F35" si="59">AVERAGE(E29:E30)</f>
        <v>18.164999999999999</v>
      </c>
      <c r="G29" s="38">
        <v>26.56</v>
      </c>
      <c r="H29" s="66">
        <f t="shared" ref="H29:H35" si="60">AVERAGE(G29:G30)</f>
        <v>26.454999999999998</v>
      </c>
      <c r="I29" s="66">
        <f t="shared" ref="I29" si="61">GEOMEAN(F29,H29)</f>
        <v>21.921566435818402</v>
      </c>
      <c r="J29" s="66">
        <f t="shared" ref="J29" si="62">D29-I29</f>
        <v>0.49843356418159956</v>
      </c>
      <c r="K29" s="84">
        <f>2^(J13-J29)</f>
        <v>4.6257042821454704</v>
      </c>
      <c r="R29" s="75" t="s">
        <v>14</v>
      </c>
      <c r="S29" s="62" t="s">
        <v>11</v>
      </c>
      <c r="T29" s="40">
        <v>21.01</v>
      </c>
      <c r="U29" s="62">
        <f t="shared" ref="U29" si="63">AVERAGE(T29:T30)</f>
        <v>21.075000000000003</v>
      </c>
      <c r="V29" s="40">
        <v>18.91</v>
      </c>
      <c r="W29" s="62">
        <f t="shared" ref="W29:W35" si="64">AVERAGE(V29:V30)</f>
        <v>18.95</v>
      </c>
      <c r="X29" s="40">
        <v>25.77</v>
      </c>
      <c r="Y29" s="62">
        <f t="shared" ref="Y29:Y35" si="65">AVERAGE(X29:X30)</f>
        <v>25.740000000000002</v>
      </c>
      <c r="Z29" s="62">
        <f t="shared" ref="Z29" si="66">GEOMEAN(W29,Y29)</f>
        <v>22.085583533155742</v>
      </c>
      <c r="AA29" s="62">
        <f t="shared" ref="AA29" si="67">U29-Z29</f>
        <v>-1.0105835331557387</v>
      </c>
      <c r="AB29" s="74">
        <f>2^(AA13-AA29)</f>
        <v>1.6470520233984387</v>
      </c>
    </row>
    <row r="30" spans="1:33" ht="15.95" customHeight="1" x14ac:dyDescent="0.25">
      <c r="A30" s="79"/>
      <c r="B30" s="52"/>
      <c r="C30" s="1">
        <v>22.42</v>
      </c>
      <c r="D30" s="52"/>
      <c r="E30" s="1">
        <v>18.190000000000001</v>
      </c>
      <c r="F30" s="52"/>
      <c r="G30" s="1">
        <v>26.35</v>
      </c>
      <c r="H30" s="52"/>
      <c r="I30" s="52"/>
      <c r="J30" s="52"/>
      <c r="K30" s="81"/>
      <c r="R30" s="76"/>
      <c r="S30" s="52"/>
      <c r="T30">
        <v>21.14</v>
      </c>
      <c r="U30" s="52"/>
      <c r="V30">
        <v>18.989999999999998</v>
      </c>
      <c r="W30" s="52"/>
      <c r="X30">
        <v>25.71</v>
      </c>
      <c r="Y30" s="52"/>
      <c r="Z30" s="52"/>
      <c r="AA30" s="52"/>
      <c r="AB30" s="69"/>
    </row>
    <row r="31" spans="1:33" ht="15" customHeight="1" x14ac:dyDescent="0.25">
      <c r="A31" s="79"/>
      <c r="B31" s="52" t="s">
        <v>15</v>
      </c>
      <c r="C31" s="1">
        <v>27.08</v>
      </c>
      <c r="D31" s="52">
        <f t="shared" ref="D31" si="68">AVERAGE(C31:C32)</f>
        <v>27.085000000000001</v>
      </c>
      <c r="E31" s="1">
        <v>18.14</v>
      </c>
      <c r="F31" s="52">
        <f t="shared" si="59"/>
        <v>18.164999999999999</v>
      </c>
      <c r="G31" s="1">
        <v>26.56</v>
      </c>
      <c r="H31" s="52">
        <f t="shared" si="60"/>
        <v>26.454999999999998</v>
      </c>
      <c r="I31" s="52">
        <f t="shared" ref="I31" si="69">GEOMEAN(F31,H31)</f>
        <v>21.921566435818402</v>
      </c>
      <c r="J31" s="52">
        <f t="shared" ref="J31" si="70">D31-I31</f>
        <v>5.1634335641815987</v>
      </c>
      <c r="K31" s="81">
        <f t="shared" ref="K31" si="71">2^(J15-J31)</f>
        <v>4.3913759141018716</v>
      </c>
      <c r="R31" s="76"/>
      <c r="S31" s="52" t="s">
        <v>15</v>
      </c>
      <c r="T31">
        <v>29.29</v>
      </c>
      <c r="U31" s="52">
        <f t="shared" ref="U31" si="72">AVERAGE(T31:T32)</f>
        <v>29.39</v>
      </c>
      <c r="V31">
        <v>18.91</v>
      </c>
      <c r="W31" s="52">
        <f t="shared" si="64"/>
        <v>18.95</v>
      </c>
      <c r="X31">
        <v>25.77</v>
      </c>
      <c r="Y31" s="52">
        <f t="shared" si="65"/>
        <v>25.740000000000002</v>
      </c>
      <c r="Z31" s="52">
        <f t="shared" ref="Z31" si="73">GEOMEAN(W31,Y31)</f>
        <v>22.085583533155742</v>
      </c>
      <c r="AA31" s="52">
        <f t="shared" ref="AA31" si="74">U31-Z31</f>
        <v>7.304416466844259</v>
      </c>
      <c r="AB31" s="69">
        <f t="shared" ref="AB31" si="75">2^(AA15-AA31)</f>
        <v>1.9051256137422703</v>
      </c>
    </row>
    <row r="32" spans="1:33" ht="15" customHeight="1" x14ac:dyDescent="0.25">
      <c r="A32" s="79"/>
      <c r="B32" s="52"/>
      <c r="C32" s="1">
        <v>27.09</v>
      </c>
      <c r="D32" s="52"/>
      <c r="E32" s="1">
        <v>18.190000000000001</v>
      </c>
      <c r="F32" s="52"/>
      <c r="G32" s="1">
        <v>26.35</v>
      </c>
      <c r="H32" s="52"/>
      <c r="I32" s="52"/>
      <c r="J32" s="52"/>
      <c r="K32" s="81"/>
      <c r="R32" s="76"/>
      <c r="S32" s="52"/>
      <c r="T32">
        <v>29.49</v>
      </c>
      <c r="U32" s="52"/>
      <c r="V32">
        <v>18.989999999999998</v>
      </c>
      <c r="W32" s="52"/>
      <c r="X32">
        <v>25.71</v>
      </c>
      <c r="Y32" s="52"/>
      <c r="Z32" s="52"/>
      <c r="AA32" s="52"/>
      <c r="AB32" s="69"/>
    </row>
    <row r="33" spans="1:28" ht="15" customHeight="1" x14ac:dyDescent="0.25">
      <c r="A33" s="79"/>
      <c r="B33" s="52" t="s">
        <v>16</v>
      </c>
      <c r="C33" s="1">
        <v>25.79</v>
      </c>
      <c r="D33" s="52">
        <f t="shared" ref="D33" si="76">AVERAGE(C33:C34)</f>
        <v>25.785</v>
      </c>
      <c r="E33" s="1">
        <v>18.14</v>
      </c>
      <c r="F33" s="52">
        <f t="shared" si="59"/>
        <v>18.164999999999999</v>
      </c>
      <c r="G33" s="1">
        <v>26.56</v>
      </c>
      <c r="H33" s="52">
        <f t="shared" si="60"/>
        <v>26.454999999999998</v>
      </c>
      <c r="I33" s="52">
        <f t="shared" ref="I33" si="77">GEOMEAN(F33,H33)</f>
        <v>21.921566435818402</v>
      </c>
      <c r="J33" s="52">
        <f t="shared" ref="J33" si="78">D33-I33</f>
        <v>3.863433564181598</v>
      </c>
      <c r="K33" s="81">
        <f t="shared" ref="K33" si="79">2^(J17-J33)</f>
        <v>2.8573406400001784</v>
      </c>
      <c r="R33" s="76"/>
      <c r="S33" s="52" t="s">
        <v>16</v>
      </c>
      <c r="T33">
        <v>23.3</v>
      </c>
      <c r="U33" s="52">
        <f t="shared" ref="U33" si="80">AVERAGE(T33:T34)</f>
        <v>23.36</v>
      </c>
      <c r="V33">
        <v>18.91</v>
      </c>
      <c r="W33" s="52">
        <f t="shared" si="64"/>
        <v>18.95</v>
      </c>
      <c r="X33">
        <v>25.77</v>
      </c>
      <c r="Y33" s="52">
        <f t="shared" si="65"/>
        <v>25.740000000000002</v>
      </c>
      <c r="Z33" s="52">
        <f t="shared" ref="Z33" si="81">GEOMEAN(W33,Y33)</f>
        <v>22.085583533155742</v>
      </c>
      <c r="AA33" s="52">
        <f t="shared" ref="AA33" si="82">U33-Z33</f>
        <v>1.2744164668442579</v>
      </c>
      <c r="AB33" s="69">
        <f t="shared" ref="AB33" si="83">2^(AA17-AA33)</f>
        <v>1.6642660994819083</v>
      </c>
    </row>
    <row r="34" spans="1:28" ht="15" customHeight="1" x14ac:dyDescent="0.25">
      <c r="A34" s="79"/>
      <c r="B34" s="52"/>
      <c r="C34" s="1">
        <v>25.78</v>
      </c>
      <c r="D34" s="52"/>
      <c r="E34" s="1">
        <v>18.190000000000001</v>
      </c>
      <c r="F34" s="52"/>
      <c r="G34" s="1">
        <v>26.35</v>
      </c>
      <c r="H34" s="52"/>
      <c r="I34" s="52"/>
      <c r="J34" s="52"/>
      <c r="K34" s="81"/>
      <c r="R34" s="76"/>
      <c r="S34" s="52"/>
      <c r="T34">
        <v>23.42</v>
      </c>
      <c r="U34" s="52"/>
      <c r="V34">
        <v>18.989999999999998</v>
      </c>
      <c r="W34" s="52"/>
      <c r="X34">
        <v>25.71</v>
      </c>
      <c r="Y34" s="52"/>
      <c r="Z34" s="52"/>
      <c r="AA34" s="52"/>
      <c r="AB34" s="69"/>
    </row>
    <row r="35" spans="1:28" ht="15" customHeight="1" x14ac:dyDescent="0.25">
      <c r="A35" s="79"/>
      <c r="B35" s="70" t="s">
        <v>23</v>
      </c>
      <c r="C35" s="1">
        <v>19.98</v>
      </c>
      <c r="D35" s="52">
        <f t="shared" ref="D35" si="84">AVERAGE(C35:C36)</f>
        <v>20.22</v>
      </c>
      <c r="E35" s="1">
        <v>18.14</v>
      </c>
      <c r="F35" s="52">
        <f t="shared" si="59"/>
        <v>18.164999999999999</v>
      </c>
      <c r="G35" s="1">
        <v>26.56</v>
      </c>
      <c r="H35" s="52">
        <f t="shared" si="60"/>
        <v>26.454999999999998</v>
      </c>
      <c r="I35" s="52">
        <f t="shared" ref="I35" si="85">GEOMEAN(F35,H35)</f>
        <v>21.921566435818402</v>
      </c>
      <c r="J35" s="52">
        <f t="shared" ref="J35" si="86">D35-I35</f>
        <v>-1.7015664358184033</v>
      </c>
      <c r="K35" s="69">
        <f t="shared" ref="K35" si="87">2^(J19-J35)</f>
        <v>2.9275078484411017</v>
      </c>
      <c r="R35" s="76"/>
      <c r="S35" s="70" t="s">
        <v>23</v>
      </c>
      <c r="T35">
        <v>18.66</v>
      </c>
      <c r="U35" s="52">
        <f t="shared" ref="U35" si="88">AVERAGE(T35:T36)</f>
        <v>18.68</v>
      </c>
      <c r="V35">
        <v>18.91</v>
      </c>
      <c r="W35" s="52">
        <f t="shared" si="64"/>
        <v>18.95</v>
      </c>
      <c r="X35">
        <v>25.77</v>
      </c>
      <c r="Y35" s="52">
        <f t="shared" si="65"/>
        <v>25.740000000000002</v>
      </c>
      <c r="Z35" s="52">
        <f t="shared" ref="Z35" si="89">GEOMEAN(W35,Y35)</f>
        <v>22.085583533155742</v>
      </c>
      <c r="AA35" s="52">
        <f t="shared" ref="AA35" si="90">U35-Z35</f>
        <v>-3.4055835331557418</v>
      </c>
      <c r="AB35" s="69">
        <f t="shared" ref="AB35" si="91">2^(AA19-AA35)</f>
        <v>1.6243765714775062</v>
      </c>
    </row>
    <row r="36" spans="1:28" ht="15" customHeight="1" x14ac:dyDescent="0.25">
      <c r="A36" s="86"/>
      <c r="B36" s="71"/>
      <c r="C36" s="39">
        <v>20.46</v>
      </c>
      <c r="D36" s="72"/>
      <c r="E36" s="39">
        <v>18.190000000000001</v>
      </c>
      <c r="F36" s="72"/>
      <c r="G36" s="39">
        <v>26.35</v>
      </c>
      <c r="H36" s="72"/>
      <c r="I36" s="72"/>
      <c r="J36" s="72"/>
      <c r="K36" s="73"/>
      <c r="R36" s="77"/>
      <c r="S36" s="71"/>
      <c r="T36" s="24">
        <v>18.7</v>
      </c>
      <c r="U36" s="72"/>
      <c r="V36" s="24">
        <v>18.989999999999998</v>
      </c>
      <c r="W36" s="72"/>
      <c r="X36" s="24">
        <v>25.71</v>
      </c>
      <c r="Y36" s="72"/>
      <c r="Z36" s="72"/>
      <c r="AA36" s="72"/>
      <c r="AB36" s="73"/>
    </row>
    <row r="37" spans="1:28" ht="15" customHeight="1" x14ac:dyDescent="0.25">
      <c r="A37" s="26"/>
      <c r="B37" s="14"/>
      <c r="C37" s="1"/>
      <c r="D37" s="14"/>
      <c r="E37" s="1"/>
      <c r="F37" s="14"/>
      <c r="G37" s="1"/>
      <c r="H37" s="14"/>
      <c r="I37" s="14"/>
      <c r="J37" s="14"/>
      <c r="K37" s="25"/>
    </row>
    <row r="38" spans="1:28" ht="15" customHeight="1" x14ac:dyDescent="0.25">
      <c r="A38" s="26"/>
      <c r="B38" s="14"/>
      <c r="C38" s="1"/>
      <c r="D38" s="14"/>
      <c r="E38" s="1"/>
      <c r="F38" s="14"/>
      <c r="G38" s="1"/>
      <c r="H38" s="14"/>
      <c r="I38" s="14"/>
      <c r="J38" s="14"/>
      <c r="K38" s="25"/>
    </row>
    <row r="39" spans="1:28" ht="15.95" customHeight="1" x14ac:dyDescent="0.25">
      <c r="A39" s="26"/>
      <c r="B39" s="14"/>
      <c r="C39" s="1"/>
      <c r="D39" s="14"/>
      <c r="E39" s="1"/>
      <c r="F39" s="14"/>
      <c r="G39" s="1"/>
      <c r="H39" s="14"/>
      <c r="I39" s="14"/>
      <c r="J39" s="14"/>
      <c r="K39" s="25"/>
    </row>
    <row r="40" spans="1:28" ht="15" customHeight="1" x14ac:dyDescent="0.25">
      <c r="A40" s="26"/>
      <c r="B40" s="14"/>
      <c r="C40" s="1"/>
      <c r="D40" s="14"/>
      <c r="E40" s="1"/>
      <c r="F40" s="14"/>
      <c r="G40" s="1"/>
      <c r="H40" s="14"/>
      <c r="I40" s="14"/>
      <c r="J40" s="14"/>
      <c r="K40" s="25"/>
    </row>
    <row r="41" spans="1:28" ht="15" customHeight="1" x14ac:dyDescent="0.25">
      <c r="A41" s="26"/>
      <c r="B41" s="14"/>
      <c r="C41" s="1"/>
      <c r="D41" s="14"/>
      <c r="E41" s="1"/>
      <c r="F41" s="14"/>
      <c r="G41" s="1"/>
      <c r="H41" s="14"/>
      <c r="I41" s="14"/>
      <c r="J41" s="14"/>
      <c r="K41" s="25"/>
    </row>
    <row r="42" spans="1:28" ht="15" customHeight="1" x14ac:dyDescent="0.25">
      <c r="A42" s="26"/>
      <c r="B42" s="14"/>
      <c r="C42" s="1"/>
      <c r="D42" s="14"/>
      <c r="E42" s="1"/>
      <c r="F42" s="14"/>
      <c r="G42" s="1"/>
      <c r="H42" s="14"/>
      <c r="I42" s="14"/>
      <c r="J42" s="14"/>
      <c r="K42" s="25"/>
    </row>
    <row r="43" spans="1:28" ht="15" customHeight="1" x14ac:dyDescent="0.25">
      <c r="A43" s="26"/>
      <c r="B43" s="26"/>
      <c r="C43" s="1"/>
      <c r="D43" s="14"/>
      <c r="E43" s="1"/>
      <c r="F43" s="14"/>
      <c r="G43" s="1"/>
      <c r="H43" s="14"/>
      <c r="I43" s="14"/>
      <c r="J43" s="14"/>
      <c r="K43" s="25"/>
    </row>
    <row r="44" spans="1:28" ht="15" customHeight="1" x14ac:dyDescent="0.25">
      <c r="A44" s="26"/>
      <c r="B44" s="26"/>
      <c r="C44" s="1"/>
      <c r="D44" s="14"/>
      <c r="E44" s="1"/>
      <c r="F44" s="14"/>
      <c r="G44" s="1"/>
      <c r="H44" s="14"/>
      <c r="I44" s="14"/>
      <c r="J44" s="14"/>
      <c r="K44" s="25"/>
    </row>
    <row r="45" spans="1:28" ht="15" customHeight="1" x14ac:dyDescent="0.25">
      <c r="A45" s="26"/>
      <c r="B45" s="14"/>
      <c r="C45" s="1"/>
      <c r="D45" s="14"/>
      <c r="E45" s="1"/>
      <c r="F45" s="14"/>
      <c r="G45" s="1"/>
      <c r="H45" s="14"/>
      <c r="I45" s="14"/>
      <c r="J45" s="14"/>
      <c r="K45" s="25"/>
    </row>
    <row r="46" spans="1:28" ht="15" customHeight="1" x14ac:dyDescent="0.25">
      <c r="A46" s="26"/>
      <c r="B46" s="14"/>
      <c r="C46" s="1"/>
      <c r="D46" s="14"/>
      <c r="E46" s="1"/>
      <c r="F46" s="14"/>
      <c r="G46" s="1"/>
      <c r="H46" s="14"/>
      <c r="I46" s="14"/>
      <c r="J46" s="14"/>
      <c r="K46" s="25"/>
    </row>
    <row r="47" spans="1:28" ht="15" customHeight="1" x14ac:dyDescent="0.25">
      <c r="A47" s="26"/>
      <c r="B47" s="14"/>
      <c r="C47" s="1"/>
      <c r="D47" s="14"/>
      <c r="E47" s="1"/>
      <c r="F47" s="14"/>
      <c r="G47" s="1"/>
      <c r="H47" s="14"/>
      <c r="I47" s="14"/>
      <c r="J47" s="14"/>
      <c r="K47" s="25"/>
    </row>
    <row r="48" spans="1:28" ht="15.95" customHeight="1" x14ac:dyDescent="0.25">
      <c r="A48" s="26"/>
      <c r="B48" s="14"/>
      <c r="C48" s="1"/>
      <c r="D48" s="14"/>
      <c r="E48" s="1"/>
      <c r="F48" s="14"/>
      <c r="G48" s="1"/>
      <c r="H48" s="14"/>
      <c r="I48" s="14"/>
      <c r="J48" s="14"/>
      <c r="K48" s="25"/>
    </row>
    <row r="49" spans="1:16" ht="15" customHeight="1" x14ac:dyDescent="0.25">
      <c r="A49" s="26"/>
      <c r="B49" s="14"/>
      <c r="C49" s="1"/>
      <c r="D49" s="14"/>
      <c r="E49" s="1"/>
      <c r="F49" s="14"/>
      <c r="G49" s="1"/>
      <c r="H49" s="14"/>
      <c r="I49" s="14"/>
      <c r="J49" s="14"/>
      <c r="K49" s="25"/>
    </row>
    <row r="50" spans="1:16" ht="15" customHeight="1" x14ac:dyDescent="0.25">
      <c r="A50" s="26"/>
      <c r="B50" s="14"/>
      <c r="C50" s="1"/>
      <c r="D50" s="14"/>
      <c r="E50" s="1"/>
      <c r="F50" s="14"/>
      <c r="G50" s="1"/>
      <c r="H50" s="14"/>
      <c r="I50" s="14"/>
      <c r="J50" s="14"/>
      <c r="K50" s="25"/>
    </row>
    <row r="51" spans="1:16" ht="15" customHeight="1" x14ac:dyDescent="0.25">
      <c r="A51" s="26"/>
      <c r="B51" s="26"/>
      <c r="C51" s="1"/>
      <c r="D51" s="14"/>
      <c r="E51" s="1"/>
      <c r="F51" s="14"/>
      <c r="G51" s="1"/>
      <c r="H51" s="14"/>
      <c r="I51" s="14"/>
      <c r="J51" s="14"/>
      <c r="K51" s="25"/>
      <c r="P51" s="42"/>
    </row>
    <row r="52" spans="1:16" ht="15" customHeight="1" x14ac:dyDescent="0.25">
      <c r="A52" s="26"/>
      <c r="B52" s="26"/>
      <c r="C52" s="1"/>
      <c r="D52" s="14"/>
      <c r="E52" s="1"/>
      <c r="F52" s="14"/>
      <c r="G52" s="1"/>
      <c r="H52" s="14"/>
      <c r="I52" s="14"/>
      <c r="J52" s="14"/>
      <c r="K52" s="25"/>
    </row>
    <row r="53" spans="1:16" ht="15" customHeight="1" x14ac:dyDescent="0.25">
      <c r="A53" s="26"/>
      <c r="B53" s="14"/>
      <c r="C53" s="1"/>
      <c r="D53" s="14"/>
      <c r="E53" s="1"/>
      <c r="F53" s="14"/>
      <c r="G53" s="1"/>
      <c r="H53" s="14"/>
      <c r="I53" s="14"/>
      <c r="J53" s="14"/>
      <c r="K53" s="25"/>
    </row>
    <row r="54" spans="1:16" ht="15" customHeight="1" x14ac:dyDescent="0.25">
      <c r="A54" s="26"/>
      <c r="B54" s="14"/>
      <c r="C54" s="1"/>
      <c r="D54" s="14"/>
      <c r="E54" s="1"/>
      <c r="F54" s="14"/>
      <c r="G54" s="1"/>
      <c r="H54" s="14"/>
      <c r="I54" s="14"/>
      <c r="J54" s="14"/>
      <c r="K54" s="25"/>
    </row>
    <row r="55" spans="1:16" ht="15" customHeight="1" x14ac:dyDescent="0.25">
      <c r="A55" s="26"/>
      <c r="B55" s="14"/>
      <c r="C55" s="1"/>
      <c r="D55" s="14"/>
      <c r="E55" s="1"/>
      <c r="F55" s="14"/>
      <c r="G55" s="1"/>
      <c r="H55" s="14"/>
      <c r="I55" s="14"/>
      <c r="J55" s="14"/>
      <c r="K55" s="25"/>
    </row>
    <row r="56" spans="1:16" ht="15" customHeight="1" x14ac:dyDescent="0.25">
      <c r="A56" s="26"/>
      <c r="B56" s="14"/>
      <c r="C56" s="1"/>
      <c r="D56" s="14"/>
      <c r="E56" s="1"/>
      <c r="F56" s="14"/>
      <c r="G56" s="1"/>
      <c r="H56" s="14"/>
      <c r="I56" s="14"/>
      <c r="J56" s="14"/>
      <c r="K56" s="25"/>
    </row>
    <row r="57" spans="1:16" ht="15.95" customHeight="1" x14ac:dyDescent="0.25">
      <c r="A57" s="26"/>
      <c r="B57" s="14"/>
      <c r="C57" s="1"/>
      <c r="D57" s="14"/>
      <c r="E57" s="1"/>
      <c r="F57" s="14"/>
      <c r="G57" s="1"/>
      <c r="H57" s="14"/>
      <c r="I57" s="14"/>
      <c r="J57" s="14"/>
      <c r="K57" s="25"/>
    </row>
    <row r="58" spans="1:16" ht="15" customHeight="1" x14ac:dyDescent="0.25">
      <c r="A58" s="26"/>
      <c r="B58" s="14"/>
      <c r="C58" s="1"/>
      <c r="D58" s="14"/>
      <c r="E58" s="1"/>
      <c r="F58" s="14"/>
      <c r="G58" s="1"/>
      <c r="H58" s="14"/>
      <c r="I58" s="14"/>
      <c r="J58" s="14"/>
      <c r="K58" s="25"/>
    </row>
    <row r="59" spans="1:16" ht="15" customHeight="1" x14ac:dyDescent="0.25">
      <c r="A59" s="26"/>
      <c r="B59" s="26"/>
      <c r="C59" s="1"/>
      <c r="D59" s="14"/>
      <c r="E59" s="1"/>
      <c r="F59" s="14"/>
      <c r="G59" s="1"/>
      <c r="H59" s="14"/>
      <c r="I59" s="14"/>
      <c r="J59" s="14"/>
      <c r="K59" s="25"/>
    </row>
    <row r="60" spans="1:16" ht="15" customHeight="1" x14ac:dyDescent="0.25">
      <c r="A60" s="26"/>
      <c r="B60" s="26"/>
      <c r="C60" s="1"/>
      <c r="D60" s="14"/>
      <c r="E60" s="1"/>
      <c r="F60" s="14"/>
      <c r="G60" s="1"/>
      <c r="H60" s="14"/>
      <c r="I60" s="14"/>
      <c r="J60" s="14"/>
      <c r="K60" s="25"/>
    </row>
    <row r="61" spans="1:16" ht="15" customHeight="1" x14ac:dyDescent="0.25">
      <c r="A61" s="26"/>
      <c r="B61" s="14"/>
      <c r="C61" s="1"/>
      <c r="D61" s="14"/>
      <c r="E61" s="1"/>
      <c r="F61" s="14"/>
      <c r="G61" s="1"/>
      <c r="H61" s="14"/>
      <c r="I61" s="14"/>
      <c r="J61" s="14"/>
      <c r="K61" s="25"/>
    </row>
    <row r="62" spans="1:16" ht="15" customHeight="1" x14ac:dyDescent="0.25">
      <c r="A62" s="26"/>
      <c r="B62" s="14"/>
      <c r="C62" s="1"/>
      <c r="D62" s="14"/>
      <c r="E62" s="1"/>
      <c r="F62" s="14"/>
      <c r="G62" s="1"/>
      <c r="H62" s="14"/>
      <c r="I62" s="14"/>
      <c r="J62" s="14"/>
      <c r="K62" s="25"/>
    </row>
    <row r="63" spans="1:16" ht="15" customHeight="1" x14ac:dyDescent="0.25">
      <c r="A63" s="26"/>
      <c r="B63" s="14"/>
      <c r="C63" s="1"/>
      <c r="D63" s="14"/>
      <c r="E63" s="1"/>
      <c r="F63" s="14"/>
      <c r="G63" s="1"/>
      <c r="H63" s="14"/>
      <c r="I63" s="14"/>
      <c r="J63" s="14"/>
      <c r="K63" s="25"/>
    </row>
    <row r="64" spans="1:16" ht="15" customHeight="1" x14ac:dyDescent="0.25">
      <c r="A64" s="26"/>
      <c r="B64" s="14"/>
      <c r="C64" s="1"/>
      <c r="D64" s="14"/>
      <c r="E64" s="1"/>
      <c r="F64" s="14"/>
      <c r="G64" s="1"/>
      <c r="H64" s="14"/>
      <c r="I64" s="14"/>
      <c r="J64" s="14"/>
      <c r="K64" s="25"/>
    </row>
    <row r="65" spans="1:11" ht="15" customHeight="1" x14ac:dyDescent="0.25">
      <c r="A65" s="26"/>
      <c r="B65" s="14"/>
      <c r="C65" s="1"/>
      <c r="D65" s="14"/>
      <c r="E65" s="1"/>
      <c r="F65" s="14"/>
      <c r="G65" s="1"/>
      <c r="H65" s="14"/>
      <c r="I65" s="14"/>
      <c r="J65" s="14"/>
      <c r="K65" s="25"/>
    </row>
    <row r="66" spans="1:11" ht="15.95" customHeight="1" x14ac:dyDescent="0.25">
      <c r="A66" s="26"/>
      <c r="B66" s="14"/>
      <c r="C66" s="1"/>
      <c r="D66" s="14"/>
      <c r="E66" s="1"/>
      <c r="F66" s="14"/>
      <c r="G66" s="1"/>
      <c r="H66" s="14"/>
      <c r="I66" s="14"/>
      <c r="J66" s="14"/>
      <c r="K66" s="25"/>
    </row>
    <row r="67" spans="1:11" ht="15" customHeight="1" x14ac:dyDescent="0.25">
      <c r="A67" s="26"/>
      <c r="B67" s="26"/>
      <c r="C67" s="1"/>
      <c r="D67" s="14"/>
      <c r="E67" s="1"/>
      <c r="F67" s="14"/>
      <c r="G67" s="1"/>
      <c r="H67" s="14"/>
      <c r="I67" s="14"/>
      <c r="J67" s="14"/>
      <c r="K67" s="25"/>
    </row>
    <row r="68" spans="1:11" ht="15" customHeight="1" x14ac:dyDescent="0.25">
      <c r="A68" s="26"/>
      <c r="B68" s="26"/>
      <c r="C68" s="1"/>
      <c r="D68" s="14"/>
      <c r="E68" s="1"/>
      <c r="F68" s="14"/>
      <c r="G68" s="1"/>
      <c r="H68" s="14"/>
      <c r="I68" s="14"/>
      <c r="J68" s="14"/>
      <c r="K68" s="25"/>
    </row>
    <row r="69" spans="1:11" ht="15" customHeight="1" x14ac:dyDescent="0.25">
      <c r="A69" s="13"/>
      <c r="B69" s="14"/>
      <c r="D69" s="14"/>
      <c r="F69" s="14"/>
      <c r="H69" s="14"/>
      <c r="I69" s="14"/>
      <c r="J69" s="14"/>
      <c r="K69" s="14"/>
    </row>
    <row r="70" spans="1:11" ht="15" customHeight="1" x14ac:dyDescent="0.25">
      <c r="A70" s="13"/>
      <c r="B70" s="14"/>
      <c r="D70" s="14"/>
      <c r="F70" s="14"/>
      <c r="H70" s="14"/>
      <c r="I70" s="14"/>
      <c r="J70" s="14"/>
      <c r="K70" s="14"/>
    </row>
    <row r="71" spans="1:11" ht="15" customHeight="1" x14ac:dyDescent="0.25">
      <c r="A71" s="13"/>
      <c r="B71" s="14"/>
      <c r="D71" s="14"/>
      <c r="F71" s="14"/>
      <c r="H71" s="14"/>
      <c r="I71" s="14"/>
      <c r="J71" s="14"/>
      <c r="K71" s="14"/>
    </row>
    <row r="72" spans="1:11" ht="15" customHeight="1" x14ac:dyDescent="0.25">
      <c r="A72" s="13"/>
      <c r="B72" s="14"/>
      <c r="D72" s="14"/>
      <c r="F72" s="14"/>
      <c r="H72" s="14"/>
      <c r="I72" s="14"/>
      <c r="J72" s="14"/>
      <c r="K72" s="14"/>
    </row>
    <row r="73" spans="1:11" ht="15" customHeight="1" x14ac:dyDescent="0.25">
      <c r="A73" s="13"/>
      <c r="B73" s="14"/>
      <c r="D73" s="14"/>
      <c r="F73" s="14"/>
      <c r="H73" s="14"/>
      <c r="I73" s="14"/>
      <c r="J73" s="14"/>
      <c r="K73" s="14"/>
    </row>
    <row r="74" spans="1:11" ht="15" customHeight="1" x14ac:dyDescent="0.25">
      <c r="A74" s="13"/>
      <c r="B74" s="14"/>
      <c r="D74" s="14"/>
      <c r="F74" s="14"/>
      <c r="H74" s="14"/>
      <c r="I74" s="14"/>
      <c r="J74" s="14"/>
      <c r="K74" s="14"/>
    </row>
    <row r="75" spans="1:11" ht="15.95" customHeight="1" x14ac:dyDescent="0.25">
      <c r="A75" s="13"/>
      <c r="B75" s="14"/>
      <c r="C75" s="1"/>
      <c r="D75" s="14"/>
      <c r="F75" s="14"/>
      <c r="H75" s="14"/>
      <c r="I75" s="14"/>
      <c r="J75" s="14"/>
      <c r="K75" s="14"/>
    </row>
    <row r="76" spans="1:11" ht="15" customHeight="1" x14ac:dyDescent="0.25">
      <c r="A76" s="13"/>
      <c r="B76" s="14"/>
      <c r="D76" s="14"/>
      <c r="F76" s="14"/>
      <c r="H76" s="14"/>
      <c r="I76" s="14"/>
      <c r="J76" s="14"/>
      <c r="K76" s="14"/>
    </row>
    <row r="77" spans="1:11" ht="15" customHeight="1" x14ac:dyDescent="0.25">
      <c r="A77" s="13"/>
      <c r="B77" s="14"/>
      <c r="D77" s="14"/>
      <c r="F77" s="14"/>
      <c r="H77" s="14"/>
      <c r="I77" s="14"/>
      <c r="J77" s="14"/>
      <c r="K77" s="14"/>
    </row>
    <row r="78" spans="1:11" ht="15" customHeight="1" x14ac:dyDescent="0.25">
      <c r="A78" s="13"/>
      <c r="B78" s="14"/>
      <c r="D78" s="14"/>
      <c r="F78" s="14"/>
      <c r="H78" s="14"/>
      <c r="I78" s="14"/>
      <c r="J78" s="14"/>
      <c r="K78" s="14"/>
    </row>
    <row r="79" spans="1:11" ht="15" customHeight="1" x14ac:dyDescent="0.25">
      <c r="A79" s="13"/>
      <c r="B79" s="14"/>
      <c r="D79" s="14"/>
      <c r="F79" s="14"/>
      <c r="H79" s="14"/>
      <c r="I79" s="14"/>
      <c r="J79" s="14"/>
      <c r="K79" s="14"/>
    </row>
    <row r="80" spans="1:11" ht="15" customHeight="1" x14ac:dyDescent="0.25">
      <c r="A80" s="13"/>
      <c r="B80" s="14"/>
      <c r="D80" s="14"/>
      <c r="F80" s="14"/>
      <c r="H80" s="14"/>
      <c r="I80" s="14"/>
      <c r="J80" s="14"/>
      <c r="K80" s="14"/>
    </row>
    <row r="81" spans="1:11" ht="15" customHeight="1" x14ac:dyDescent="0.25">
      <c r="A81" s="13"/>
      <c r="B81" s="14"/>
      <c r="D81" s="14"/>
      <c r="F81" s="14"/>
      <c r="H81" s="14"/>
      <c r="I81" s="14"/>
      <c r="J81" s="14"/>
      <c r="K81" s="14"/>
    </row>
    <row r="82" spans="1:11" ht="15" customHeight="1" x14ac:dyDescent="0.25">
      <c r="A82" s="13"/>
      <c r="B82" s="14"/>
      <c r="D82" s="14"/>
      <c r="F82" s="14"/>
      <c r="H82" s="14"/>
      <c r="I82" s="14"/>
      <c r="J82" s="14"/>
      <c r="K82" s="14"/>
    </row>
    <row r="83" spans="1:11" ht="15" customHeight="1" x14ac:dyDescent="0.25">
      <c r="A83" s="13"/>
      <c r="B83" s="14"/>
      <c r="D83" s="14"/>
      <c r="F83" s="14"/>
      <c r="H83" s="14"/>
      <c r="I83" s="14"/>
      <c r="J83" s="14"/>
      <c r="K83" s="14"/>
    </row>
    <row r="84" spans="1:11" ht="15.95" customHeight="1" x14ac:dyDescent="0.25">
      <c r="A84" s="13"/>
      <c r="B84" s="14"/>
      <c r="C84" s="1"/>
      <c r="D84" s="14"/>
      <c r="F84" s="14"/>
      <c r="H84" s="14"/>
      <c r="I84" s="14"/>
      <c r="J84" s="14"/>
      <c r="K84" s="14"/>
    </row>
  </sheetData>
  <mergeCells count="174">
    <mergeCell ref="A13:A20"/>
    <mergeCell ref="B13:B14"/>
    <mergeCell ref="D13:D14"/>
    <mergeCell ref="F13:F14"/>
    <mergeCell ref="H13:H14"/>
    <mergeCell ref="I13:I14"/>
    <mergeCell ref="B17:B18"/>
    <mergeCell ref="D17:D18"/>
    <mergeCell ref="F17:F18"/>
    <mergeCell ref="H17:H18"/>
    <mergeCell ref="I17:I18"/>
    <mergeCell ref="J13:J14"/>
    <mergeCell ref="K13:K14"/>
    <mergeCell ref="B15:B16"/>
    <mergeCell ref="D15:D16"/>
    <mergeCell ref="F15:F16"/>
    <mergeCell ref="H15:H16"/>
    <mergeCell ref="I15:I16"/>
    <mergeCell ref="J15:J16"/>
    <mergeCell ref="K15:K16"/>
    <mergeCell ref="J17:J18"/>
    <mergeCell ref="K17:K18"/>
    <mergeCell ref="B19:B20"/>
    <mergeCell ref="D19:D20"/>
    <mergeCell ref="F19:F20"/>
    <mergeCell ref="H19:H20"/>
    <mergeCell ref="I19:I20"/>
    <mergeCell ref="J19:J20"/>
    <mergeCell ref="K19:K20"/>
    <mergeCell ref="A21:A28"/>
    <mergeCell ref="B21:B22"/>
    <mergeCell ref="D21:D22"/>
    <mergeCell ref="F21:F22"/>
    <mergeCell ref="H21:H22"/>
    <mergeCell ref="I21:I22"/>
    <mergeCell ref="B25:B26"/>
    <mergeCell ref="D25:D26"/>
    <mergeCell ref="F25:F26"/>
    <mergeCell ref="H25:H26"/>
    <mergeCell ref="I25:I26"/>
    <mergeCell ref="J21:J22"/>
    <mergeCell ref="K21:K22"/>
    <mergeCell ref="B23:B24"/>
    <mergeCell ref="D23:D24"/>
    <mergeCell ref="F23:F24"/>
    <mergeCell ref="H23:H24"/>
    <mergeCell ref="I23:I24"/>
    <mergeCell ref="J23:J24"/>
    <mergeCell ref="K23:K24"/>
    <mergeCell ref="J25:J26"/>
    <mergeCell ref="K25:K26"/>
    <mergeCell ref="B27:B28"/>
    <mergeCell ref="D27:D28"/>
    <mergeCell ref="F27:F28"/>
    <mergeCell ref="H27:H28"/>
    <mergeCell ref="I27:I28"/>
    <mergeCell ref="J27:J28"/>
    <mergeCell ref="K27:K28"/>
    <mergeCell ref="A29:A36"/>
    <mergeCell ref="B29:B30"/>
    <mergeCell ref="D29:D30"/>
    <mergeCell ref="F29:F30"/>
    <mergeCell ref="H29:H30"/>
    <mergeCell ref="I29:I30"/>
    <mergeCell ref="B33:B34"/>
    <mergeCell ref="D33:D34"/>
    <mergeCell ref="F33:F34"/>
    <mergeCell ref="H33:H34"/>
    <mergeCell ref="I33:I34"/>
    <mergeCell ref="J29:J30"/>
    <mergeCell ref="K29:K30"/>
    <mergeCell ref="B31:B32"/>
    <mergeCell ref="D31:D32"/>
    <mergeCell ref="F31:F32"/>
    <mergeCell ref="H31:H32"/>
    <mergeCell ref="I31:I32"/>
    <mergeCell ref="J31:J32"/>
    <mergeCell ref="K31:K32"/>
    <mergeCell ref="J33:J34"/>
    <mergeCell ref="K33:K34"/>
    <mergeCell ref="B35:B36"/>
    <mergeCell ref="D35:D36"/>
    <mergeCell ref="F35:F36"/>
    <mergeCell ref="H35:H36"/>
    <mergeCell ref="I35:I36"/>
    <mergeCell ref="J35:J36"/>
    <mergeCell ref="K35:K36"/>
    <mergeCell ref="R13:R20"/>
    <mergeCell ref="S13:S14"/>
    <mergeCell ref="U13:U14"/>
    <mergeCell ref="W13:W14"/>
    <mergeCell ref="Y13:Y14"/>
    <mergeCell ref="Z13:Z14"/>
    <mergeCell ref="S17:S18"/>
    <mergeCell ref="U17:U18"/>
    <mergeCell ref="W17:W18"/>
    <mergeCell ref="Y17:Y18"/>
    <mergeCell ref="Z17:Z18"/>
    <mergeCell ref="AA13:AA14"/>
    <mergeCell ref="AB13:AB14"/>
    <mergeCell ref="S15:S16"/>
    <mergeCell ref="U15:U16"/>
    <mergeCell ref="W15:W16"/>
    <mergeCell ref="Y15:Y16"/>
    <mergeCell ref="Z15:Z16"/>
    <mergeCell ref="AA15:AA16"/>
    <mergeCell ref="AB15:AB16"/>
    <mergeCell ref="AA17:AA18"/>
    <mergeCell ref="AB17:AB18"/>
    <mergeCell ref="S19:S20"/>
    <mergeCell ref="U19:U20"/>
    <mergeCell ref="W19:W20"/>
    <mergeCell ref="Y19:Y20"/>
    <mergeCell ref="Z19:Z20"/>
    <mergeCell ref="AA19:AA20"/>
    <mergeCell ref="AB19:AB20"/>
    <mergeCell ref="R21:R28"/>
    <mergeCell ref="S21:S22"/>
    <mergeCell ref="U21:U22"/>
    <mergeCell ref="W21:W22"/>
    <mergeCell ref="Y21:Y22"/>
    <mergeCell ref="Z21:Z22"/>
    <mergeCell ref="S25:S26"/>
    <mergeCell ref="U25:U26"/>
    <mergeCell ref="W25:W26"/>
    <mergeCell ref="Y25:Y26"/>
    <mergeCell ref="Z25:Z26"/>
    <mergeCell ref="AA21:AA22"/>
    <mergeCell ref="AB21:AB22"/>
    <mergeCell ref="S23:S24"/>
    <mergeCell ref="U23:U24"/>
    <mergeCell ref="W23:W24"/>
    <mergeCell ref="Y23:Y24"/>
    <mergeCell ref="Z23:Z24"/>
    <mergeCell ref="AA23:AA24"/>
    <mergeCell ref="AB23:AB24"/>
    <mergeCell ref="AA25:AA26"/>
    <mergeCell ref="AB25:AB26"/>
    <mergeCell ref="S27:S28"/>
    <mergeCell ref="U27:U28"/>
    <mergeCell ref="W27:W28"/>
    <mergeCell ref="Y27:Y28"/>
    <mergeCell ref="Z27:Z28"/>
    <mergeCell ref="AA27:AA28"/>
    <mergeCell ref="AB27:AB28"/>
    <mergeCell ref="R29:R36"/>
    <mergeCell ref="S29:S30"/>
    <mergeCell ref="U29:U30"/>
    <mergeCell ref="W29:W30"/>
    <mergeCell ref="Y29:Y30"/>
    <mergeCell ref="Z29:Z30"/>
    <mergeCell ref="S33:S34"/>
    <mergeCell ref="U33:U34"/>
    <mergeCell ref="W33:W34"/>
    <mergeCell ref="Y33:Y34"/>
    <mergeCell ref="Z33:Z34"/>
    <mergeCell ref="AA29:AA30"/>
    <mergeCell ref="AB29:AB30"/>
    <mergeCell ref="S31:S32"/>
    <mergeCell ref="U31:U32"/>
    <mergeCell ref="W31:W32"/>
    <mergeCell ref="Y31:Y32"/>
    <mergeCell ref="Z31:Z32"/>
    <mergeCell ref="AA31:AA32"/>
    <mergeCell ref="AB31:AB32"/>
    <mergeCell ref="AA33:AA34"/>
    <mergeCell ref="AB33:AB34"/>
    <mergeCell ref="S35:S36"/>
    <mergeCell ref="U35:U36"/>
    <mergeCell ref="W35:W36"/>
    <mergeCell ref="Y35:Y36"/>
    <mergeCell ref="Z35:Z36"/>
    <mergeCell ref="AA35:AA36"/>
    <mergeCell ref="AB35:AB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698b61e1-cdde-45d5-ae45-b0ede04adbb8" xsi:nil="true"/>
    <lcf76f155ced4ddcb4097134ff3c332f xmlns="698b61e1-cdde-45d5-ae45-b0ede04adbb8">
      <Terms xmlns="http://schemas.microsoft.com/office/infopath/2007/PartnerControls"/>
    </lcf76f155ced4ddcb4097134ff3c332f>
    <TaxCatchAll xmlns="5bbe5486-36b3-4314-bcd7-52abdfb282c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9B87AD4B095749B44ED92D211FC32E" ma:contentTypeVersion="17" ma:contentTypeDescription="Create a new document." ma:contentTypeScope="" ma:versionID="cdcf72402e44485481ad61e3b844702d">
  <xsd:schema xmlns:xsd="http://www.w3.org/2001/XMLSchema" xmlns:xs="http://www.w3.org/2001/XMLSchema" xmlns:p="http://schemas.microsoft.com/office/2006/metadata/properties" xmlns:ns2="698b61e1-cdde-45d5-ae45-b0ede04adbb8" xmlns:ns3="5bbe5486-36b3-4314-bcd7-52abdfb282c1" targetNamespace="http://schemas.microsoft.com/office/2006/metadata/properties" ma:root="true" ma:fieldsID="2720bf4eb11e53a5bc05cb2d8f5a58db" ns2:_="" ns3:_="">
    <xsd:import namespace="698b61e1-cdde-45d5-ae45-b0ede04adbb8"/>
    <xsd:import namespace="5bbe5486-36b3-4314-bcd7-52abdfb282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Dat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8b61e1-cdde-45d5-ae45-b0ede04adb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Date" ma:index="21" nillable="true" ma:displayName="Date" ma:format="DateOnly" ma:internalName="Date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8b28469-8996-4088-bd89-44d87d6385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e5486-36b3-4314-bcd7-52abdfb28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3a71312-5a79-4d13-abb3-7a01b0ac164b}" ma:internalName="TaxCatchAll" ma:showField="CatchAllData" ma:web="5bbe5486-36b3-4314-bcd7-52abdfb282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34452F-D483-481B-B4FD-F0855F5C454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bbe5486-36b3-4314-bcd7-52abdfb282c1"/>
    <ds:schemaRef ds:uri="698b61e1-cdde-45d5-ae45-b0ede04adbb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4B9DA2B-09DC-4257-BDC1-6633322300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5012FF-D8AF-4647-B167-4D34EDAFAB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8b61e1-cdde-45d5-ae45-b0ede04adbb8"/>
    <ds:schemaRef ds:uri="5bbe5486-36b3-4314-bcd7-52abdfb28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Fig8L</vt:lpstr>
      <vt:lpstr>Fig8M-Rep1</vt:lpstr>
      <vt:lpstr>Fig8M-Rep2-rep3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Notapple</dc:creator>
  <cp:keywords/>
  <dc:description/>
  <cp:lastModifiedBy>Bharathan, Navaneetha Krishnan</cp:lastModifiedBy>
  <cp:revision/>
  <dcterms:created xsi:type="dcterms:W3CDTF">2023-03-08T17:53:45Z</dcterms:created>
  <dcterms:modified xsi:type="dcterms:W3CDTF">2023-04-19T01:30:28Z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0x010100D89B87AD4B095749B44ED92D211FC32E</vt:lpwstr>
  </property>
  <property fmtid="{D5CDD505-2E9C-101B-9397-08002B2CF9AE}" pid="3" name="MediaServiceImageTags">
    <vt:lpwstr/>
  </property>
</Properties>
</file>