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magdalena/Desktop/revision - data/reviewers comments/Formalities/"/>
    </mc:Choice>
  </mc:AlternateContent>
  <xr:revisionPtr revIDLastSave="0" documentId="8_{79048188-B36B-9B45-8783-2F648BE8CD1E}" xr6:coauthVersionLast="47" xr6:coauthVersionMax="47" xr10:uidLastSave="{00000000-0000-0000-0000-000000000000}"/>
  <bookViews>
    <workbookView xWindow="560" yWindow="500" windowWidth="25040" windowHeight="14160" xr2:uid="{E250818D-F4F2-7E43-B56D-99037AB7DA09}"/>
  </bookViews>
  <sheets>
    <sheet name="Ext Data 5B" sheetId="1" r:id="rId1"/>
    <sheet name="Ext Data 5C" sheetId="2" r:id="rId2"/>
    <sheet name="Ext Data 5D" sheetId="5" r:id="rId3"/>
    <sheet name="Ext. Data 5E" sheetId="3" r:id="rId4"/>
    <sheet name="Ext. Data 5E Age predictions" sheetId="4" r:id="rId5"/>
  </sheets>
  <definedNames>
    <definedName name="_xlchart.v1.0" hidden="1">'Ext. Data 5E Age predictions'!$A$2:$A$23</definedName>
    <definedName name="_xlchart.v1.1" hidden="1">'Ext. Data 5E Age predictions'!$G$2:$G$23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4" l="1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D20" i="2"/>
  <c r="D19" i="2"/>
  <c r="D18" i="2"/>
  <c r="D17" i="2"/>
  <c r="D15" i="2"/>
  <c r="D12" i="2"/>
  <c r="D11" i="2"/>
  <c r="D8" i="2"/>
  <c r="D6" i="2"/>
  <c r="D5" i="2"/>
  <c r="D4" i="2"/>
  <c r="D3" i="2"/>
  <c r="C30" i="4" l="1"/>
  <c r="C28" i="4"/>
  <c r="C29" i="4"/>
</calcChain>
</file>

<file path=xl/sharedStrings.xml><?xml version="1.0" encoding="utf-8"?>
<sst xmlns="http://schemas.openxmlformats.org/spreadsheetml/2006/main" count="961" uniqueCount="537">
  <si>
    <t/>
  </si>
  <si>
    <t>Lymphocytes/Single Cells/live/CD45/siglecF-CD11c-/CD3/CD8 | Freq. of CD45</t>
  </si>
  <si>
    <t>Lymphocytes/Single Cells/live/CD45/siglecF-CD11c-/CD3/CD8/CD8a, CD44 subset | Freq. of Parent</t>
  </si>
  <si>
    <t>Lymphocytes/Single Cells/live/CD45/siglecF-CD11c-/CD3/CD8/CD25, CD8a subset | Freq. of Parent</t>
  </si>
  <si>
    <t>Lymphocytes/Single Cells/live/CD45/siglecF-CD11c-/CD3/CD8/CD69, CD8a subset | Freq. of Parent</t>
  </si>
  <si>
    <t>Lymphocytes/Single Cells/live/CD45/siglecF-CD11c-/CD3/CD8/ICOS, CD8a subset | Freq. of Parent</t>
  </si>
  <si>
    <t>Lymphocytes/Single Cells/live/CD45/siglecF-CD11c-/CD3/CD8/PD1, CD8a subset | Freq. of Parent</t>
  </si>
  <si>
    <t>Lymphocytes/Single Cells/live/CD45/siglecF-CD11c-/NK cells | Freq. of Parent</t>
  </si>
  <si>
    <t>Lymphocytes/Single Cells/live/CD45/siglecF-CD11c-/NK cells/CD25, NK1.1 subset | Freq. of Parent</t>
  </si>
  <si>
    <t>Lymphocytes/Single Cells/live/CD45/siglecF-CD11c-/NK cells/CD44, NK1.1 subset | Freq. of Parent</t>
  </si>
  <si>
    <t>Lymphocytes/Single Cells/live/CD45/siglecF-CD11c-/NK cells/CD69, NK1.1 subset | Freq. of Parent</t>
  </si>
  <si>
    <t>Lymphocytes/Single Cells/live/CD45/siglecF-CD11c-/NK cells/NK1.1, PD1 subset | Freq. of Parent</t>
  </si>
  <si>
    <t>BAL Char- PDL1 Tr ageing-Y1_Unmixed.fcs</t>
  </si>
  <si>
    <t>13.9 %</t>
  </si>
  <si>
    <t>4.94 %</t>
  </si>
  <si>
    <t>0.28 %</t>
  </si>
  <si>
    <t>12.4 %</t>
  </si>
  <si>
    <t>9.54 %</t>
  </si>
  <si>
    <t>23.6 %</t>
  </si>
  <si>
    <t>11.1 %</t>
  </si>
  <si>
    <t>0.79 %</t>
  </si>
  <si>
    <t>0.32 %</t>
  </si>
  <si>
    <t>0.40 %</t>
  </si>
  <si>
    <t>3.93 %</t>
  </si>
  <si>
    <t>BAL Char-PDL1 Tr ageing-Y2_Unmixed.fcs</t>
  </si>
  <si>
    <t>15.0 %</t>
  </si>
  <si>
    <t>6.91 %</t>
  </si>
  <si>
    <t>0.36 %</t>
  </si>
  <si>
    <t>10.7 %</t>
  </si>
  <si>
    <t>7.97 %</t>
  </si>
  <si>
    <t>26.3 %</t>
  </si>
  <si>
    <t>14.9 %</t>
  </si>
  <si>
    <t>0.97 %</t>
  </si>
  <si>
    <t>0.38 %</t>
  </si>
  <si>
    <t>2.59 %</t>
  </si>
  <si>
    <t>BAL Char-PDL1 Tr ageing-Y3_Unmixed.fcs</t>
  </si>
  <si>
    <t>13.8 %</t>
  </si>
  <si>
    <t>6.62 %</t>
  </si>
  <si>
    <t>0.63 %</t>
  </si>
  <si>
    <t>13.1 %</t>
  </si>
  <si>
    <t>8.89 %</t>
  </si>
  <si>
    <t>27.4 %</t>
  </si>
  <si>
    <t>9.51 %</t>
  </si>
  <si>
    <t>1.60 %</t>
  </si>
  <si>
    <t>0.57 %</t>
  </si>
  <si>
    <t>0.78 %</t>
  </si>
  <si>
    <t>2.48 %</t>
  </si>
  <si>
    <t>BAL Char-PDL1 Tr ageing-Y4_Unmixed.fcs</t>
  </si>
  <si>
    <t>6.17 %</t>
  </si>
  <si>
    <t>0.45 %</t>
  </si>
  <si>
    <t>9.17 %</t>
  </si>
  <si>
    <t>7.05 %</t>
  </si>
  <si>
    <t>23.3 %</t>
  </si>
  <si>
    <t>11.5 %</t>
  </si>
  <si>
    <t>0.76 %</t>
  </si>
  <si>
    <t>0.87 %</t>
  </si>
  <si>
    <t>0.49 %</t>
  </si>
  <si>
    <t>4.26 %</t>
  </si>
  <si>
    <t>BAL Char-PDL1 Tr ageing-Y5_Unmixed.fcs</t>
  </si>
  <si>
    <t>17.0 %</t>
  </si>
  <si>
    <t>8.66 %</t>
  </si>
  <si>
    <t>0.39 %</t>
  </si>
  <si>
    <t>10.4 %</t>
  </si>
  <si>
    <t>8.16 %</t>
  </si>
  <si>
    <t>25.9 %</t>
  </si>
  <si>
    <t>12.1 %</t>
  </si>
  <si>
    <t>0.98 %</t>
  </si>
  <si>
    <t>0.44 %</t>
  </si>
  <si>
    <t>3.26 %</t>
  </si>
  <si>
    <t>BAL Char-PDL1 Tr ageing-Y6_Unmixed.fcs</t>
  </si>
  <si>
    <t>7.47 %</t>
  </si>
  <si>
    <t>0.74 %</t>
  </si>
  <si>
    <t>13.7 %</t>
  </si>
  <si>
    <t>11.3 %</t>
  </si>
  <si>
    <t>15.6 %</t>
  </si>
  <si>
    <t>1.18 %</t>
  </si>
  <si>
    <t>1.25 %</t>
  </si>
  <si>
    <t>0.59 %</t>
  </si>
  <si>
    <t>2.93 %</t>
  </si>
  <si>
    <t>BAL Char-PDL1 Tr ageing-Y7_Unmixed.fcs</t>
  </si>
  <si>
    <t>2.30 %</t>
  </si>
  <si>
    <t>3.76 %</t>
  </si>
  <si>
    <t>0.91 %</t>
  </si>
  <si>
    <t>2.82 %</t>
  </si>
  <si>
    <t>BAL Char-PDL1 Tr ageing-Y8_Unmixed.fcs</t>
  </si>
  <si>
    <t>15.1 %</t>
  </si>
  <si>
    <t>5.86 %</t>
  </si>
  <si>
    <t>0.71 %</t>
  </si>
  <si>
    <t>11.4 %</t>
  </si>
  <si>
    <t>27.2 %</t>
  </si>
  <si>
    <t>8.94 %</t>
  </si>
  <si>
    <t>0.33 %</t>
  </si>
  <si>
    <t>5.32 %</t>
  </si>
  <si>
    <t>BAL Char-PDL1 Tr ageing-IgG1_Unmixed.fcs</t>
  </si>
  <si>
    <t>26.0 %</t>
  </si>
  <si>
    <t>12.5 %</t>
  </si>
  <si>
    <t>7.24 %</t>
  </si>
  <si>
    <t>35.6 %</t>
  </si>
  <si>
    <t>6.46 %</t>
  </si>
  <si>
    <t>0.92 %</t>
  </si>
  <si>
    <t>2.96 %</t>
  </si>
  <si>
    <t>3.50 %</t>
  </si>
  <si>
    <t>BAL Char-PDL1 Tr ageing-IgG2_Unmixed.fcs</t>
  </si>
  <si>
    <t>12.9 %</t>
  </si>
  <si>
    <t>17.6 %</t>
  </si>
  <si>
    <t>1.26 %</t>
  </si>
  <si>
    <t>11.9 %</t>
  </si>
  <si>
    <t>39.7 %</t>
  </si>
  <si>
    <t>10.2 %</t>
  </si>
  <si>
    <t>0.84 %</t>
  </si>
  <si>
    <t>1.83 %</t>
  </si>
  <si>
    <t>0.52 %</t>
  </si>
  <si>
    <t>5.24 %</t>
  </si>
  <si>
    <t>BAL Char-PDL1 Tr ageing-IgG3_Unmixed.fcs</t>
  </si>
  <si>
    <t>7.41 %</t>
  </si>
  <si>
    <t>21.9 %</t>
  </si>
  <si>
    <t>1.87 %</t>
  </si>
  <si>
    <t>14.2 %</t>
  </si>
  <si>
    <t>36.2 %</t>
  </si>
  <si>
    <t>3.35 %</t>
  </si>
  <si>
    <t>1.54 %</t>
  </si>
  <si>
    <t>2.50 %</t>
  </si>
  <si>
    <t>1.36 %</t>
  </si>
  <si>
    <t>2.34 %</t>
  </si>
  <si>
    <t>BAL Char-PDL1 Tr ageing-IgG4_Unmixed.fcs</t>
  </si>
  <si>
    <t>14.5 %</t>
  </si>
  <si>
    <t>0.53 %</t>
  </si>
  <si>
    <t>7.36 %</t>
  </si>
  <si>
    <t>4.80 %</t>
  </si>
  <si>
    <t>39.6 %</t>
  </si>
  <si>
    <t>4.89 %</t>
  </si>
  <si>
    <t>1.06 %</t>
  </si>
  <si>
    <t>1.28 %</t>
  </si>
  <si>
    <t>4.95 %</t>
  </si>
  <si>
    <t>BAL Char-PDL1 Tr ageing-IgG5_Unmixed.fcs</t>
  </si>
  <si>
    <t>21.1 %</t>
  </si>
  <si>
    <t>0.94 %</t>
  </si>
  <si>
    <t>9.62 %</t>
  </si>
  <si>
    <t>5.65 %</t>
  </si>
  <si>
    <t>43.1 %</t>
  </si>
  <si>
    <t>1.62 %</t>
  </si>
  <si>
    <t>1.24 %</t>
  </si>
  <si>
    <t>3.89 %</t>
  </si>
  <si>
    <t>BAL Char-PDL1 Tr ageing-IgG6_Unmixed.fcs</t>
  </si>
  <si>
    <t>4.60 %</t>
  </si>
  <si>
    <t>1.13 %</t>
  </si>
  <si>
    <t>14.8 %</t>
  </si>
  <si>
    <t>9.28 %</t>
  </si>
  <si>
    <t>54.3 %</t>
  </si>
  <si>
    <t>15.2 %</t>
  </si>
  <si>
    <t>0.85 %</t>
  </si>
  <si>
    <t>2.89 %</t>
  </si>
  <si>
    <t>4.83 %</t>
  </si>
  <si>
    <t>BAL Char-PDL1 Tr ageing-IgG7_Unmixed.fcs</t>
  </si>
  <si>
    <t>9.36 %</t>
  </si>
  <si>
    <t>11.7 %</t>
  </si>
  <si>
    <t>0.54 %</t>
  </si>
  <si>
    <t>7.81 %</t>
  </si>
  <si>
    <t>3.94 %</t>
  </si>
  <si>
    <t>45.0 %</t>
  </si>
  <si>
    <t>10.9 %</t>
  </si>
  <si>
    <t>1.33 %</t>
  </si>
  <si>
    <t>2.38 %</t>
  </si>
  <si>
    <t>3.31 %</t>
  </si>
  <si>
    <t>BAL Char-PDL1 Tr ageing-PdL1_Unmixed.fcs</t>
  </si>
  <si>
    <t>1.12 %</t>
  </si>
  <si>
    <t>10.8 %</t>
  </si>
  <si>
    <t>7.25 %</t>
  </si>
  <si>
    <t>55.0 %</t>
  </si>
  <si>
    <t>17.9 %</t>
  </si>
  <si>
    <t>0.81 %</t>
  </si>
  <si>
    <t>3.48 %</t>
  </si>
  <si>
    <t>BAL Char-PDL1 Tr ageing-PDL2_Unmixed.fcs</t>
  </si>
  <si>
    <t>7.73 %</t>
  </si>
  <si>
    <t>12.2 %</t>
  </si>
  <si>
    <t>1.27 %</t>
  </si>
  <si>
    <t>16.7 %</t>
  </si>
  <si>
    <t>46.7 %</t>
  </si>
  <si>
    <t>1.00 %</t>
  </si>
  <si>
    <t>0.66 %</t>
  </si>
  <si>
    <t>3.56 %</t>
  </si>
  <si>
    <t>BAL Char-PDL1 Tr ageing-PDL3_Unmixed.fcs</t>
  </si>
  <si>
    <t>5.73 %</t>
  </si>
  <si>
    <t>6.76 %</t>
  </si>
  <si>
    <t>1.22 %</t>
  </si>
  <si>
    <t>25.6 %</t>
  </si>
  <si>
    <t>6.93 %</t>
  </si>
  <si>
    <t>68.2 %</t>
  </si>
  <si>
    <t>2.39 %</t>
  </si>
  <si>
    <t>2.47 %</t>
  </si>
  <si>
    <t>3.18 %</t>
  </si>
  <si>
    <t>BAL Char-PDL1 Tr ageing-PDL4_Unmixed.fcs</t>
  </si>
  <si>
    <t>28.0 %</t>
  </si>
  <si>
    <t>3.63 %</t>
  </si>
  <si>
    <t>10.6 %</t>
  </si>
  <si>
    <t>5.10 %</t>
  </si>
  <si>
    <t>76.3 %</t>
  </si>
  <si>
    <t>7.04 %</t>
  </si>
  <si>
    <t>1.10 %</t>
  </si>
  <si>
    <t>0.46 %</t>
  </si>
  <si>
    <t>6.01 %</t>
  </si>
  <si>
    <t>BAL Char-PDL1 Tr ageing-PDL5_Unmixed.fcs</t>
  </si>
  <si>
    <t>10.1 %</t>
  </si>
  <si>
    <t>1.40 %</t>
  </si>
  <si>
    <t>18.9 %</t>
  </si>
  <si>
    <t>13.4 %</t>
  </si>
  <si>
    <t>37.8 %</t>
  </si>
  <si>
    <t>5.93 %</t>
  </si>
  <si>
    <t>1.84 %</t>
  </si>
  <si>
    <t>1.39 %</t>
  </si>
  <si>
    <t>5.05 %</t>
  </si>
  <si>
    <t>BAL Char-PDL1 Tr ageing-PDL6_Unmixed.fcs</t>
  </si>
  <si>
    <t>21.8 %</t>
  </si>
  <si>
    <t>11.8 %</t>
  </si>
  <si>
    <t>9.20 %</t>
  </si>
  <si>
    <t>49.5 %</t>
  </si>
  <si>
    <t>5.83 %</t>
  </si>
  <si>
    <t>1.57 %</t>
  </si>
  <si>
    <t>2.21 %</t>
  </si>
  <si>
    <t>0.83 %</t>
  </si>
  <si>
    <t>8.04 %</t>
  </si>
  <si>
    <t>BAL Char-PDL1 Tr ageing-PDL7_Unmixed.fcs</t>
  </si>
  <si>
    <t>16.9 %</t>
  </si>
  <si>
    <t>31.8 %</t>
  </si>
  <si>
    <t>1.49 %</t>
  </si>
  <si>
    <t>21.2 %</t>
  </si>
  <si>
    <t>17.2 %</t>
  </si>
  <si>
    <t>42.3 %</t>
  </si>
  <si>
    <t>2.76 %</t>
  </si>
  <si>
    <t>0.86 %</t>
  </si>
  <si>
    <t>3.90 %</t>
  </si>
  <si>
    <t>BAL Char-PDL1 Tr ageing-PDL8_Unmixed.fcs</t>
  </si>
  <si>
    <t>1.01 %</t>
  </si>
  <si>
    <t>12.7 %</t>
  </si>
  <si>
    <t>8.75 %</t>
  </si>
  <si>
    <t>40.1 %</t>
  </si>
  <si>
    <t>9.34 %</t>
  </si>
  <si>
    <t>1.21 %</t>
  </si>
  <si>
    <t>1.32 %</t>
  </si>
  <si>
    <t>5.43 %</t>
  </si>
  <si>
    <t>note: sample Y7 for T cell staining looked like technical outlier therefore skipped.</t>
  </si>
  <si>
    <t>Ext. Data Fig.5B</t>
  </si>
  <si>
    <t>group of mice</t>
  </si>
  <si>
    <t>IL-6</t>
  </si>
  <si>
    <t>IL-17A</t>
  </si>
  <si>
    <t>MCP1</t>
  </si>
  <si>
    <t>Y1</t>
  </si>
  <si>
    <t>Y2</t>
  </si>
  <si>
    <t>Y3</t>
  </si>
  <si>
    <t>Y4</t>
  </si>
  <si>
    <t>Y5</t>
  </si>
  <si>
    <t>Y6</t>
  </si>
  <si>
    <t>IgG_1_Ageing</t>
  </si>
  <si>
    <t>IgG_2_Ageing</t>
  </si>
  <si>
    <t>IgG_3_Ageing</t>
  </si>
  <si>
    <t>IgG_4_Ageing</t>
  </si>
  <si>
    <t>IgG_5_Ageing</t>
  </si>
  <si>
    <t>IgG_6_Ageing</t>
  </si>
  <si>
    <t>PDL1_1_Ageing</t>
  </si>
  <si>
    <t>PDL1_2_Ageing</t>
  </si>
  <si>
    <t>PDL1_3_Ageing</t>
  </si>
  <si>
    <t>PDL1_4_Ageing</t>
  </si>
  <si>
    <t>PDL1_5_Ageing</t>
  </si>
  <si>
    <t>PDL1_6_Ageing</t>
  </si>
  <si>
    <t>Ext. Data Fig.5C</t>
  </si>
  <si>
    <t>Q48 run1 +2</t>
  </si>
  <si>
    <t>CpG Analysis Results Report, Run: Israel Aspa Hsf4 n=22</t>
  </si>
  <si>
    <t>Pos. 1</t>
  </si>
  <si>
    <t>Pos. 2</t>
  </si>
  <si>
    <t>Pos. 3</t>
  </si>
  <si>
    <t>Pos. 4</t>
  </si>
  <si>
    <t>Well</t>
  </si>
  <si>
    <t>Assay</t>
  </si>
  <si>
    <t>Sample ID</t>
  </si>
  <si>
    <t>Meth. (%)</t>
  </si>
  <si>
    <t>A1</t>
  </si>
  <si>
    <t>Aspa</t>
  </si>
  <si>
    <t>A2</t>
  </si>
  <si>
    <t>A3</t>
  </si>
  <si>
    <t>A4</t>
  </si>
  <si>
    <t>A5</t>
  </si>
  <si>
    <t>A6</t>
  </si>
  <si>
    <t>A7</t>
  </si>
  <si>
    <t>Y7</t>
  </si>
  <si>
    <t>A8</t>
  </si>
  <si>
    <t>Y8</t>
  </si>
  <si>
    <t>A9</t>
  </si>
  <si>
    <t>IgG1</t>
  </si>
  <si>
    <t>A10</t>
  </si>
  <si>
    <t>IgG2</t>
  </si>
  <si>
    <t>A11</t>
  </si>
  <si>
    <t>IgG3</t>
  </si>
  <si>
    <t>A12</t>
  </si>
  <si>
    <t>IgG5</t>
  </si>
  <si>
    <t>B1</t>
  </si>
  <si>
    <t>IgG6</t>
  </si>
  <si>
    <t>B2</t>
  </si>
  <si>
    <t>IgG7</t>
  </si>
  <si>
    <t>B3</t>
  </si>
  <si>
    <t>PDL1</t>
  </si>
  <si>
    <t>B4</t>
  </si>
  <si>
    <t>PDL2</t>
  </si>
  <si>
    <t>B5</t>
  </si>
  <si>
    <t>PDL3</t>
  </si>
  <si>
    <t>B6</t>
  </si>
  <si>
    <t>PDL4</t>
  </si>
  <si>
    <t>B7</t>
  </si>
  <si>
    <t>PDL5</t>
  </si>
  <si>
    <t>B8</t>
  </si>
  <si>
    <t>PDL6</t>
  </si>
  <si>
    <t>B9</t>
  </si>
  <si>
    <t>PDL7</t>
  </si>
  <si>
    <t>B10</t>
  </si>
  <si>
    <t>PDL8</t>
  </si>
  <si>
    <t>B11</t>
  </si>
  <si>
    <t>NTC</t>
  </si>
  <si>
    <t>-</t>
  </si>
  <si>
    <t>B12</t>
  </si>
  <si>
    <t>Hsf4 (short)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</si>
  <si>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</si>
  <si>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</si>
  <si>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</si>
  <si>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</si>
  <si>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</si>
  <si>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</si>
  <si>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</si>
  <si>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</si>
  <si>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</si>
  <si>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</si>
  <si>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</si>
  <si>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</si>
  <si>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</si>
  <si>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</si>
  <si>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</si>
  <si>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</si>
  <si>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</si>
  <si>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</si>
  <si>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</si>
  <si>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</si>
  <si>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</si>
  <si>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</si>
  <si>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CpG Analysis Results Report, Run: Israel Wnt3a Prima1 n=22</t>
  </si>
  <si>
    <t>Note</t>
  </si>
  <si>
    <t>Wnt3a</t>
  </si>
  <si>
    <t>Prima1</t>
  </si>
  <si>
    <t>mice group</t>
  </si>
  <si>
    <t>sample ID</t>
  </si>
  <si>
    <t>ng/ul</t>
  </si>
  <si>
    <t>A260/A280</t>
  </si>
  <si>
    <t>A260/A230</t>
  </si>
  <si>
    <t>To 500 ng</t>
  </si>
  <si>
    <t>Water to 45</t>
  </si>
  <si>
    <t>Real ng</t>
  </si>
  <si>
    <t>Young</t>
  </si>
  <si>
    <t>Old IgG treated</t>
  </si>
  <si>
    <t>Old PDL1 treated</t>
  </si>
  <si>
    <t>Notes: There is no IgG4 sample</t>
  </si>
  <si>
    <t>Ext. Data Fig.5E</t>
  </si>
  <si>
    <t>Aspa pos1</t>
  </si>
  <si>
    <t>Hsf4 pos3</t>
  </si>
  <si>
    <t>Wnt3a pos2</t>
  </si>
  <si>
    <t>Prima1 pos1</t>
  </si>
  <si>
    <t>Age prediction</t>
  </si>
  <si>
    <t>Model</t>
  </si>
  <si>
    <t>Intercept</t>
  </si>
  <si>
    <t>Old IgG t.</t>
  </si>
  <si>
    <t>Old PDL1 t.</t>
  </si>
  <si>
    <t>Mean predicted ages</t>
  </si>
  <si>
    <t>Lymphocytes/live/Cd45/siglecF-CD11c-/CD3e/CD8/CD25, CD8a subset | Freq. of Parent</t>
  </si>
  <si>
    <t>Lymphocytes/live/Cd45/siglecF-CD11c-/CD3e/CD8/CD44, CD8a subset | Freq. of Parent</t>
  </si>
  <si>
    <t>Lymphocytes/live/Cd45/siglecF-CD11c-/CD3e/CD8/CD69, CD8a subset | Freq. of Parent</t>
  </si>
  <si>
    <t>Lymphocytes/live/Cd45/siglecF-CD11c-/CD3e/CD8/ICOS, CD8a subset | Freq. of Parent</t>
  </si>
  <si>
    <t>Lymphocytes/live/Cd45/siglecF-CD11c-/CD3e/CD8/PD1, CD8a subset | Freq. of Parent</t>
  </si>
  <si>
    <t>Imm Char-Chronic LPS PDL1 tr completed-naive_s6_Unmixed.fcs</t>
  </si>
  <si>
    <t>4.78 %</t>
  </si>
  <si>
    <t>8.64 %</t>
  </si>
  <si>
    <t>0.43 %</t>
  </si>
  <si>
    <t>0.26 %</t>
  </si>
  <si>
    <t>Imm Char-Chronic LPS PDL1 tr completed-naive_s7_Unmixed.fcs</t>
  </si>
  <si>
    <t>6.15 %</t>
  </si>
  <si>
    <t>9.95 %</t>
  </si>
  <si>
    <t>0.55 %</t>
  </si>
  <si>
    <t>0.34 %</t>
  </si>
  <si>
    <t>5.88 %</t>
  </si>
  <si>
    <t>Imm Char-Chronic LPS PDL1 tr completed-naive_s8_Unmixed.fcs</t>
  </si>
  <si>
    <t>8.39 %</t>
  </si>
  <si>
    <t>8.24 %</t>
  </si>
  <si>
    <t>0.64 %</t>
  </si>
  <si>
    <t>0.48 %</t>
  </si>
  <si>
    <t>5.60 %</t>
  </si>
  <si>
    <t>Imm Char-Chronic LPS PDL1 tr completed-naive_s9_Unmixed.fcs</t>
  </si>
  <si>
    <t>7.31 %</t>
  </si>
  <si>
    <t>9.60 %</t>
  </si>
  <si>
    <t>0.69 %</t>
  </si>
  <si>
    <t>41.1 %</t>
  </si>
  <si>
    <t>0.21 %</t>
  </si>
  <si>
    <t>Imm Char-Chronic LPS PDL1 tr completed-IgG_s6_Unmixed.fcs</t>
  </si>
  <si>
    <t>11.0 %</t>
  </si>
  <si>
    <t>13.5 %</t>
  </si>
  <si>
    <t>19.2 %</t>
  </si>
  <si>
    <t>Imm Char-Chronic LPS PDL1 tr completed-IgG_s7_Unmixed.fcs</t>
  </si>
  <si>
    <t>22.5 %</t>
  </si>
  <si>
    <t>49.0 %</t>
  </si>
  <si>
    <t>12.8 %</t>
  </si>
  <si>
    <t>5.19 %</t>
  </si>
  <si>
    <t>38.9 %</t>
  </si>
  <si>
    <t>Imm Char-Chronic LPS PDL1 tr completed-IgG_s8_Unmixed.fcs</t>
  </si>
  <si>
    <t>47.4 %</t>
  </si>
  <si>
    <t>2.97 %</t>
  </si>
  <si>
    <t>49.3 %</t>
  </si>
  <si>
    <t>Imm Char-Chronic LPS PDL1 tr completed-IgG_s9_Unmixed.fcs</t>
  </si>
  <si>
    <t>24.5 %</t>
  </si>
  <si>
    <t>41.2 %</t>
  </si>
  <si>
    <t>4.20 %</t>
  </si>
  <si>
    <t>0.15 %</t>
  </si>
  <si>
    <t>Imm Char-Chronic LPS PDL1 tr completed-PDL1_s6_Unmixed.fcs</t>
  </si>
  <si>
    <t>19.5 %</t>
  </si>
  <si>
    <t>23.5 %</t>
  </si>
  <si>
    <t>5.68 %</t>
  </si>
  <si>
    <t>3.04 %</t>
  </si>
  <si>
    <t>Imm Char-Chronic LPS PDL1 tr completed-PDL1_s7_Unmixed.fcs</t>
  </si>
  <si>
    <t>17.7 %</t>
  </si>
  <si>
    <t>5.16 %</t>
  </si>
  <si>
    <t>3.60 %</t>
  </si>
  <si>
    <t>27.5 %</t>
  </si>
  <si>
    <t>Imm Char-Chronic LPS PDL1 tr completed-PDL1_s8_Unmixed.fcs</t>
  </si>
  <si>
    <t>15.4 %</t>
  </si>
  <si>
    <t>48.2 %</t>
  </si>
  <si>
    <t>2.88 %</t>
  </si>
  <si>
    <t>56.3 %</t>
  </si>
  <si>
    <t>Imm Char-Chronic LPS PDL1 tr completed-PDL1_s9_Unmixed.fcs</t>
  </si>
  <si>
    <t>13.3 %</t>
  </si>
  <si>
    <t>39.9 %</t>
  </si>
  <si>
    <t>58.5 %</t>
  </si>
  <si>
    <t>0.12 %</t>
  </si>
  <si>
    <t>BAL Char-Chronic LPS PDL1 tr-naive_2_Unmixed.fcs</t>
  </si>
  <si>
    <t>7.56 %</t>
  </si>
  <si>
    <t>1.97 %</t>
  </si>
  <si>
    <t>4.55 %</t>
  </si>
  <si>
    <t>21.4 %</t>
  </si>
  <si>
    <t>BAL Char-Chronic LPS PDL1 tr-naive_s1_Unmixed.fcs</t>
  </si>
  <si>
    <t>5.77 %</t>
  </si>
  <si>
    <t>1.81 %</t>
  </si>
  <si>
    <t>2.71 %</t>
  </si>
  <si>
    <t>16.2 %</t>
  </si>
  <si>
    <t>BAL Char-Chronic LPS PDL1 tr-naive_s3_Unmixed.fcs</t>
  </si>
  <si>
    <t>29.4 %</t>
  </si>
  <si>
    <t>1.04 %</t>
  </si>
  <si>
    <t>0.085 %</t>
  </si>
  <si>
    <t>25.3 %</t>
  </si>
  <si>
    <t>BAL Char-Chronic LPS PDL1 tr-naive_s4_Unmixed.fcs</t>
  </si>
  <si>
    <t>31.3 %</t>
  </si>
  <si>
    <t>1.29 %</t>
  </si>
  <si>
    <t>0.14 %</t>
  </si>
  <si>
    <t>BAL Char-Chronic LPS PDL1 tr-naive_s5_Unmixed.fcs</t>
  </si>
  <si>
    <t>34.4 %</t>
  </si>
  <si>
    <t>1.70 %</t>
  </si>
  <si>
    <t>3.07 %</t>
  </si>
  <si>
    <t>22.6 %</t>
  </si>
  <si>
    <t>BAL Char-Chronic LPS PDL1 tr-IgG_s1_Unmixed.fcs</t>
  </si>
  <si>
    <t>6.03 %</t>
  </si>
  <si>
    <t>2.58 %</t>
  </si>
  <si>
    <t>34.7 %</t>
  </si>
  <si>
    <t>1.89 %</t>
  </si>
  <si>
    <t>29.9 %</t>
  </si>
  <si>
    <t>BAL Char-Chronic LPS PDL1 tr-IgG_s2_Unmixed.fcs</t>
  </si>
  <si>
    <t>7.92 %</t>
  </si>
  <si>
    <t>8.95 %</t>
  </si>
  <si>
    <t>31.9 %</t>
  </si>
  <si>
    <t>7.80 %</t>
  </si>
  <si>
    <t>BAL Char-Chronic LPS PDL1 tr-IgG_s3_Unmixed.fcs</t>
  </si>
  <si>
    <t>57.9 %</t>
  </si>
  <si>
    <t>2.13 %</t>
  </si>
  <si>
    <t>1.38 %</t>
  </si>
  <si>
    <t>24.8 %</t>
  </si>
  <si>
    <t>BAL Char-Chronic LPS PDL1 tr-IgG_s4_Unmixed.fcs</t>
  </si>
  <si>
    <t>61.6 %</t>
  </si>
  <si>
    <t>2.54 %</t>
  </si>
  <si>
    <t>13.6 %</t>
  </si>
  <si>
    <t>35.0 %</t>
  </si>
  <si>
    <t>BAL Char-Chronic LPS PDL1 tr-IgG_s5_Unmixed.fcs</t>
  </si>
  <si>
    <t>36.0 %</t>
  </si>
  <si>
    <t>1.09 %</t>
  </si>
  <si>
    <t>6.43 %</t>
  </si>
  <si>
    <t>31.1 %</t>
  </si>
  <si>
    <t>BAL Char-Chronic LPS PDL1 tr-PDL1_s1_Unmixed.fcs</t>
  </si>
  <si>
    <t>6.70 %</t>
  </si>
  <si>
    <t>1.95 %</t>
  </si>
  <si>
    <t>33.6 %</t>
  </si>
  <si>
    <t>1.48 %</t>
  </si>
  <si>
    <t>BAL Char-Chronic LPS PDL1 tr-PDL1_s2_Unmixed.fcs</t>
  </si>
  <si>
    <t>5.28 %</t>
  </si>
  <si>
    <t>3.27 %</t>
  </si>
  <si>
    <t>14.7 %</t>
  </si>
  <si>
    <t>0.67 %</t>
  </si>
  <si>
    <t>33.1 %</t>
  </si>
  <si>
    <t>BAL Char-Chronic LPS PDL1 tr-PDL1_s3_Unmixed.fcs</t>
  </si>
  <si>
    <t>41.8 %</t>
  </si>
  <si>
    <t>1.46 %</t>
  </si>
  <si>
    <t>7.57 %</t>
  </si>
  <si>
    <t>44.2 %</t>
  </si>
  <si>
    <t>BAL Char-Chronic LPS PDL1 tr-PDL1_s4_Unmixed.fcs</t>
  </si>
  <si>
    <t>59.3 %</t>
  </si>
  <si>
    <t>1.93 %</t>
  </si>
  <si>
    <t>15.9 %</t>
  </si>
  <si>
    <t>0.82 %</t>
  </si>
  <si>
    <t>65.6 %</t>
  </si>
  <si>
    <t>BAL Char-Chronic LPS PDL1 tr-PDL1_s5_Unmixed.fcs</t>
  </si>
  <si>
    <t>62.6 %</t>
  </si>
  <si>
    <t>18.5 %</t>
  </si>
  <si>
    <t>55.6 %</t>
  </si>
  <si>
    <t>Ext. Data Fig.5D</t>
  </si>
  <si>
    <t>Note:samples 10 and 11 (3rd batch) have problem with machine clogging and thus reading thus not reliable and thus skipped</t>
  </si>
  <si>
    <t>Tukey's multiple comparisons test</t>
  </si>
  <si>
    <t>Summary</t>
  </si>
  <si>
    <t>Adjusted P Value</t>
  </si>
  <si>
    <t>young vs. old+IgG</t>
  </si>
  <si>
    <t>ns</t>
  </si>
  <si>
    <t>A-B</t>
  </si>
  <si>
    <t>young vs. old + PD-L1</t>
  </si>
  <si>
    <t>A-C</t>
  </si>
  <si>
    <t>old+IgG vs. old + PD-L1</t>
  </si>
  <si>
    <t>B-C</t>
  </si>
  <si>
    <t>IL-17</t>
  </si>
  <si>
    <t>young vs. old + IgG</t>
  </si>
  <si>
    <t>***</t>
  </si>
  <si>
    <t>old + IgG vs. old + PD-L1</t>
  </si>
  <si>
    <t>*</t>
  </si>
  <si>
    <t>NK CD44</t>
  </si>
  <si>
    <t>NK CD69</t>
  </si>
  <si>
    <t>naive vs. LPS + IgG</t>
  </si>
  <si>
    <t>naive vs. LPS + PD-L1</t>
  </si>
  <si>
    <t>****</t>
  </si>
  <si>
    <t>&lt;0.0001</t>
  </si>
  <si>
    <t>LPS + IgG vs. LPS + PD-L1</t>
  </si>
  <si>
    <t>**</t>
  </si>
  <si>
    <t>PD1+ cells in CD8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</si>
</sst>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rgb="FF0070C0"/>
      <name val="Calibri"/>
      <family val="2"/>
    </font>
    <font>
      <b/>
      <sz val="11"/>
      <color rgb="FF0070C0"/>
      <name val="Calibri"/>
      <family val="2"/>
    </font>
    <font>
      <i/>
      <sz val="11"/>
      <color rgb="FF0070C0"/>
      <name val="Calibri"/>
      <family val="2"/>
    </font>
    <font>
      <b/>
      <i/>
      <sz val="11"/>
      <color rgb="FF0070C0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">
    <xf numFmtId="0" fontId="0" fillId="0" borderId="0" xfId="0"/>
    <xf numFmtId="0" fontId="3" fillId="0" borderId="0" xfId="1"/>
    <xf numFmtId="0" fontId="4" fillId="0" borderId="0" xfId="1" applyFont="1"/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/>
    <xf numFmtId="0" fontId="8" fillId="0" borderId="0" xfId="2" applyFont="1" applyAlignment="1">
      <alignment horizontal="center"/>
    </xf>
    <xf numFmtId="2" fontId="8" fillId="0" borderId="0" xfId="2" applyNumberFormat="1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/>
    </xf>
    <xf numFmtId="0" fontId="11" fillId="0" borderId="0" xfId="2" applyFont="1"/>
    <xf numFmtId="2" fontId="12" fillId="0" borderId="0" xfId="2" applyNumberFormat="1" applyFont="1" applyAlignment="1">
      <alignment horizontal="center"/>
    </xf>
    <xf numFmtId="0" fontId="5" fillId="0" borderId="0" xfId="2"/>
    <xf numFmtId="0" fontId="5" fillId="0" borderId="0" xfId="2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1" fontId="0" fillId="0" borderId="0" xfId="0" applyNumberFormat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0" fontId="3" fillId="0" borderId="0" xfId="1" applyNumberFormat="1"/>
    <xf numFmtId="0" fontId="13" fillId="0" borderId="0" xfId="1" applyFont="1"/>
    <xf numFmtId="0" fontId="14" fillId="0" borderId="0" xfId="1" applyFont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</cellXfs>
  <cellStyles count="3">
    <cellStyle name="Normal" xfId="0" builtinId="0"/>
    <cellStyle name="Normal 2" xfId="1" xr:uid="{636BC48E-D3C5-0E4F-83AD-A48DECC2EB96}"/>
    <cellStyle name="Normal 3" xfId="2" xr:uid="{B7DF3A1F-00C4-3C4C-8C5C-374BD58F11C1}"/>
  </cellStyles>
  <dxfs count="9"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plotSurface>
          <cx:spPr>
            <a:ln>
              <a:solidFill>
                <a:sysClr val="windowText" lastClr="000000"/>
              </a:solidFill>
            </a:ln>
          </cx:spPr>
        </cx:plotSurface>
        <cx:series layoutId="boxWhisker" uniqueId="{1D127E90-1199-441B-90EE-86084699E7FF}">
          <cx:dataId val="0"/>
          <cx:layoutPr>
            <cx:visibility meanLine="0" meanMarker="1" nonoutliers="0" outliers="1"/>
            <cx:statistics quartileMethod="inclusive"/>
          </cx:layoutPr>
        </cx:series>
      </cx:plotAreaRegion>
      <cx:axis id="0">
        <cx:catScaling gapWidth="1"/>
        <cx:tickLabels/>
        <cx:spPr>
          <a:ln>
            <a:noFill/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2800" b="0" i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CO" sz="2800">
              <a:solidFill>
                <a:sysClr val="windowText" lastClr="000000"/>
              </a:solidFill>
            </a:endParaRPr>
          </a:p>
        </cx:txPr>
      </cx:axis>
      <cx:axis id="1">
        <cx:valScaling max="160" min="-40"/>
        <cx:title>
          <cx:tx>
            <cx:txData>
              <cx:v>Predicted age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2400">
                  <a:solidFill>
                    <a:sysClr val="windowText" lastClr="000000"/>
                  </a:solidFill>
                </a:defRPr>
              </a:pPr>
              <a:r>
                <a:rPr lang="es-MX" sz="2400" b="0" i="0" u="none" strike="noStrike" baseline="0">
                  <a:solidFill>
                    <a:sysClr val="windowText" lastClr="000000"/>
                  </a:solidFill>
                  <a:latin typeface="Calibri" panose="020F0502020204030204"/>
                </a:rPr>
                <a:t>Predicted age</a:t>
              </a:r>
            </a:p>
          </cx:txPr>
        </cx:title>
        <cx:tickLabels/>
        <cx:spPr>
          <a:ln>
            <a:noFill/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3200" b="0" i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CO" sz="3200">
              <a:solidFill>
                <a:sysClr val="windowText" lastClr="000000"/>
              </a:solidFill>
            </a:endParaRPr>
          </a:p>
        </cx:txPr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8</xdr:row>
      <xdr:rowOff>47624</xdr:rowOff>
    </xdr:from>
    <xdr:to>
      <xdr:col>15</xdr:col>
      <xdr:colOff>247649</xdr:colOff>
      <xdr:row>29</xdr:row>
      <xdr:rowOff>47624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2">
              <a:extLst>
                <a:ext uri="{FF2B5EF4-FFF2-40B4-BE49-F238E27FC236}">
                  <a16:creationId xmlns:a16="http://schemas.microsoft.com/office/drawing/2014/main" id="{50AE78D8-7257-584F-8DEC-21F6A30D361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34274" y="1673224"/>
              <a:ext cx="6086475" cy="4267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DE2A49-AF53-7240-8129-C69465182807}" name="Tabla2" displayName="Tabla2" ref="A1:G23" totalsRowShown="0" headerRowDxfId="8" dataDxfId="7">
  <tableColumns count="7">
    <tableColumn id="1" xr3:uid="{79A84A49-D537-3A44-B280-BFCDCF084D8E}" name="mice group" dataDxfId="6"/>
    <tableColumn id="2" xr3:uid="{955A5A8E-CE54-8745-8A8B-30BA7ED00FDA}" name="sample ID" dataDxfId="5"/>
    <tableColumn id="3" xr3:uid="{0C009B86-0883-BA45-9B5C-7D373F6BEA05}" name="Aspa pos1" dataDxfId="4"/>
    <tableColumn id="4" xr3:uid="{C464FC03-9FF5-B94C-B334-852C5F7DAF46}" name="Hsf4 pos3" dataDxfId="3"/>
    <tableColumn id="5" xr3:uid="{69830E7C-0A62-C34C-B35E-E433EFF3DBEA}" name="Wnt3a pos2" dataDxfId="2"/>
    <tableColumn id="6" xr3:uid="{E4D89D51-35CB-4744-A7EC-14FE8C69A9A0}" name="Prima1 pos1" dataDxfId="1"/>
    <tableColumn id="7" xr3:uid="{911916A4-3AB4-B547-B303-B175FDE58295}" name="Age prediction" dataDxfId="0">
      <calculatedColumnFormula>$N$2+C2*$N$3+D2*$N$4+E2*$N$5+F2*$N$6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B9E9-353D-FB4A-88E5-F83F96FCEF05}">
  <dimension ref="A1:M45"/>
  <sheetViews>
    <sheetView tabSelected="1" workbookViewId="0">
      <selection activeCell="G47" sqref="G47"/>
    </sheetView>
  </sheetViews>
  <sheetFormatPr baseColWidth="10" defaultColWidth="8.83203125" defaultRowHeight="13" x14ac:dyDescent="0.15"/>
  <cols>
    <col min="1" max="1" width="56.83203125" style="1" customWidth="1"/>
    <col min="2" max="243" width="8.83203125" style="1"/>
    <col min="244" max="244" width="56.83203125" style="1" customWidth="1"/>
    <col min="245" max="499" width="8.83203125" style="1"/>
    <col min="500" max="500" width="56.83203125" style="1" customWidth="1"/>
    <col min="501" max="755" width="8.83203125" style="1"/>
    <col min="756" max="756" width="56.83203125" style="1" customWidth="1"/>
    <col min="757" max="1011" width="8.83203125" style="1"/>
    <col min="1012" max="1012" width="56.83203125" style="1" customWidth="1"/>
    <col min="1013" max="1267" width="8.83203125" style="1"/>
    <col min="1268" max="1268" width="56.83203125" style="1" customWidth="1"/>
    <col min="1269" max="1523" width="8.83203125" style="1"/>
    <col min="1524" max="1524" width="56.83203125" style="1" customWidth="1"/>
    <col min="1525" max="1779" width="8.83203125" style="1"/>
    <col min="1780" max="1780" width="56.83203125" style="1" customWidth="1"/>
    <col min="1781" max="2035" width="8.83203125" style="1"/>
    <col min="2036" max="2036" width="56.83203125" style="1" customWidth="1"/>
    <col min="2037" max="2291" width="8.83203125" style="1"/>
    <col min="2292" max="2292" width="56.83203125" style="1" customWidth="1"/>
    <col min="2293" max="2547" width="8.83203125" style="1"/>
    <col min="2548" max="2548" width="56.83203125" style="1" customWidth="1"/>
    <col min="2549" max="2803" width="8.83203125" style="1"/>
    <col min="2804" max="2804" width="56.83203125" style="1" customWidth="1"/>
    <col min="2805" max="3059" width="8.83203125" style="1"/>
    <col min="3060" max="3060" width="56.83203125" style="1" customWidth="1"/>
    <col min="3061" max="3315" width="8.83203125" style="1"/>
    <col min="3316" max="3316" width="56.83203125" style="1" customWidth="1"/>
    <col min="3317" max="3571" width="8.83203125" style="1"/>
    <col min="3572" max="3572" width="56.83203125" style="1" customWidth="1"/>
    <col min="3573" max="3827" width="8.83203125" style="1"/>
    <col min="3828" max="3828" width="56.83203125" style="1" customWidth="1"/>
    <col min="3829" max="4083" width="8.83203125" style="1"/>
    <col min="4084" max="4084" width="56.83203125" style="1" customWidth="1"/>
    <col min="4085" max="4339" width="8.83203125" style="1"/>
    <col min="4340" max="4340" width="56.83203125" style="1" customWidth="1"/>
    <col min="4341" max="4595" width="8.83203125" style="1"/>
    <col min="4596" max="4596" width="56.83203125" style="1" customWidth="1"/>
    <col min="4597" max="4851" width="8.83203125" style="1"/>
    <col min="4852" max="4852" width="56.83203125" style="1" customWidth="1"/>
    <col min="4853" max="5107" width="8.83203125" style="1"/>
    <col min="5108" max="5108" width="56.83203125" style="1" customWidth="1"/>
    <col min="5109" max="5363" width="8.83203125" style="1"/>
    <col min="5364" max="5364" width="56.83203125" style="1" customWidth="1"/>
    <col min="5365" max="5619" width="8.83203125" style="1"/>
    <col min="5620" max="5620" width="56.83203125" style="1" customWidth="1"/>
    <col min="5621" max="5875" width="8.83203125" style="1"/>
    <col min="5876" max="5876" width="56.83203125" style="1" customWidth="1"/>
    <col min="5877" max="6131" width="8.83203125" style="1"/>
    <col min="6132" max="6132" width="56.83203125" style="1" customWidth="1"/>
    <col min="6133" max="6387" width="8.83203125" style="1"/>
    <col min="6388" max="6388" width="56.83203125" style="1" customWidth="1"/>
    <col min="6389" max="6643" width="8.83203125" style="1"/>
    <col min="6644" max="6644" width="56.83203125" style="1" customWidth="1"/>
    <col min="6645" max="6899" width="8.83203125" style="1"/>
    <col min="6900" max="6900" width="56.83203125" style="1" customWidth="1"/>
    <col min="6901" max="7155" width="8.83203125" style="1"/>
    <col min="7156" max="7156" width="56.83203125" style="1" customWidth="1"/>
    <col min="7157" max="7411" width="8.83203125" style="1"/>
    <col min="7412" max="7412" width="56.83203125" style="1" customWidth="1"/>
    <col min="7413" max="7667" width="8.83203125" style="1"/>
    <col min="7668" max="7668" width="56.83203125" style="1" customWidth="1"/>
    <col min="7669" max="7923" width="8.83203125" style="1"/>
    <col min="7924" max="7924" width="56.83203125" style="1" customWidth="1"/>
    <col min="7925" max="8179" width="8.83203125" style="1"/>
    <col min="8180" max="8180" width="56.83203125" style="1" customWidth="1"/>
    <col min="8181" max="8435" width="8.83203125" style="1"/>
    <col min="8436" max="8436" width="56.83203125" style="1" customWidth="1"/>
    <col min="8437" max="8691" width="8.83203125" style="1"/>
    <col min="8692" max="8692" width="56.83203125" style="1" customWidth="1"/>
    <col min="8693" max="8947" width="8.83203125" style="1"/>
    <col min="8948" max="8948" width="56.83203125" style="1" customWidth="1"/>
    <col min="8949" max="9203" width="8.83203125" style="1"/>
    <col min="9204" max="9204" width="56.83203125" style="1" customWidth="1"/>
    <col min="9205" max="9459" width="8.83203125" style="1"/>
    <col min="9460" max="9460" width="56.83203125" style="1" customWidth="1"/>
    <col min="9461" max="9715" width="8.83203125" style="1"/>
    <col min="9716" max="9716" width="56.83203125" style="1" customWidth="1"/>
    <col min="9717" max="9971" width="8.83203125" style="1"/>
    <col min="9972" max="9972" width="56.83203125" style="1" customWidth="1"/>
    <col min="9973" max="10227" width="8.83203125" style="1"/>
    <col min="10228" max="10228" width="56.83203125" style="1" customWidth="1"/>
    <col min="10229" max="10483" width="8.83203125" style="1"/>
    <col min="10484" max="10484" width="56.83203125" style="1" customWidth="1"/>
    <col min="10485" max="10739" width="8.83203125" style="1"/>
    <col min="10740" max="10740" width="56.83203125" style="1" customWidth="1"/>
    <col min="10741" max="10995" width="8.83203125" style="1"/>
    <col min="10996" max="10996" width="56.83203125" style="1" customWidth="1"/>
    <col min="10997" max="11251" width="8.83203125" style="1"/>
    <col min="11252" max="11252" width="56.83203125" style="1" customWidth="1"/>
    <col min="11253" max="11507" width="8.83203125" style="1"/>
    <col min="11508" max="11508" width="56.83203125" style="1" customWidth="1"/>
    <col min="11509" max="11763" width="8.83203125" style="1"/>
    <col min="11764" max="11764" width="56.83203125" style="1" customWidth="1"/>
    <col min="11765" max="12019" width="8.83203125" style="1"/>
    <col min="12020" max="12020" width="56.83203125" style="1" customWidth="1"/>
    <col min="12021" max="12275" width="8.83203125" style="1"/>
    <col min="12276" max="12276" width="56.83203125" style="1" customWidth="1"/>
    <col min="12277" max="12531" width="8.83203125" style="1"/>
    <col min="12532" max="12532" width="56.83203125" style="1" customWidth="1"/>
    <col min="12533" max="12787" width="8.83203125" style="1"/>
    <col min="12788" max="12788" width="56.83203125" style="1" customWidth="1"/>
    <col min="12789" max="13043" width="8.83203125" style="1"/>
    <col min="13044" max="13044" width="56.83203125" style="1" customWidth="1"/>
    <col min="13045" max="13299" width="8.83203125" style="1"/>
    <col min="13300" max="13300" width="56.83203125" style="1" customWidth="1"/>
    <col min="13301" max="13555" width="8.83203125" style="1"/>
    <col min="13556" max="13556" width="56.83203125" style="1" customWidth="1"/>
    <col min="13557" max="13811" width="8.83203125" style="1"/>
    <col min="13812" max="13812" width="56.83203125" style="1" customWidth="1"/>
    <col min="13813" max="14067" width="8.83203125" style="1"/>
    <col min="14068" max="14068" width="56.83203125" style="1" customWidth="1"/>
    <col min="14069" max="14323" width="8.83203125" style="1"/>
    <col min="14324" max="14324" width="56.83203125" style="1" customWidth="1"/>
    <col min="14325" max="14579" width="8.83203125" style="1"/>
    <col min="14580" max="14580" width="56.83203125" style="1" customWidth="1"/>
    <col min="14581" max="14835" width="8.83203125" style="1"/>
    <col min="14836" max="14836" width="56.83203125" style="1" customWidth="1"/>
    <col min="14837" max="15091" width="8.83203125" style="1"/>
    <col min="15092" max="15092" width="56.83203125" style="1" customWidth="1"/>
    <col min="15093" max="15347" width="8.83203125" style="1"/>
    <col min="15348" max="15348" width="56.83203125" style="1" customWidth="1"/>
    <col min="15349" max="15603" width="8.83203125" style="1"/>
    <col min="15604" max="15604" width="56.83203125" style="1" customWidth="1"/>
    <col min="15605" max="15859" width="8.83203125" style="1"/>
    <col min="15860" max="15860" width="56.83203125" style="1" customWidth="1"/>
    <col min="15861" max="16115" width="8.83203125" style="1"/>
    <col min="16116" max="16116" width="56.83203125" style="1" customWidth="1"/>
    <col min="16117" max="16384" width="8.83203125" style="1"/>
  </cols>
  <sheetData>
    <row r="1" spans="1:13" x14ac:dyDescent="0.15">
      <c r="A1" s="2" t="s">
        <v>241</v>
      </c>
    </row>
    <row r="2" spans="1:13" ht="12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3" ht="12.75" customHeight="1" x14ac:dyDescent="0.15"/>
    <row r="4" spans="1:13" ht="12.75" customHeight="1" x14ac:dyDescent="0.15"/>
    <row r="5" spans="1:13" ht="12.75" customHeight="1" x14ac:dyDescent="0.1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3" ht="12.75" customHeight="1" x14ac:dyDescent="0.15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15</v>
      </c>
      <c r="K6" s="1" t="s">
        <v>33</v>
      </c>
      <c r="L6" s="1" t="s">
        <v>34</v>
      </c>
    </row>
    <row r="7" spans="1:13" ht="12.75" customHeight="1" x14ac:dyDescent="0.1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</row>
    <row r="8" spans="1:13" ht="12.75" customHeight="1" x14ac:dyDescent="0.15">
      <c r="A8" s="1" t="s">
        <v>47</v>
      </c>
      <c r="B8" s="1" t="s">
        <v>36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  <c r="L8" s="1" t="s">
        <v>57</v>
      </c>
    </row>
    <row r="9" spans="1:13" ht="12.75" customHeight="1" x14ac:dyDescent="0.15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65</v>
      </c>
      <c r="I9" s="1" t="s">
        <v>66</v>
      </c>
      <c r="J9" s="1" t="s">
        <v>32</v>
      </c>
      <c r="K9" s="1" t="s">
        <v>67</v>
      </c>
      <c r="L9" s="1" t="s">
        <v>68</v>
      </c>
    </row>
    <row r="10" spans="1:13" ht="12.75" customHeight="1" x14ac:dyDescent="0.15">
      <c r="A10" s="1" t="s">
        <v>69</v>
      </c>
      <c r="B10" s="1" t="s">
        <v>16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19</v>
      </c>
      <c r="I10" s="1" t="s">
        <v>75</v>
      </c>
      <c r="J10" s="1" t="s">
        <v>76</v>
      </c>
      <c r="K10" s="1" t="s">
        <v>77</v>
      </c>
      <c r="L10" s="1" t="s">
        <v>78</v>
      </c>
    </row>
    <row r="11" spans="1:13" ht="12.75" customHeight="1" x14ac:dyDescent="0.2">
      <c r="A11" t="s">
        <v>79</v>
      </c>
      <c r="H11" t="s">
        <v>80</v>
      </c>
      <c r="I11" t="s">
        <v>81</v>
      </c>
      <c r="J11" t="s">
        <v>44</v>
      </c>
      <c r="K11" t="s">
        <v>82</v>
      </c>
      <c r="L11" t="s">
        <v>83</v>
      </c>
      <c r="M11"/>
    </row>
    <row r="12" spans="1:13" ht="12.75" customHeight="1" x14ac:dyDescent="0.15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72</v>
      </c>
      <c r="F12" s="1" t="s">
        <v>88</v>
      </c>
      <c r="G12" s="1" t="s">
        <v>89</v>
      </c>
      <c r="H12" s="1" t="s">
        <v>90</v>
      </c>
      <c r="I12" s="1" t="s">
        <v>87</v>
      </c>
      <c r="J12" s="1" t="s">
        <v>38</v>
      </c>
      <c r="K12" s="1" t="s">
        <v>91</v>
      </c>
      <c r="L12" s="1" t="s">
        <v>92</v>
      </c>
    </row>
    <row r="13" spans="1:13" ht="12.75" customHeight="1" x14ac:dyDescent="0.15"/>
    <row r="14" spans="1:13" ht="12.75" customHeight="1" x14ac:dyDescent="0.15">
      <c r="A14" s="1" t="s">
        <v>93</v>
      </c>
      <c r="B14" s="1" t="s">
        <v>62</v>
      </c>
      <c r="C14" s="1" t="s">
        <v>94</v>
      </c>
      <c r="D14" s="1" t="s">
        <v>71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99</v>
      </c>
      <c r="J14" s="1" t="s">
        <v>100</v>
      </c>
      <c r="K14" s="1" t="s">
        <v>22</v>
      </c>
      <c r="L14" s="1" t="s">
        <v>101</v>
      </c>
    </row>
    <row r="15" spans="1:13" ht="12.75" customHeight="1" x14ac:dyDescent="0.15">
      <c r="A15" s="1" t="s">
        <v>102</v>
      </c>
      <c r="B15" s="1" t="s">
        <v>103</v>
      </c>
      <c r="C15" s="1" t="s">
        <v>104</v>
      </c>
      <c r="D15" s="1" t="s">
        <v>105</v>
      </c>
      <c r="E15" s="1" t="s">
        <v>106</v>
      </c>
      <c r="F15" s="1" t="s">
        <v>70</v>
      </c>
      <c r="G15" s="1" t="s">
        <v>107</v>
      </c>
      <c r="H15" s="1" t="s">
        <v>108</v>
      </c>
      <c r="I15" s="1" t="s">
        <v>109</v>
      </c>
      <c r="J15" s="1" t="s">
        <v>110</v>
      </c>
      <c r="K15" s="1" t="s">
        <v>111</v>
      </c>
      <c r="L15" s="1" t="s">
        <v>112</v>
      </c>
    </row>
    <row r="16" spans="1:13" ht="12.75" customHeight="1" x14ac:dyDescent="0.15">
      <c r="A16" s="1" t="s">
        <v>113</v>
      </c>
      <c r="B16" s="1" t="s">
        <v>114</v>
      </c>
      <c r="C16" s="1" t="s">
        <v>115</v>
      </c>
      <c r="D16" s="1" t="s">
        <v>116</v>
      </c>
      <c r="E16" s="1" t="s">
        <v>117</v>
      </c>
      <c r="F16" s="1" t="s">
        <v>108</v>
      </c>
      <c r="G16" s="1" t="s">
        <v>118</v>
      </c>
      <c r="H16" s="1" t="s">
        <v>119</v>
      </c>
      <c r="I16" s="1" t="s">
        <v>120</v>
      </c>
      <c r="J16" s="1" t="s">
        <v>121</v>
      </c>
      <c r="K16" s="1" t="s">
        <v>122</v>
      </c>
      <c r="L16" s="1" t="s">
        <v>123</v>
      </c>
    </row>
    <row r="17" spans="1:12" ht="12.75" customHeight="1" x14ac:dyDescent="0.15">
      <c r="A17" s="1" t="s">
        <v>124</v>
      </c>
      <c r="B17" s="1" t="s">
        <v>125</v>
      </c>
      <c r="C17" s="1" t="s">
        <v>59</v>
      </c>
      <c r="D17" s="1" t="s">
        <v>126</v>
      </c>
      <c r="E17" s="1" t="s">
        <v>127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34</v>
      </c>
      <c r="K17" s="1" t="s">
        <v>132</v>
      </c>
      <c r="L17" s="1" t="s">
        <v>133</v>
      </c>
    </row>
    <row r="18" spans="1:12" ht="12.75" customHeight="1" x14ac:dyDescent="0.15">
      <c r="A18" s="1" t="s">
        <v>134</v>
      </c>
      <c r="B18" s="1" t="s">
        <v>17</v>
      </c>
      <c r="C18" s="1" t="s">
        <v>135</v>
      </c>
      <c r="D18" s="1" t="s">
        <v>136</v>
      </c>
      <c r="E18" s="1" t="s">
        <v>137</v>
      </c>
      <c r="F18" s="1" t="s">
        <v>138</v>
      </c>
      <c r="G18" s="1" t="s">
        <v>139</v>
      </c>
      <c r="H18" s="1" t="s">
        <v>88</v>
      </c>
      <c r="I18" s="1" t="s">
        <v>140</v>
      </c>
      <c r="J18" s="1" t="s">
        <v>141</v>
      </c>
      <c r="K18" s="1" t="s">
        <v>131</v>
      </c>
      <c r="L18" s="1" t="s">
        <v>142</v>
      </c>
    </row>
    <row r="19" spans="1:12" ht="12.75" customHeight="1" x14ac:dyDescent="0.15">
      <c r="A19" s="1" t="s">
        <v>143</v>
      </c>
      <c r="B19" s="1" t="s">
        <v>144</v>
      </c>
      <c r="C19" s="1" t="s">
        <v>31</v>
      </c>
      <c r="D19" s="1" t="s">
        <v>145</v>
      </c>
      <c r="E19" s="1" t="s">
        <v>146</v>
      </c>
      <c r="F19" s="1" t="s">
        <v>147</v>
      </c>
      <c r="G19" s="1" t="s">
        <v>148</v>
      </c>
      <c r="H19" s="1" t="s">
        <v>149</v>
      </c>
      <c r="I19" s="1" t="s">
        <v>150</v>
      </c>
      <c r="J19" s="1" t="s">
        <v>151</v>
      </c>
      <c r="K19" s="1" t="s">
        <v>87</v>
      </c>
      <c r="L19" s="1" t="s">
        <v>152</v>
      </c>
    </row>
    <row r="20" spans="1:12" ht="12.75" customHeight="1" x14ac:dyDescent="0.15">
      <c r="A20" s="1" t="s">
        <v>153</v>
      </c>
      <c r="B20" s="1" t="s">
        <v>154</v>
      </c>
      <c r="C20" s="1" t="s">
        <v>155</v>
      </c>
      <c r="D20" s="1" t="s">
        <v>156</v>
      </c>
      <c r="E20" s="1" t="s">
        <v>157</v>
      </c>
      <c r="F20" s="1" t="s">
        <v>158</v>
      </c>
      <c r="G20" s="1" t="s">
        <v>159</v>
      </c>
      <c r="H20" s="1" t="s">
        <v>160</v>
      </c>
      <c r="I20" s="1" t="s">
        <v>161</v>
      </c>
      <c r="J20" s="1" t="s">
        <v>162</v>
      </c>
      <c r="K20" s="1" t="s">
        <v>150</v>
      </c>
      <c r="L20" s="1" t="s">
        <v>163</v>
      </c>
    </row>
    <row r="21" spans="1:12" ht="12.75" customHeight="1" x14ac:dyDescent="0.15"/>
    <row r="22" spans="1:12" ht="12.75" customHeight="1" x14ac:dyDescent="0.15">
      <c r="A22" s="1" t="s">
        <v>164</v>
      </c>
      <c r="B22" s="1" t="s">
        <v>130</v>
      </c>
      <c r="C22" s="1" t="s">
        <v>108</v>
      </c>
      <c r="D22" s="1" t="s">
        <v>165</v>
      </c>
      <c r="E22" s="1" t="s">
        <v>166</v>
      </c>
      <c r="F22" s="1" t="s">
        <v>167</v>
      </c>
      <c r="G22" s="1" t="s">
        <v>168</v>
      </c>
      <c r="H22" s="1" t="s">
        <v>169</v>
      </c>
      <c r="I22" s="1" t="s">
        <v>99</v>
      </c>
      <c r="J22" s="1" t="s">
        <v>170</v>
      </c>
      <c r="K22" s="1" t="s">
        <v>67</v>
      </c>
      <c r="L22" s="1" t="s">
        <v>171</v>
      </c>
    </row>
    <row r="23" spans="1:12" ht="12.75" customHeight="1" x14ac:dyDescent="0.15">
      <c r="A23" s="1" t="s">
        <v>172</v>
      </c>
      <c r="B23" s="1" t="s">
        <v>173</v>
      </c>
      <c r="C23" s="1" t="s">
        <v>174</v>
      </c>
      <c r="D23" s="1" t="s">
        <v>175</v>
      </c>
      <c r="E23" s="1" t="s">
        <v>176</v>
      </c>
      <c r="F23" s="1" t="s">
        <v>88</v>
      </c>
      <c r="G23" s="1" t="s">
        <v>177</v>
      </c>
      <c r="H23" s="1" t="s">
        <v>95</v>
      </c>
      <c r="I23" s="1" t="s">
        <v>178</v>
      </c>
      <c r="J23" s="1" t="s">
        <v>179</v>
      </c>
      <c r="K23" s="1" t="s">
        <v>179</v>
      </c>
      <c r="L23" s="1" t="s">
        <v>180</v>
      </c>
    </row>
    <row r="24" spans="1:12" ht="12.75" customHeight="1" x14ac:dyDescent="0.15">
      <c r="A24" s="1" t="s">
        <v>181</v>
      </c>
      <c r="B24" s="1" t="s">
        <v>182</v>
      </c>
      <c r="C24" s="1" t="s">
        <v>183</v>
      </c>
      <c r="D24" s="1" t="s">
        <v>184</v>
      </c>
      <c r="E24" s="1" t="s">
        <v>185</v>
      </c>
      <c r="F24" s="1" t="s">
        <v>186</v>
      </c>
      <c r="G24" s="1" t="s">
        <v>187</v>
      </c>
      <c r="H24" s="1" t="s">
        <v>188</v>
      </c>
      <c r="I24" s="1" t="s">
        <v>141</v>
      </c>
      <c r="J24" s="1" t="s">
        <v>136</v>
      </c>
      <c r="K24" s="1" t="s">
        <v>189</v>
      </c>
      <c r="L24" s="1" t="s">
        <v>190</v>
      </c>
    </row>
    <row r="25" spans="1:12" ht="12.75" customHeight="1" x14ac:dyDescent="0.15">
      <c r="A25" s="1" t="s">
        <v>191</v>
      </c>
      <c r="B25" s="1" t="s">
        <v>192</v>
      </c>
      <c r="C25" s="1" t="s">
        <v>193</v>
      </c>
      <c r="D25" s="1" t="s">
        <v>126</v>
      </c>
      <c r="E25" s="1" t="s">
        <v>194</v>
      </c>
      <c r="F25" s="1" t="s">
        <v>195</v>
      </c>
      <c r="G25" s="1" t="s">
        <v>196</v>
      </c>
      <c r="H25" s="1" t="s">
        <v>197</v>
      </c>
      <c r="I25" s="1" t="s">
        <v>198</v>
      </c>
      <c r="J25" s="1" t="s">
        <v>199</v>
      </c>
      <c r="K25" s="1" t="s">
        <v>189</v>
      </c>
      <c r="L25" s="1" t="s">
        <v>200</v>
      </c>
    </row>
    <row r="26" spans="1:12" ht="12.75" customHeight="1" x14ac:dyDescent="0.15">
      <c r="A26" s="1" t="s">
        <v>201</v>
      </c>
      <c r="B26" s="1" t="s">
        <v>202</v>
      </c>
      <c r="C26" s="1" t="s">
        <v>115</v>
      </c>
      <c r="D26" s="1" t="s">
        <v>203</v>
      </c>
      <c r="E26" s="1" t="s">
        <v>204</v>
      </c>
      <c r="F26" s="1" t="s">
        <v>205</v>
      </c>
      <c r="G26" s="1" t="s">
        <v>206</v>
      </c>
      <c r="H26" s="1" t="s">
        <v>207</v>
      </c>
      <c r="I26" s="1" t="s">
        <v>132</v>
      </c>
      <c r="J26" s="1" t="s">
        <v>208</v>
      </c>
      <c r="K26" s="1" t="s">
        <v>209</v>
      </c>
      <c r="L26" s="1" t="s">
        <v>210</v>
      </c>
    </row>
    <row r="27" spans="1:12" ht="12.75" customHeight="1" x14ac:dyDescent="0.15">
      <c r="A27" s="1" t="s">
        <v>211</v>
      </c>
      <c r="B27" s="1" t="s">
        <v>117</v>
      </c>
      <c r="C27" s="1" t="s">
        <v>212</v>
      </c>
      <c r="D27" s="1" t="s">
        <v>145</v>
      </c>
      <c r="E27" s="1" t="s">
        <v>213</v>
      </c>
      <c r="F27" s="1" t="s">
        <v>214</v>
      </c>
      <c r="G27" s="1" t="s">
        <v>215</v>
      </c>
      <c r="H27" s="1" t="s">
        <v>216</v>
      </c>
      <c r="I27" s="1" t="s">
        <v>217</v>
      </c>
      <c r="J27" s="1" t="s">
        <v>218</v>
      </c>
      <c r="K27" s="1" t="s">
        <v>219</v>
      </c>
      <c r="L27" s="1" t="s">
        <v>220</v>
      </c>
    </row>
    <row r="28" spans="1:12" ht="12.75" customHeight="1" x14ac:dyDescent="0.15">
      <c r="A28" s="1" t="s">
        <v>221</v>
      </c>
      <c r="B28" s="1" t="s">
        <v>222</v>
      </c>
      <c r="C28" s="1" t="s">
        <v>223</v>
      </c>
      <c r="D28" s="1" t="s">
        <v>224</v>
      </c>
      <c r="E28" s="1" t="s">
        <v>225</v>
      </c>
      <c r="F28" s="1" t="s">
        <v>226</v>
      </c>
      <c r="G28" s="1" t="s">
        <v>227</v>
      </c>
      <c r="H28" s="1" t="s">
        <v>133</v>
      </c>
      <c r="I28" s="1" t="s">
        <v>170</v>
      </c>
      <c r="J28" s="1" t="s">
        <v>228</v>
      </c>
      <c r="K28" s="1" t="s">
        <v>229</v>
      </c>
      <c r="L28" s="1" t="s">
        <v>230</v>
      </c>
    </row>
    <row r="29" spans="1:12" ht="12.75" customHeight="1" x14ac:dyDescent="0.15">
      <c r="A29" s="1" t="s">
        <v>231</v>
      </c>
      <c r="B29" s="1" t="s">
        <v>16</v>
      </c>
      <c r="C29" s="1" t="s">
        <v>85</v>
      </c>
      <c r="D29" s="1" t="s">
        <v>232</v>
      </c>
      <c r="E29" s="1" t="s">
        <v>233</v>
      </c>
      <c r="F29" s="1" t="s">
        <v>234</v>
      </c>
      <c r="G29" s="1" t="s">
        <v>235</v>
      </c>
      <c r="H29" s="1" t="s">
        <v>236</v>
      </c>
      <c r="I29" s="1" t="s">
        <v>237</v>
      </c>
      <c r="J29" s="1" t="s">
        <v>198</v>
      </c>
      <c r="K29" s="1" t="s">
        <v>238</v>
      </c>
      <c r="L29" s="1" t="s">
        <v>239</v>
      </c>
    </row>
    <row r="32" spans="1:12" x14ac:dyDescent="0.15">
      <c r="A32" s="1" t="s">
        <v>240</v>
      </c>
    </row>
    <row r="34" spans="1:6" x14ac:dyDescent="0.15">
      <c r="A34" s="1" t="s">
        <v>528</v>
      </c>
    </row>
    <row r="35" spans="1:6" ht="16" x14ac:dyDescent="0.2">
      <c r="A35" s="27" t="s">
        <v>513</v>
      </c>
      <c r="B35" s="26" t="s">
        <v>514</v>
      </c>
      <c r="C35" s="26" t="s">
        <v>515</v>
      </c>
      <c r="D35" s="26"/>
      <c r="E35" s="26"/>
      <c r="F35" s="26"/>
    </row>
    <row r="36" spans="1:6" ht="16" x14ac:dyDescent="0.2">
      <c r="A36" s="27" t="s">
        <v>524</v>
      </c>
      <c r="B36" s="26" t="s">
        <v>525</v>
      </c>
      <c r="C36" s="26">
        <v>1E-4</v>
      </c>
      <c r="D36" s="26"/>
      <c r="E36" s="26"/>
      <c r="F36" s="26"/>
    </row>
    <row r="37" spans="1:6" ht="16" x14ac:dyDescent="0.2">
      <c r="A37" s="27" t="s">
        <v>519</v>
      </c>
      <c r="B37" s="26" t="s">
        <v>517</v>
      </c>
      <c r="C37" s="26">
        <v>0.1081</v>
      </c>
      <c r="D37" s="26"/>
      <c r="E37" s="26"/>
      <c r="F37" s="26"/>
    </row>
    <row r="38" spans="1:6" ht="16" x14ac:dyDescent="0.2">
      <c r="A38" s="27" t="s">
        <v>526</v>
      </c>
      <c r="B38" s="26" t="s">
        <v>527</v>
      </c>
      <c r="C38" s="26">
        <v>1.55E-2</v>
      </c>
      <c r="D38" s="26"/>
      <c r="E38" s="26"/>
      <c r="F38" s="26"/>
    </row>
    <row r="41" spans="1:6" x14ac:dyDescent="0.15">
      <c r="A41" s="1" t="s">
        <v>529</v>
      </c>
    </row>
    <row r="42" spans="1:6" ht="16" x14ac:dyDescent="0.2">
      <c r="A42" s="27" t="s">
        <v>513</v>
      </c>
      <c r="B42" s="26" t="s">
        <v>514</v>
      </c>
      <c r="C42" s="26" t="s">
        <v>515</v>
      </c>
      <c r="D42" s="26"/>
      <c r="E42" s="26"/>
      <c r="F42" s="26"/>
    </row>
    <row r="43" spans="1:6" ht="16" x14ac:dyDescent="0.2">
      <c r="A43" s="27" t="s">
        <v>524</v>
      </c>
      <c r="B43" s="26" t="s">
        <v>517</v>
      </c>
      <c r="C43" s="26">
        <v>0.42649999999999999</v>
      </c>
      <c r="D43" s="26"/>
      <c r="E43" s="26"/>
      <c r="F43" s="26"/>
    </row>
    <row r="44" spans="1:6" ht="16" x14ac:dyDescent="0.2">
      <c r="A44" s="27" t="s">
        <v>519</v>
      </c>
      <c r="B44" s="26" t="s">
        <v>527</v>
      </c>
      <c r="C44" s="26">
        <v>2.12E-2</v>
      </c>
      <c r="D44" s="26"/>
      <c r="E44" s="26"/>
      <c r="F44" s="26"/>
    </row>
    <row r="45" spans="1:6" ht="16" x14ac:dyDescent="0.2">
      <c r="A45" s="27" t="s">
        <v>526</v>
      </c>
      <c r="B45" s="26" t="s">
        <v>517</v>
      </c>
      <c r="C45" s="26">
        <v>0.28270000000000001</v>
      </c>
      <c r="D45" s="26"/>
      <c r="E45" s="26"/>
      <c r="F45" s="26"/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35A8-1C79-4B47-92F5-C0C072585C06}">
  <dimension ref="A1:F32"/>
  <sheetViews>
    <sheetView topLeftCell="A13" workbookViewId="0">
      <selection activeCell="H29" sqref="H29"/>
    </sheetView>
  </sheetViews>
  <sheetFormatPr baseColWidth="10" defaultRowHeight="15" x14ac:dyDescent="0.2"/>
  <cols>
    <col min="1" max="1" width="14.1640625" style="12" customWidth="1"/>
    <col min="2" max="4" width="10.83203125" style="13"/>
    <col min="5" max="16384" width="10.83203125" style="12"/>
  </cols>
  <sheetData>
    <row r="1" spans="1:4" x14ac:dyDescent="0.2">
      <c r="A1" s="2" t="s">
        <v>264</v>
      </c>
    </row>
    <row r="2" spans="1:4" s="3" customFormat="1" x14ac:dyDescent="0.2">
      <c r="A2" s="3" t="s">
        <v>242</v>
      </c>
      <c r="B2" s="4" t="s">
        <v>243</v>
      </c>
      <c r="C2" s="4" t="s">
        <v>244</v>
      </c>
      <c r="D2" s="4" t="s">
        <v>245</v>
      </c>
    </row>
    <row r="3" spans="1:4" s="5" customFormat="1" x14ac:dyDescent="0.2">
      <c r="A3" s="5" t="s">
        <v>246</v>
      </c>
      <c r="B3" s="6">
        <v>0.49</v>
      </c>
      <c r="C3" s="6">
        <v>0.245</v>
      </c>
      <c r="D3" s="6">
        <f>3.91/2</f>
        <v>1.9550000000000001</v>
      </c>
    </row>
    <row r="4" spans="1:4" s="5" customFormat="1" x14ac:dyDescent="0.2">
      <c r="A4" s="5" t="s">
        <v>247</v>
      </c>
      <c r="B4" s="7">
        <v>8.2085225793257788</v>
      </c>
      <c r="C4" s="6">
        <v>0.245</v>
      </c>
      <c r="D4" s="6">
        <f t="shared" ref="D4:D6" si="0">3.91/2</f>
        <v>1.9550000000000001</v>
      </c>
    </row>
    <row r="5" spans="1:4" s="8" customFormat="1" x14ac:dyDescent="0.2">
      <c r="A5" s="8" t="s">
        <v>248</v>
      </c>
      <c r="B5" s="6">
        <v>0.49</v>
      </c>
      <c r="C5" s="6">
        <v>0.245</v>
      </c>
      <c r="D5" s="6">
        <f t="shared" si="0"/>
        <v>1.9550000000000001</v>
      </c>
    </row>
    <row r="6" spans="1:4" s="8" customFormat="1" x14ac:dyDescent="0.2">
      <c r="A6" s="8" t="s">
        <v>249</v>
      </c>
      <c r="B6" s="6">
        <v>0.49</v>
      </c>
      <c r="C6" s="6">
        <v>0.245</v>
      </c>
      <c r="D6" s="6">
        <f t="shared" si="0"/>
        <v>1.9550000000000001</v>
      </c>
    </row>
    <row r="7" spans="1:4" s="5" customFormat="1" x14ac:dyDescent="0.2">
      <c r="A7" s="5" t="s">
        <v>250</v>
      </c>
      <c r="B7" s="6">
        <v>0.49</v>
      </c>
      <c r="C7" s="7">
        <v>3.2950823176482777</v>
      </c>
      <c r="D7" s="7">
        <v>3.2950823176482777</v>
      </c>
    </row>
    <row r="8" spans="1:4" s="5" customFormat="1" x14ac:dyDescent="0.2">
      <c r="A8" s="5" t="s">
        <v>251</v>
      </c>
      <c r="B8" s="6">
        <v>0.49</v>
      </c>
      <c r="C8" s="6">
        <v>0.245</v>
      </c>
      <c r="D8" s="6">
        <f>3.91/2</f>
        <v>1.9550000000000001</v>
      </c>
    </row>
    <row r="9" spans="1:4" s="5" customFormat="1" x14ac:dyDescent="0.2">
      <c r="A9" s="5" t="s">
        <v>252</v>
      </c>
      <c r="B9" s="7">
        <v>8.3687319700034202</v>
      </c>
      <c r="C9" s="7">
        <v>6.0953254635196092</v>
      </c>
      <c r="D9" s="7">
        <v>22.019069955248135</v>
      </c>
    </row>
    <row r="10" spans="1:4" s="5" customFormat="1" x14ac:dyDescent="0.2">
      <c r="A10" s="5" t="s">
        <v>253</v>
      </c>
      <c r="B10" s="7">
        <v>53.618807422687354</v>
      </c>
      <c r="C10" s="7">
        <v>39.682771190335245</v>
      </c>
      <c r="D10" s="7">
        <v>32.185714256535313</v>
      </c>
    </row>
    <row r="11" spans="1:4" s="5" customFormat="1" x14ac:dyDescent="0.2">
      <c r="A11" s="5" t="s">
        <v>254</v>
      </c>
      <c r="B11" s="7">
        <v>148.42113700553523</v>
      </c>
      <c r="C11" s="7">
        <v>48.488680630406009</v>
      </c>
      <c r="D11" s="6">
        <f>3.91/2</f>
        <v>1.9550000000000001</v>
      </c>
    </row>
    <row r="12" spans="1:4" s="5" customFormat="1" x14ac:dyDescent="0.2">
      <c r="A12" s="5" t="s">
        <v>255</v>
      </c>
      <c r="B12" s="7">
        <v>20.679590306697076</v>
      </c>
      <c r="C12" s="7">
        <v>5.074472128800485</v>
      </c>
      <c r="D12" s="6">
        <f>3.91/2</f>
        <v>1.9550000000000001</v>
      </c>
    </row>
    <row r="13" spans="1:4" s="5" customFormat="1" x14ac:dyDescent="0.2">
      <c r="A13" s="5" t="s">
        <v>256</v>
      </c>
      <c r="B13" s="7">
        <v>226.7748130672347</v>
      </c>
      <c r="C13" s="7">
        <v>7.4109322300584628</v>
      </c>
      <c r="D13" s="7">
        <v>189.19186798909618</v>
      </c>
    </row>
    <row r="14" spans="1:4" s="5" customFormat="1" x14ac:dyDescent="0.2">
      <c r="A14" s="5" t="s">
        <v>257</v>
      </c>
      <c r="B14" s="6">
        <v>0.49</v>
      </c>
      <c r="C14" s="7">
        <v>2.4428056780411445</v>
      </c>
      <c r="D14" s="7">
        <v>81.46382391582668</v>
      </c>
    </row>
    <row r="15" spans="1:4" s="5" customFormat="1" x14ac:dyDescent="0.2">
      <c r="A15" s="5" t="s">
        <v>258</v>
      </c>
      <c r="B15" s="7">
        <v>11.03473007393568</v>
      </c>
      <c r="C15" s="6">
        <v>0.245</v>
      </c>
      <c r="D15" s="6">
        <f>3.91/2</f>
        <v>1.9550000000000001</v>
      </c>
    </row>
    <row r="16" spans="1:4" s="5" customFormat="1" x14ac:dyDescent="0.2">
      <c r="A16" s="5" t="s">
        <v>259</v>
      </c>
      <c r="B16" s="6">
        <v>0.49</v>
      </c>
      <c r="C16" s="7">
        <v>0.78469777707111599</v>
      </c>
      <c r="D16" s="7">
        <v>57.027108720038598</v>
      </c>
    </row>
    <row r="17" spans="1:6" s="8" customFormat="1" x14ac:dyDescent="0.2">
      <c r="A17" s="8" t="s">
        <v>260</v>
      </c>
      <c r="B17" s="6">
        <v>0.49</v>
      </c>
      <c r="C17" s="9">
        <v>0.245</v>
      </c>
      <c r="D17" s="6">
        <f>3.91/2</f>
        <v>1.9550000000000001</v>
      </c>
    </row>
    <row r="18" spans="1:6" s="5" customFormat="1" x14ac:dyDescent="0.2">
      <c r="A18" s="5" t="s">
        <v>261</v>
      </c>
      <c r="B18" s="6">
        <v>0.49</v>
      </c>
      <c r="C18" s="6">
        <v>0.245</v>
      </c>
      <c r="D18" s="6">
        <f>3.91/2</f>
        <v>1.9550000000000001</v>
      </c>
    </row>
    <row r="19" spans="1:6" s="5" customFormat="1" x14ac:dyDescent="0.2">
      <c r="A19" s="5" t="s">
        <v>262</v>
      </c>
      <c r="B19" s="6">
        <v>0.49</v>
      </c>
      <c r="C19" s="7">
        <v>1.1300520628353099</v>
      </c>
      <c r="D19" s="6">
        <f>3.91/2</f>
        <v>1.9550000000000001</v>
      </c>
    </row>
    <row r="20" spans="1:6" s="5" customFormat="1" x14ac:dyDescent="0.2">
      <c r="A20" s="5" t="s">
        <v>263</v>
      </c>
      <c r="B20" s="6">
        <v>0.49</v>
      </c>
      <c r="C20" s="7">
        <v>18.602173517806236</v>
      </c>
      <c r="D20" s="6">
        <f>3.91/2</f>
        <v>1.9550000000000001</v>
      </c>
    </row>
    <row r="21" spans="1:6" s="10" customFormat="1" x14ac:dyDescent="0.2">
      <c r="B21" s="11"/>
      <c r="C21" s="11"/>
      <c r="D21" s="11"/>
    </row>
    <row r="22" spans="1:6" x14ac:dyDescent="0.2">
      <c r="A22" s="12" t="s">
        <v>243</v>
      </c>
    </row>
    <row r="23" spans="1:6" ht="16" x14ac:dyDescent="0.2">
      <c r="A23" s="27" t="s">
        <v>513</v>
      </c>
      <c r="B23" s="26" t="s">
        <v>514</v>
      </c>
      <c r="C23" s="26" t="s">
        <v>515</v>
      </c>
      <c r="D23" s="26"/>
      <c r="E23" s="26"/>
      <c r="F23" s="26"/>
    </row>
    <row r="24" spans="1:6" ht="16" x14ac:dyDescent="0.2">
      <c r="A24" s="27" t="s">
        <v>516</v>
      </c>
      <c r="B24" s="26" t="s">
        <v>517</v>
      </c>
      <c r="C24" s="26">
        <v>6.6699999999999995E-2</v>
      </c>
      <c r="D24" s="26" t="s">
        <v>518</v>
      </c>
      <c r="E24" s="26"/>
      <c r="F24" s="26"/>
    </row>
    <row r="25" spans="1:6" ht="16" x14ac:dyDescent="0.2">
      <c r="A25" s="27" t="s">
        <v>519</v>
      </c>
      <c r="B25" s="26" t="s">
        <v>517</v>
      </c>
      <c r="C25" s="26">
        <v>0.99990000000000001</v>
      </c>
      <c r="D25" s="26" t="s">
        <v>520</v>
      </c>
      <c r="E25" s="26"/>
      <c r="F25" s="26"/>
    </row>
    <row r="26" spans="1:6" ht="16" x14ac:dyDescent="0.2">
      <c r="A26" s="27" t="s">
        <v>521</v>
      </c>
      <c r="B26" s="26" t="s">
        <v>517</v>
      </c>
      <c r="C26" s="26">
        <v>6.8599999999999994E-2</v>
      </c>
      <c r="D26" s="26" t="s">
        <v>522</v>
      </c>
      <c r="E26" s="26"/>
      <c r="F26" s="26"/>
    </row>
    <row r="27" spans="1:6" x14ac:dyDescent="0.2">
      <c r="B27" s="12"/>
      <c r="C27" s="12"/>
      <c r="D27" s="12"/>
    </row>
    <row r="28" spans="1:6" x14ac:dyDescent="0.2">
      <c r="A28" s="12" t="s">
        <v>523</v>
      </c>
      <c r="B28" s="12"/>
      <c r="C28" s="12"/>
      <c r="D28" s="12"/>
    </row>
    <row r="29" spans="1:6" ht="16" x14ac:dyDescent="0.2">
      <c r="A29" s="27" t="s">
        <v>513</v>
      </c>
      <c r="B29" s="26" t="s">
        <v>514</v>
      </c>
      <c r="C29" s="26" t="s">
        <v>515</v>
      </c>
      <c r="D29" s="26"/>
      <c r="E29" s="26"/>
      <c r="F29" s="26"/>
    </row>
    <row r="30" spans="1:6" ht="16" x14ac:dyDescent="0.2">
      <c r="A30" s="27" t="s">
        <v>516</v>
      </c>
      <c r="B30" s="26" t="s">
        <v>517</v>
      </c>
      <c r="C30" s="26">
        <v>7.0000000000000007E-2</v>
      </c>
      <c r="D30" s="26" t="s">
        <v>518</v>
      </c>
      <c r="E30" s="26"/>
      <c r="F30" s="26"/>
    </row>
    <row r="31" spans="1:6" ht="16" x14ac:dyDescent="0.2">
      <c r="A31" s="27" t="s">
        <v>519</v>
      </c>
      <c r="B31" s="26" t="s">
        <v>517</v>
      </c>
      <c r="C31" s="26">
        <v>0.92149999999999999</v>
      </c>
      <c r="D31" s="26" t="s">
        <v>520</v>
      </c>
      <c r="E31" s="26"/>
      <c r="F31" s="26"/>
    </row>
    <row r="32" spans="1:6" ht="16" x14ac:dyDescent="0.2">
      <c r="A32" s="27" t="s">
        <v>521</v>
      </c>
      <c r="B32" s="26" t="s">
        <v>517</v>
      </c>
      <c r="C32" s="26">
        <v>0.1389</v>
      </c>
      <c r="D32" s="26" t="s">
        <v>522</v>
      </c>
      <c r="E32" s="26"/>
      <c r="F32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48CF-6664-D141-9A52-0274E71F06E7}">
  <dimension ref="A1:AL60"/>
  <sheetViews>
    <sheetView topLeftCell="A38" workbookViewId="0">
      <selection activeCell="E65" sqref="E65"/>
    </sheetView>
  </sheetViews>
  <sheetFormatPr baseColWidth="10" defaultColWidth="8.83203125" defaultRowHeight="13" x14ac:dyDescent="0.15"/>
  <cols>
    <col min="1" max="1" width="54.5" style="1" customWidth="1"/>
    <col min="2" max="256" width="8.83203125" style="1"/>
    <col min="257" max="257" width="54.5" style="1" customWidth="1"/>
    <col min="258" max="512" width="8.83203125" style="1"/>
    <col min="513" max="513" width="54.5" style="1" customWidth="1"/>
    <col min="514" max="768" width="8.83203125" style="1"/>
    <col min="769" max="769" width="54.5" style="1" customWidth="1"/>
    <col min="770" max="1024" width="8.83203125" style="1"/>
    <col min="1025" max="1025" width="54.5" style="1" customWidth="1"/>
    <col min="1026" max="1280" width="8.83203125" style="1"/>
    <col min="1281" max="1281" width="54.5" style="1" customWidth="1"/>
    <col min="1282" max="1536" width="8.83203125" style="1"/>
    <col min="1537" max="1537" width="54.5" style="1" customWidth="1"/>
    <col min="1538" max="1792" width="8.83203125" style="1"/>
    <col min="1793" max="1793" width="54.5" style="1" customWidth="1"/>
    <col min="1794" max="2048" width="8.83203125" style="1"/>
    <col min="2049" max="2049" width="54.5" style="1" customWidth="1"/>
    <col min="2050" max="2304" width="8.83203125" style="1"/>
    <col min="2305" max="2305" width="54.5" style="1" customWidth="1"/>
    <col min="2306" max="2560" width="8.83203125" style="1"/>
    <col min="2561" max="2561" width="54.5" style="1" customWidth="1"/>
    <col min="2562" max="2816" width="8.83203125" style="1"/>
    <col min="2817" max="2817" width="54.5" style="1" customWidth="1"/>
    <col min="2818" max="3072" width="8.83203125" style="1"/>
    <col min="3073" max="3073" width="54.5" style="1" customWidth="1"/>
    <col min="3074" max="3328" width="8.83203125" style="1"/>
    <col min="3329" max="3329" width="54.5" style="1" customWidth="1"/>
    <col min="3330" max="3584" width="8.83203125" style="1"/>
    <col min="3585" max="3585" width="54.5" style="1" customWidth="1"/>
    <col min="3586" max="3840" width="8.83203125" style="1"/>
    <col min="3841" max="3841" width="54.5" style="1" customWidth="1"/>
    <col min="3842" max="4096" width="8.83203125" style="1"/>
    <col min="4097" max="4097" width="54.5" style="1" customWidth="1"/>
    <col min="4098" max="4352" width="8.83203125" style="1"/>
    <col min="4353" max="4353" width="54.5" style="1" customWidth="1"/>
    <col min="4354" max="4608" width="8.83203125" style="1"/>
    <col min="4609" max="4609" width="54.5" style="1" customWidth="1"/>
    <col min="4610" max="4864" width="8.83203125" style="1"/>
    <col min="4865" max="4865" width="54.5" style="1" customWidth="1"/>
    <col min="4866" max="5120" width="8.83203125" style="1"/>
    <col min="5121" max="5121" width="54.5" style="1" customWidth="1"/>
    <col min="5122" max="5376" width="8.83203125" style="1"/>
    <col min="5377" max="5377" width="54.5" style="1" customWidth="1"/>
    <col min="5378" max="5632" width="8.83203125" style="1"/>
    <col min="5633" max="5633" width="54.5" style="1" customWidth="1"/>
    <col min="5634" max="5888" width="8.83203125" style="1"/>
    <col min="5889" max="5889" width="54.5" style="1" customWidth="1"/>
    <col min="5890" max="6144" width="8.83203125" style="1"/>
    <col min="6145" max="6145" width="54.5" style="1" customWidth="1"/>
    <col min="6146" max="6400" width="8.83203125" style="1"/>
    <col min="6401" max="6401" width="54.5" style="1" customWidth="1"/>
    <col min="6402" max="6656" width="8.83203125" style="1"/>
    <col min="6657" max="6657" width="54.5" style="1" customWidth="1"/>
    <col min="6658" max="6912" width="8.83203125" style="1"/>
    <col min="6913" max="6913" width="54.5" style="1" customWidth="1"/>
    <col min="6914" max="7168" width="8.83203125" style="1"/>
    <col min="7169" max="7169" width="54.5" style="1" customWidth="1"/>
    <col min="7170" max="7424" width="8.83203125" style="1"/>
    <col min="7425" max="7425" width="54.5" style="1" customWidth="1"/>
    <col min="7426" max="7680" width="8.83203125" style="1"/>
    <col min="7681" max="7681" width="54.5" style="1" customWidth="1"/>
    <col min="7682" max="7936" width="8.83203125" style="1"/>
    <col min="7937" max="7937" width="54.5" style="1" customWidth="1"/>
    <col min="7938" max="8192" width="8.83203125" style="1"/>
    <col min="8193" max="8193" width="54.5" style="1" customWidth="1"/>
    <col min="8194" max="8448" width="8.83203125" style="1"/>
    <col min="8449" max="8449" width="54.5" style="1" customWidth="1"/>
    <col min="8450" max="8704" width="8.83203125" style="1"/>
    <col min="8705" max="8705" width="54.5" style="1" customWidth="1"/>
    <col min="8706" max="8960" width="8.83203125" style="1"/>
    <col min="8961" max="8961" width="54.5" style="1" customWidth="1"/>
    <col min="8962" max="9216" width="8.83203125" style="1"/>
    <col min="9217" max="9217" width="54.5" style="1" customWidth="1"/>
    <col min="9218" max="9472" width="8.83203125" style="1"/>
    <col min="9473" max="9473" width="54.5" style="1" customWidth="1"/>
    <col min="9474" max="9728" width="8.83203125" style="1"/>
    <col min="9729" max="9729" width="54.5" style="1" customWidth="1"/>
    <col min="9730" max="9984" width="8.83203125" style="1"/>
    <col min="9985" max="9985" width="54.5" style="1" customWidth="1"/>
    <col min="9986" max="10240" width="8.83203125" style="1"/>
    <col min="10241" max="10241" width="54.5" style="1" customWidth="1"/>
    <col min="10242" max="10496" width="8.83203125" style="1"/>
    <col min="10497" max="10497" width="54.5" style="1" customWidth="1"/>
    <col min="10498" max="10752" width="8.83203125" style="1"/>
    <col min="10753" max="10753" width="54.5" style="1" customWidth="1"/>
    <col min="10754" max="11008" width="8.83203125" style="1"/>
    <col min="11009" max="11009" width="54.5" style="1" customWidth="1"/>
    <col min="11010" max="11264" width="8.83203125" style="1"/>
    <col min="11265" max="11265" width="54.5" style="1" customWidth="1"/>
    <col min="11266" max="11520" width="8.83203125" style="1"/>
    <col min="11521" max="11521" width="54.5" style="1" customWidth="1"/>
    <col min="11522" max="11776" width="8.83203125" style="1"/>
    <col min="11777" max="11777" width="54.5" style="1" customWidth="1"/>
    <col min="11778" max="12032" width="8.83203125" style="1"/>
    <col min="12033" max="12033" width="54.5" style="1" customWidth="1"/>
    <col min="12034" max="12288" width="8.83203125" style="1"/>
    <col min="12289" max="12289" width="54.5" style="1" customWidth="1"/>
    <col min="12290" max="12544" width="8.83203125" style="1"/>
    <col min="12545" max="12545" width="54.5" style="1" customWidth="1"/>
    <col min="12546" max="12800" width="8.83203125" style="1"/>
    <col min="12801" max="12801" width="54.5" style="1" customWidth="1"/>
    <col min="12802" max="13056" width="8.83203125" style="1"/>
    <col min="13057" max="13057" width="54.5" style="1" customWidth="1"/>
    <col min="13058" max="13312" width="8.83203125" style="1"/>
    <col min="13313" max="13313" width="54.5" style="1" customWidth="1"/>
    <col min="13314" max="13568" width="8.83203125" style="1"/>
    <col min="13569" max="13569" width="54.5" style="1" customWidth="1"/>
    <col min="13570" max="13824" width="8.83203125" style="1"/>
    <col min="13825" max="13825" width="54.5" style="1" customWidth="1"/>
    <col min="13826" max="14080" width="8.83203125" style="1"/>
    <col min="14081" max="14081" width="54.5" style="1" customWidth="1"/>
    <col min="14082" max="14336" width="8.83203125" style="1"/>
    <col min="14337" max="14337" width="54.5" style="1" customWidth="1"/>
    <col min="14338" max="14592" width="8.83203125" style="1"/>
    <col min="14593" max="14593" width="54.5" style="1" customWidth="1"/>
    <col min="14594" max="14848" width="8.83203125" style="1"/>
    <col min="14849" max="14849" width="54.5" style="1" customWidth="1"/>
    <col min="14850" max="15104" width="8.83203125" style="1"/>
    <col min="15105" max="15105" width="54.5" style="1" customWidth="1"/>
    <col min="15106" max="15360" width="8.83203125" style="1"/>
    <col min="15361" max="15361" width="54.5" style="1" customWidth="1"/>
    <col min="15362" max="15616" width="8.83203125" style="1"/>
    <col min="15617" max="15617" width="54.5" style="1" customWidth="1"/>
    <col min="15618" max="15872" width="8.83203125" style="1"/>
    <col min="15873" max="15873" width="54.5" style="1" customWidth="1"/>
    <col min="15874" max="16128" width="8.83203125" style="1"/>
    <col min="16129" max="16129" width="54.5" style="1" customWidth="1"/>
    <col min="16130" max="16384" width="8.83203125" style="1"/>
  </cols>
  <sheetData>
    <row r="1" spans="1:15" ht="12.75" customHeight="1" x14ac:dyDescent="0.15">
      <c r="A1" s="2" t="s">
        <v>511</v>
      </c>
      <c r="D1" s="1" t="s">
        <v>368</v>
      </c>
      <c r="E1" s="1" t="s">
        <v>369</v>
      </c>
      <c r="F1" s="1" t="s">
        <v>370</v>
      </c>
      <c r="G1" s="1" t="s">
        <v>371</v>
      </c>
      <c r="H1" s="1" t="s">
        <v>372</v>
      </c>
    </row>
    <row r="2" spans="1:15" ht="12.75" customHeight="1" x14ac:dyDescent="0.15"/>
    <row r="3" spans="1:15" ht="12.75" customHeight="1" x14ac:dyDescent="0.15">
      <c r="A3" s="1" t="s">
        <v>373</v>
      </c>
      <c r="D3" s="1" t="s">
        <v>374</v>
      </c>
      <c r="E3" s="1" t="s">
        <v>375</v>
      </c>
      <c r="F3" s="1" t="s">
        <v>376</v>
      </c>
      <c r="G3" s="1" t="s">
        <v>377</v>
      </c>
      <c r="H3" s="21">
        <v>7.2099999999999997E-2</v>
      </c>
    </row>
    <row r="4" spans="1:15" ht="12.75" customHeight="1" x14ac:dyDescent="0.15">
      <c r="A4" s="1" t="s">
        <v>378</v>
      </c>
      <c r="D4" s="1" t="s">
        <v>379</v>
      </c>
      <c r="E4" s="1" t="s">
        <v>380</v>
      </c>
      <c r="F4" s="1" t="s">
        <v>381</v>
      </c>
      <c r="G4" s="1" t="s">
        <v>382</v>
      </c>
      <c r="H4" s="1" t="s">
        <v>383</v>
      </c>
    </row>
    <row r="5" spans="1:15" ht="12.75" customHeight="1" x14ac:dyDescent="0.2">
      <c r="A5" s="1" t="s">
        <v>384</v>
      </c>
      <c r="D5" s="1" t="s">
        <v>385</v>
      </c>
      <c r="E5" s="1" t="s">
        <v>386</v>
      </c>
      <c r="F5" s="1" t="s">
        <v>387</v>
      </c>
      <c r="G5" s="1" t="s">
        <v>388</v>
      </c>
      <c r="H5" s="1" t="s">
        <v>389</v>
      </c>
      <c r="K5" s="26"/>
      <c r="L5" s="26"/>
      <c r="M5" s="26"/>
      <c r="N5" s="26"/>
      <c r="O5" s="26"/>
    </row>
    <row r="6" spans="1:15" ht="12.75" customHeight="1" x14ac:dyDescent="0.2">
      <c r="A6" s="1" t="s">
        <v>390</v>
      </c>
      <c r="D6" s="1" t="s">
        <v>391</v>
      </c>
      <c r="E6" s="1" t="s">
        <v>392</v>
      </c>
      <c r="F6" s="1" t="s">
        <v>184</v>
      </c>
      <c r="G6" s="1" t="s">
        <v>393</v>
      </c>
      <c r="H6" s="1" t="s">
        <v>394</v>
      </c>
      <c r="K6" s="26"/>
      <c r="L6" s="26"/>
      <c r="M6" s="26"/>
      <c r="N6" s="26"/>
      <c r="O6" s="26"/>
    </row>
    <row r="7" spans="1:15" s="22" customFormat="1" ht="12.75" customHeight="1" x14ac:dyDescent="0.2">
      <c r="K7" s="26"/>
      <c r="L7" s="26"/>
      <c r="M7" s="26"/>
      <c r="N7" s="26"/>
      <c r="O7" s="26"/>
    </row>
    <row r="8" spans="1:15" ht="12.75" customHeight="1" x14ac:dyDescent="0.2">
      <c r="K8" s="26"/>
      <c r="L8" s="26"/>
      <c r="M8" s="26"/>
      <c r="N8" s="26"/>
      <c r="O8" s="26"/>
    </row>
    <row r="9" spans="1:15" ht="12.75" customHeight="1" x14ac:dyDescent="0.2">
      <c r="A9" s="1" t="s">
        <v>396</v>
      </c>
      <c r="D9" s="1" t="s">
        <v>397</v>
      </c>
      <c r="E9" s="1" t="s">
        <v>398</v>
      </c>
      <c r="F9" s="1" t="s">
        <v>34</v>
      </c>
      <c r="G9" s="1" t="s">
        <v>165</v>
      </c>
      <c r="H9" s="1" t="s">
        <v>399</v>
      </c>
      <c r="K9" s="26"/>
      <c r="L9" s="26"/>
      <c r="M9" s="26"/>
      <c r="N9" s="26"/>
      <c r="O9" s="26"/>
    </row>
    <row r="10" spans="1:15" ht="12.75" customHeight="1" x14ac:dyDescent="0.2">
      <c r="A10" s="1" t="s">
        <v>400</v>
      </c>
      <c r="D10" s="1" t="s">
        <v>401</v>
      </c>
      <c r="E10" s="1" t="s">
        <v>402</v>
      </c>
      <c r="F10" s="1" t="s">
        <v>403</v>
      </c>
      <c r="G10" s="1" t="s">
        <v>404</v>
      </c>
      <c r="H10" s="1" t="s">
        <v>405</v>
      </c>
      <c r="K10" s="26"/>
      <c r="L10" s="26"/>
      <c r="M10" s="26"/>
      <c r="N10" s="26"/>
      <c r="O10" s="26"/>
    </row>
    <row r="11" spans="1:15" ht="12.75" customHeight="1" x14ac:dyDescent="0.2">
      <c r="A11" s="1" t="s">
        <v>406</v>
      </c>
      <c r="D11" s="1" t="s">
        <v>176</v>
      </c>
      <c r="E11" s="1" t="s">
        <v>407</v>
      </c>
      <c r="F11" s="1" t="s">
        <v>174</v>
      </c>
      <c r="G11" s="1" t="s">
        <v>408</v>
      </c>
      <c r="H11" s="1" t="s">
        <v>409</v>
      </c>
      <c r="K11" s="26"/>
      <c r="L11" s="26"/>
      <c r="M11" s="26"/>
      <c r="N11" s="26"/>
      <c r="O11" s="26"/>
    </row>
    <row r="12" spans="1:15" ht="12.75" customHeight="1" x14ac:dyDescent="0.2">
      <c r="A12" s="1" t="s">
        <v>410</v>
      </c>
      <c r="D12" s="1" t="s">
        <v>411</v>
      </c>
      <c r="E12" s="1" t="s">
        <v>412</v>
      </c>
      <c r="F12" s="1" t="s">
        <v>16</v>
      </c>
      <c r="G12" s="1" t="s">
        <v>413</v>
      </c>
      <c r="H12" s="1" t="s">
        <v>64</v>
      </c>
      <c r="K12" s="26"/>
      <c r="L12" s="26"/>
      <c r="M12" s="26"/>
      <c r="N12" s="26"/>
      <c r="O12" s="26"/>
    </row>
    <row r="13" spans="1:15" s="22" customFormat="1" ht="12.75" customHeight="1" x14ac:dyDescent="0.2">
      <c r="K13" s="26"/>
      <c r="L13" s="26"/>
      <c r="M13" s="26"/>
      <c r="N13" s="26"/>
      <c r="O13" s="26"/>
    </row>
    <row r="14" spans="1:15" s="22" customFormat="1" ht="12.75" customHeight="1" x14ac:dyDescent="0.2">
      <c r="K14" s="28"/>
      <c r="L14" s="28"/>
      <c r="M14" s="28"/>
      <c r="N14" s="28"/>
      <c r="O14" s="28"/>
    </row>
    <row r="15" spans="1:15" ht="12.75" customHeight="1" x14ac:dyDescent="0.15"/>
    <row r="16" spans="1:15" ht="12.75" customHeight="1" x14ac:dyDescent="0.15">
      <c r="A16" s="1" t="s">
        <v>415</v>
      </c>
      <c r="D16" s="1" t="s">
        <v>416</v>
      </c>
      <c r="E16" s="1" t="s">
        <v>417</v>
      </c>
      <c r="F16" s="1" t="s">
        <v>418</v>
      </c>
      <c r="G16" s="1" t="s">
        <v>419</v>
      </c>
      <c r="H16" s="1" t="s">
        <v>394</v>
      </c>
    </row>
    <row r="17" spans="1:8" ht="12.75" customHeight="1" x14ac:dyDescent="0.15">
      <c r="A17" s="1" t="s">
        <v>420</v>
      </c>
      <c r="D17" s="1" t="s">
        <v>421</v>
      </c>
      <c r="E17" s="1" t="s">
        <v>205</v>
      </c>
      <c r="F17" s="1" t="s">
        <v>422</v>
      </c>
      <c r="G17" s="1" t="s">
        <v>423</v>
      </c>
      <c r="H17" s="1" t="s">
        <v>424</v>
      </c>
    </row>
    <row r="18" spans="1:8" ht="12.75" customHeight="1" x14ac:dyDescent="0.15">
      <c r="A18" s="1" t="s">
        <v>425</v>
      </c>
      <c r="D18" s="1" t="s">
        <v>426</v>
      </c>
      <c r="E18" s="1" t="s">
        <v>427</v>
      </c>
      <c r="F18" s="1" t="s">
        <v>72</v>
      </c>
      <c r="G18" s="1" t="s">
        <v>428</v>
      </c>
      <c r="H18" s="1" t="s">
        <v>429</v>
      </c>
    </row>
    <row r="19" spans="1:8" ht="12.75" customHeight="1" x14ac:dyDescent="0.15">
      <c r="A19" s="1" t="s">
        <v>430</v>
      </c>
      <c r="D19" s="1" t="s">
        <v>431</v>
      </c>
      <c r="E19" s="1" t="s">
        <v>432</v>
      </c>
      <c r="F19" s="1" t="s">
        <v>213</v>
      </c>
      <c r="G19" s="1" t="s">
        <v>68</v>
      </c>
      <c r="H19" s="1" t="s">
        <v>433</v>
      </c>
    </row>
    <row r="20" spans="1:8" s="22" customFormat="1" ht="12.75" customHeight="1" x14ac:dyDescent="0.15"/>
    <row r="21" spans="1:8" s="22" customFormat="1" ht="12.75" customHeight="1" x14ac:dyDescent="0.15"/>
    <row r="23" spans="1:8" x14ac:dyDescent="0.15">
      <c r="A23" s="1" t="s">
        <v>512</v>
      </c>
    </row>
    <row r="26" spans="1:8" ht="12.75" customHeight="1" x14ac:dyDescent="0.15">
      <c r="A26" s="1" t="s">
        <v>0</v>
      </c>
      <c r="B26" s="1" t="s">
        <v>2</v>
      </c>
      <c r="C26" s="1" t="s">
        <v>3</v>
      </c>
      <c r="D26" s="1" t="s">
        <v>4</v>
      </c>
      <c r="E26" s="1" t="s">
        <v>5</v>
      </c>
      <c r="F26" s="1" t="s">
        <v>6</v>
      </c>
    </row>
    <row r="27" spans="1:8" s="23" customFormat="1" ht="12.75" customHeight="1" x14ac:dyDescent="0.15">
      <c r="A27" s="23" t="s">
        <v>435</v>
      </c>
      <c r="B27" s="23" t="s">
        <v>436</v>
      </c>
      <c r="C27" s="23" t="s">
        <v>437</v>
      </c>
      <c r="D27" s="23" t="s">
        <v>438</v>
      </c>
      <c r="E27" s="23" t="s">
        <v>179</v>
      </c>
      <c r="F27" s="23" t="s">
        <v>439</v>
      </c>
    </row>
    <row r="28" spans="1:8" s="23" customFormat="1" ht="12.75" customHeight="1" x14ac:dyDescent="0.15">
      <c r="A28" s="23" t="s">
        <v>440</v>
      </c>
      <c r="B28" s="23" t="s">
        <v>441</v>
      </c>
      <c r="C28" s="23" t="s">
        <v>442</v>
      </c>
      <c r="D28" s="23" t="s">
        <v>443</v>
      </c>
      <c r="E28" s="23" t="s">
        <v>49</v>
      </c>
      <c r="F28" s="23" t="s">
        <v>444</v>
      </c>
    </row>
    <row r="29" spans="1:8" s="23" customFormat="1" ht="12.75" customHeight="1" x14ac:dyDescent="0.15">
      <c r="A29" s="23" t="s">
        <v>445</v>
      </c>
      <c r="B29" s="23" t="s">
        <v>446</v>
      </c>
      <c r="C29" s="23" t="s">
        <v>447</v>
      </c>
      <c r="D29" s="23" t="s">
        <v>77</v>
      </c>
      <c r="E29" s="23" t="s">
        <v>448</v>
      </c>
      <c r="F29" s="23" t="s">
        <v>449</v>
      </c>
    </row>
    <row r="30" spans="1:8" s="23" customFormat="1" ht="12.75" customHeight="1" x14ac:dyDescent="0.15">
      <c r="A30" s="23" t="s">
        <v>450</v>
      </c>
      <c r="B30" s="23" t="s">
        <v>451</v>
      </c>
      <c r="C30" s="23" t="s">
        <v>20</v>
      </c>
      <c r="D30" s="23" t="s">
        <v>452</v>
      </c>
      <c r="E30" s="23" t="s">
        <v>453</v>
      </c>
      <c r="F30" s="23" t="s">
        <v>135</v>
      </c>
    </row>
    <row r="31" spans="1:8" s="23" customFormat="1" ht="12.75" customHeight="1" x14ac:dyDescent="0.15">
      <c r="A31" s="23" t="s">
        <v>454</v>
      </c>
      <c r="B31" s="23" t="s">
        <v>455</v>
      </c>
      <c r="C31" s="23" t="s">
        <v>456</v>
      </c>
      <c r="D31" s="23" t="s">
        <v>457</v>
      </c>
      <c r="E31" s="23" t="s">
        <v>434</v>
      </c>
      <c r="F31" s="23" t="s">
        <v>458</v>
      </c>
    </row>
    <row r="32" spans="1:8" s="23" customFormat="1" ht="12.75" customHeight="1" x14ac:dyDescent="0.15">
      <c r="A32" s="23" t="s">
        <v>459</v>
      </c>
      <c r="B32" s="23" t="s">
        <v>460</v>
      </c>
      <c r="C32" s="23" t="s">
        <v>461</v>
      </c>
      <c r="D32" s="23" t="s">
        <v>462</v>
      </c>
      <c r="E32" s="23" t="s">
        <v>463</v>
      </c>
      <c r="F32" s="23" t="s">
        <v>464</v>
      </c>
    </row>
    <row r="33" spans="1:6" s="23" customFormat="1" ht="12.75" customHeight="1" x14ac:dyDescent="0.15">
      <c r="A33" s="23" t="s">
        <v>465</v>
      </c>
      <c r="B33" s="23" t="s">
        <v>466</v>
      </c>
      <c r="C33" s="23" t="s">
        <v>467</v>
      </c>
      <c r="D33" s="23" t="s">
        <v>468</v>
      </c>
      <c r="E33" s="23" t="s">
        <v>469</v>
      </c>
      <c r="F33" s="23" t="s">
        <v>104</v>
      </c>
    </row>
    <row r="34" spans="1:6" s="23" customFormat="1" ht="12.75" customHeight="1" x14ac:dyDescent="0.15">
      <c r="A34" s="23" t="s">
        <v>470</v>
      </c>
      <c r="B34" s="23" t="s">
        <v>471</v>
      </c>
      <c r="C34" s="23" t="s">
        <v>472</v>
      </c>
      <c r="D34" s="23" t="s">
        <v>88</v>
      </c>
      <c r="E34" s="23" t="s">
        <v>473</v>
      </c>
      <c r="F34" s="23" t="s">
        <v>474</v>
      </c>
    </row>
    <row r="35" spans="1:6" s="23" customFormat="1" ht="12.75" customHeight="1" x14ac:dyDescent="0.15">
      <c r="A35" s="23" t="s">
        <v>475</v>
      </c>
      <c r="B35" s="23" t="s">
        <v>476</v>
      </c>
      <c r="C35" s="23" t="s">
        <v>477</v>
      </c>
      <c r="D35" s="23" t="s">
        <v>478</v>
      </c>
      <c r="E35" s="23" t="s">
        <v>141</v>
      </c>
      <c r="F35" s="23" t="s">
        <v>479</v>
      </c>
    </row>
    <row r="36" spans="1:6" s="23" customFormat="1" ht="12.75" customHeight="1" x14ac:dyDescent="0.15">
      <c r="A36" s="23" t="s">
        <v>480</v>
      </c>
      <c r="B36" s="23" t="s">
        <v>481</v>
      </c>
      <c r="C36" s="23" t="s">
        <v>482</v>
      </c>
      <c r="D36" s="23" t="s">
        <v>483</v>
      </c>
      <c r="E36" s="23" t="s">
        <v>414</v>
      </c>
      <c r="F36" s="23" t="s">
        <v>484</v>
      </c>
    </row>
    <row r="37" spans="1:6" s="23" customFormat="1" ht="12.75" customHeight="1" x14ac:dyDescent="0.15">
      <c r="A37" s="23" t="s">
        <v>485</v>
      </c>
      <c r="B37" s="23" t="s">
        <v>486</v>
      </c>
      <c r="C37" s="23" t="s">
        <v>487</v>
      </c>
      <c r="D37" s="23" t="s">
        <v>488</v>
      </c>
      <c r="E37" s="23" t="s">
        <v>489</v>
      </c>
      <c r="F37" s="23" t="s">
        <v>407</v>
      </c>
    </row>
    <row r="38" spans="1:6" s="23" customFormat="1" ht="12.75" customHeight="1" x14ac:dyDescent="0.15">
      <c r="A38" s="23" t="s">
        <v>490</v>
      </c>
      <c r="B38" s="23" t="s">
        <v>491</v>
      </c>
      <c r="C38" s="23" t="s">
        <v>492</v>
      </c>
      <c r="D38" s="23" t="s">
        <v>493</v>
      </c>
      <c r="E38" s="23" t="s">
        <v>494</v>
      </c>
      <c r="F38" s="23" t="s">
        <v>495</v>
      </c>
    </row>
    <row r="39" spans="1:6" s="23" customFormat="1" ht="12.75" customHeight="1" x14ac:dyDescent="0.15">
      <c r="A39" s="23" t="s">
        <v>496</v>
      </c>
      <c r="B39" s="23" t="s">
        <v>497</v>
      </c>
      <c r="C39" s="23" t="s">
        <v>498</v>
      </c>
      <c r="D39" s="23" t="s">
        <v>499</v>
      </c>
      <c r="E39" s="23" t="s">
        <v>395</v>
      </c>
      <c r="F39" s="23" t="s">
        <v>500</v>
      </c>
    </row>
    <row r="40" spans="1:6" s="23" customFormat="1" ht="12.75" customHeight="1" x14ac:dyDescent="0.15">
      <c r="A40" s="23" t="s">
        <v>501</v>
      </c>
      <c r="B40" s="23" t="s">
        <v>502</v>
      </c>
      <c r="C40" s="23" t="s">
        <v>503</v>
      </c>
      <c r="D40" s="23" t="s">
        <v>504</v>
      </c>
      <c r="E40" s="23" t="s">
        <v>505</v>
      </c>
      <c r="F40" s="23" t="s">
        <v>506</v>
      </c>
    </row>
    <row r="41" spans="1:6" s="23" customFormat="1" ht="12.75" customHeight="1" x14ac:dyDescent="0.15">
      <c r="A41" s="23" t="s">
        <v>507</v>
      </c>
      <c r="B41" s="23" t="s">
        <v>508</v>
      </c>
      <c r="C41" s="23" t="s">
        <v>498</v>
      </c>
      <c r="D41" s="23" t="s">
        <v>509</v>
      </c>
      <c r="E41" s="23" t="s">
        <v>232</v>
      </c>
      <c r="F41" s="23" t="s">
        <v>510</v>
      </c>
    </row>
    <row r="42" spans="1:6" ht="12.75" customHeight="1" x14ac:dyDescent="0.15"/>
    <row r="43" spans="1:6" ht="12.75" customHeight="1" x14ac:dyDescent="0.15"/>
    <row r="44" spans="1:6" ht="12.75" customHeight="1" x14ac:dyDescent="0.15"/>
    <row r="45" spans="1:6" ht="12.75" customHeight="1" x14ac:dyDescent="0.15">
      <c r="A45" s="1" t="s">
        <v>536</v>
      </c>
    </row>
    <row r="46" spans="1:6" ht="12.75" customHeight="1" x14ac:dyDescent="0.2">
      <c r="A46" s="27" t="s">
        <v>513</v>
      </c>
      <c r="B46" s="26" t="s">
        <v>514</v>
      </c>
      <c r="C46" s="26" t="s">
        <v>515</v>
      </c>
      <c r="D46" s="26"/>
      <c r="E46" s="26"/>
      <c r="F46" s="26"/>
    </row>
    <row r="47" spans="1:6" ht="12.75" customHeight="1" x14ac:dyDescent="0.2">
      <c r="A47" s="27" t="s">
        <v>530</v>
      </c>
      <c r="B47" s="26" t="s">
        <v>517</v>
      </c>
      <c r="C47" s="26">
        <v>9.3799999999999994E-2</v>
      </c>
      <c r="D47" s="26"/>
      <c r="E47" s="26"/>
      <c r="F47" s="26"/>
    </row>
    <row r="48" spans="1:6" ht="12.75" customHeight="1" x14ac:dyDescent="0.2">
      <c r="A48" s="27" t="s">
        <v>531</v>
      </c>
      <c r="B48" s="26" t="s">
        <v>532</v>
      </c>
      <c r="C48" s="26" t="s">
        <v>533</v>
      </c>
      <c r="D48" s="26"/>
      <c r="E48" s="26"/>
      <c r="F48" s="26"/>
    </row>
    <row r="49" spans="1:38" ht="12.75" customHeight="1" x14ac:dyDescent="0.2">
      <c r="A49" s="27" t="s">
        <v>534</v>
      </c>
      <c r="B49" s="26" t="s">
        <v>535</v>
      </c>
      <c r="C49" s="26">
        <v>8.6999999999999994E-3</v>
      </c>
      <c r="D49" s="26"/>
      <c r="E49" s="26"/>
      <c r="F49" s="26"/>
    </row>
    <row r="50" spans="1:38" ht="12.75" customHeight="1" x14ac:dyDescent="0.15"/>
    <row r="56" spans="1:38" ht="16" x14ac:dyDescent="0.2"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8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8"/>
      <c r="Y56" s="28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8"/>
      <c r="AK56" s="28"/>
      <c r="AL56" s="26"/>
    </row>
    <row r="57" spans="1:38" ht="16" x14ac:dyDescent="0.2">
      <c r="B57" s="27"/>
      <c r="C57" s="26"/>
      <c r="D57" s="26"/>
      <c r="E57" s="26"/>
      <c r="F57" s="26"/>
      <c r="G57" s="26"/>
      <c r="H57" s="26"/>
      <c r="I57" s="26"/>
      <c r="J57" s="26"/>
      <c r="K57" s="26"/>
      <c r="L57" s="28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8"/>
      <c r="Y57" s="28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8"/>
      <c r="AK57" s="28"/>
      <c r="AL57" s="26"/>
    </row>
    <row r="58" spans="1:38" ht="16" x14ac:dyDescent="0.2">
      <c r="B58" s="27"/>
      <c r="C58" s="26"/>
      <c r="D58" s="26"/>
      <c r="E58" s="26"/>
      <c r="F58" s="26"/>
      <c r="G58" s="26"/>
      <c r="H58" s="26"/>
      <c r="I58" s="26"/>
      <c r="J58" s="26"/>
      <c r="K58" s="26"/>
      <c r="L58" s="28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8"/>
      <c r="Y58" s="28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8"/>
      <c r="AK58" s="28"/>
      <c r="AL58" s="26"/>
    </row>
    <row r="59" spans="1:38" ht="16" x14ac:dyDescent="0.2">
      <c r="B59" s="27"/>
      <c r="C59" s="26"/>
      <c r="D59" s="26"/>
      <c r="E59" s="26"/>
      <c r="F59" s="26"/>
      <c r="G59" s="26"/>
      <c r="H59" s="26"/>
      <c r="I59" s="26"/>
      <c r="J59" s="26"/>
      <c r="K59" s="26"/>
      <c r="L59" s="28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8"/>
      <c r="Y59" s="28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8"/>
      <c r="AK59" s="28"/>
      <c r="AL59" s="26"/>
    </row>
    <row r="60" spans="1:38" ht="16" x14ac:dyDescent="0.2">
      <c r="B60" s="27"/>
      <c r="C60" s="26"/>
      <c r="D60" s="26"/>
      <c r="E60" s="26"/>
      <c r="F60" s="26"/>
      <c r="G60" s="26"/>
      <c r="H60" s="26"/>
      <c r="I60" s="26"/>
      <c r="J60" s="26"/>
      <c r="K60" s="26"/>
      <c r="L60" s="28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8"/>
      <c r="Y60" s="28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8"/>
      <c r="AK60" s="28"/>
      <c r="AL60" s="26"/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1D91-DAA0-1F46-BEA9-3D37E42D5464}">
  <dimension ref="A1:H134"/>
  <sheetViews>
    <sheetView workbookViewId="0"/>
  </sheetViews>
  <sheetFormatPr baseColWidth="10" defaultRowHeight="16" x14ac:dyDescent="0.2"/>
  <sheetData>
    <row r="1" spans="1:7" x14ac:dyDescent="0.2">
      <c r="A1" s="14" t="s">
        <v>357</v>
      </c>
    </row>
    <row r="2" spans="1:7" x14ac:dyDescent="0.2">
      <c r="A2" t="s">
        <v>265</v>
      </c>
    </row>
    <row r="3" spans="1:7" x14ac:dyDescent="0.2">
      <c r="A3" t="s">
        <v>266</v>
      </c>
    </row>
    <row r="6" spans="1:7" x14ac:dyDescent="0.2">
      <c r="D6" t="s">
        <v>267</v>
      </c>
      <c r="E6" t="s">
        <v>268</v>
      </c>
      <c r="F6" t="s">
        <v>269</v>
      </c>
      <c r="G6" t="s">
        <v>270</v>
      </c>
    </row>
    <row r="7" spans="1:7" x14ac:dyDescent="0.2">
      <c r="A7" t="s">
        <v>271</v>
      </c>
      <c r="B7" t="s">
        <v>272</v>
      </c>
      <c r="C7" t="s">
        <v>273</v>
      </c>
      <c r="D7" t="s">
        <v>274</v>
      </c>
      <c r="E7" t="s">
        <v>274</v>
      </c>
      <c r="F7" t="s">
        <v>274</v>
      </c>
      <c r="G7" t="s">
        <v>274</v>
      </c>
    </row>
    <row r="8" spans="1:7" x14ac:dyDescent="0.2">
      <c r="A8" t="s">
        <v>275</v>
      </c>
      <c r="B8" t="s">
        <v>276</v>
      </c>
      <c r="C8" t="s">
        <v>246</v>
      </c>
      <c r="D8">
        <v>25.97</v>
      </c>
      <c r="E8">
        <v>31.82</v>
      </c>
    </row>
    <row r="9" spans="1:7" x14ac:dyDescent="0.2">
      <c r="A9" t="s">
        <v>277</v>
      </c>
      <c r="B9" t="s">
        <v>276</v>
      </c>
      <c r="C9" t="s">
        <v>247</v>
      </c>
      <c r="D9">
        <v>58.9</v>
      </c>
      <c r="E9">
        <v>84.43</v>
      </c>
    </row>
    <row r="10" spans="1:7" x14ac:dyDescent="0.2">
      <c r="A10" t="s">
        <v>278</v>
      </c>
      <c r="B10" t="s">
        <v>276</v>
      </c>
      <c r="C10" t="s">
        <v>248</v>
      </c>
      <c r="D10">
        <v>61.37</v>
      </c>
      <c r="E10">
        <v>85.6</v>
      </c>
    </row>
    <row r="11" spans="1:7" x14ac:dyDescent="0.2">
      <c r="A11" t="s">
        <v>279</v>
      </c>
      <c r="B11" t="s">
        <v>276</v>
      </c>
      <c r="C11" t="s">
        <v>249</v>
      </c>
      <c r="D11">
        <v>62.04</v>
      </c>
      <c r="E11">
        <v>83.11</v>
      </c>
    </row>
    <row r="12" spans="1:7" x14ac:dyDescent="0.2">
      <c r="A12" t="s">
        <v>280</v>
      </c>
      <c r="B12" t="s">
        <v>276</v>
      </c>
      <c r="C12" t="s">
        <v>250</v>
      </c>
      <c r="D12">
        <v>55.93</v>
      </c>
      <c r="E12">
        <v>80.63</v>
      </c>
    </row>
    <row r="13" spans="1:7" x14ac:dyDescent="0.2">
      <c r="A13" t="s">
        <v>281</v>
      </c>
      <c r="B13" t="s">
        <v>276</v>
      </c>
      <c r="C13" t="s">
        <v>251</v>
      </c>
      <c r="D13">
        <v>63.13</v>
      </c>
      <c r="E13">
        <v>84.58</v>
      </c>
    </row>
    <row r="14" spans="1:7" x14ac:dyDescent="0.2">
      <c r="A14" t="s">
        <v>282</v>
      </c>
      <c r="B14" t="s">
        <v>276</v>
      </c>
      <c r="C14" t="s">
        <v>283</v>
      </c>
      <c r="D14">
        <v>57.05</v>
      </c>
      <c r="E14">
        <v>81.790000000000006</v>
      </c>
    </row>
    <row r="15" spans="1:7" x14ac:dyDescent="0.2">
      <c r="A15" t="s">
        <v>284</v>
      </c>
      <c r="B15" t="s">
        <v>276</v>
      </c>
      <c r="C15" t="s">
        <v>285</v>
      </c>
      <c r="D15">
        <v>60.98</v>
      </c>
      <c r="E15">
        <v>80.010000000000005</v>
      </c>
    </row>
    <row r="16" spans="1:7" x14ac:dyDescent="0.2">
      <c r="A16" t="s">
        <v>286</v>
      </c>
      <c r="B16" t="s">
        <v>276</v>
      </c>
      <c r="C16" t="s">
        <v>287</v>
      </c>
      <c r="D16">
        <v>24.1</v>
      </c>
      <c r="E16">
        <v>47.28</v>
      </c>
    </row>
    <row r="17" spans="1:7" x14ac:dyDescent="0.2">
      <c r="A17" t="s">
        <v>288</v>
      </c>
      <c r="B17" t="s">
        <v>276</v>
      </c>
      <c r="C17" t="s">
        <v>289</v>
      </c>
      <c r="D17">
        <v>19.8</v>
      </c>
      <c r="E17">
        <v>39.85</v>
      </c>
    </row>
    <row r="18" spans="1:7" x14ac:dyDescent="0.2">
      <c r="A18" t="s">
        <v>290</v>
      </c>
      <c r="B18" t="s">
        <v>276</v>
      </c>
      <c r="C18" t="s">
        <v>291</v>
      </c>
      <c r="D18">
        <v>20.010000000000002</v>
      </c>
      <c r="E18">
        <v>43.67</v>
      </c>
    </row>
    <row r="19" spans="1:7" x14ac:dyDescent="0.2">
      <c r="A19" t="s">
        <v>292</v>
      </c>
      <c r="B19" t="s">
        <v>276</v>
      </c>
      <c r="C19" t="s">
        <v>293</v>
      </c>
      <c r="D19">
        <v>21.13</v>
      </c>
      <c r="E19">
        <v>40.03</v>
      </c>
    </row>
    <row r="20" spans="1:7" x14ac:dyDescent="0.2">
      <c r="A20" t="s">
        <v>294</v>
      </c>
      <c r="B20" t="s">
        <v>276</v>
      </c>
      <c r="C20" t="s">
        <v>295</v>
      </c>
      <c r="D20">
        <v>34.1</v>
      </c>
      <c r="E20">
        <v>70.33</v>
      </c>
    </row>
    <row r="21" spans="1:7" x14ac:dyDescent="0.2">
      <c r="A21" t="s">
        <v>296</v>
      </c>
      <c r="B21" t="s">
        <v>276</v>
      </c>
      <c r="C21" t="s">
        <v>297</v>
      </c>
      <c r="D21">
        <v>18.559999999999999</v>
      </c>
      <c r="E21">
        <v>44.27</v>
      </c>
    </row>
    <row r="22" spans="1:7" x14ac:dyDescent="0.2">
      <c r="A22" t="s">
        <v>298</v>
      </c>
      <c r="B22" t="s">
        <v>276</v>
      </c>
      <c r="C22" t="s">
        <v>299</v>
      </c>
      <c r="D22">
        <v>20.82</v>
      </c>
      <c r="E22">
        <v>44.14</v>
      </c>
    </row>
    <row r="23" spans="1:7" x14ac:dyDescent="0.2">
      <c r="A23" t="s">
        <v>300</v>
      </c>
      <c r="B23" t="s">
        <v>276</v>
      </c>
      <c r="C23" t="s">
        <v>301</v>
      </c>
      <c r="D23">
        <v>22.88</v>
      </c>
      <c r="E23">
        <v>46.01</v>
      </c>
    </row>
    <row r="24" spans="1:7" x14ac:dyDescent="0.2">
      <c r="A24" t="s">
        <v>302</v>
      </c>
      <c r="B24" t="s">
        <v>276</v>
      </c>
      <c r="C24" t="s">
        <v>303</v>
      </c>
      <c r="D24">
        <v>42.6</v>
      </c>
      <c r="E24">
        <v>74.239999999999995</v>
      </c>
    </row>
    <row r="25" spans="1:7" x14ac:dyDescent="0.2">
      <c r="A25" t="s">
        <v>304</v>
      </c>
      <c r="B25" t="s">
        <v>276</v>
      </c>
      <c r="C25" t="s">
        <v>305</v>
      </c>
      <c r="D25">
        <v>21.09</v>
      </c>
      <c r="E25">
        <v>53.09</v>
      </c>
    </row>
    <row r="26" spans="1:7" x14ac:dyDescent="0.2">
      <c r="A26" t="s">
        <v>306</v>
      </c>
      <c r="B26" t="s">
        <v>276</v>
      </c>
      <c r="C26" t="s">
        <v>307</v>
      </c>
      <c r="D26">
        <v>25.47</v>
      </c>
      <c r="E26">
        <v>52.52</v>
      </c>
    </row>
    <row r="27" spans="1:7" x14ac:dyDescent="0.2">
      <c r="A27" t="s">
        <v>308</v>
      </c>
      <c r="B27" t="s">
        <v>276</v>
      </c>
      <c r="C27" t="s">
        <v>309</v>
      </c>
      <c r="D27">
        <v>19.5</v>
      </c>
      <c r="E27">
        <v>41.41</v>
      </c>
    </row>
    <row r="28" spans="1:7" x14ac:dyDescent="0.2">
      <c r="A28" t="s">
        <v>310</v>
      </c>
      <c r="B28" t="s">
        <v>276</v>
      </c>
      <c r="C28" t="s">
        <v>311</v>
      </c>
      <c r="D28">
        <v>27.55</v>
      </c>
      <c r="E28">
        <v>50.96</v>
      </c>
    </row>
    <row r="29" spans="1:7" x14ac:dyDescent="0.2">
      <c r="A29" t="s">
        <v>312</v>
      </c>
      <c r="B29" t="s">
        <v>276</v>
      </c>
      <c r="C29" t="s">
        <v>313</v>
      </c>
      <c r="D29">
        <v>20.92</v>
      </c>
      <c r="E29">
        <v>47.7</v>
      </c>
    </row>
    <row r="30" spans="1:7" x14ac:dyDescent="0.2">
      <c r="A30" t="s">
        <v>314</v>
      </c>
      <c r="B30" t="s">
        <v>276</v>
      </c>
      <c r="C30" t="s">
        <v>315</v>
      </c>
      <c r="D30" t="s">
        <v>316</v>
      </c>
      <c r="E30" t="s">
        <v>316</v>
      </c>
    </row>
    <row r="31" spans="1:7" x14ac:dyDescent="0.2">
      <c r="A31" t="s">
        <v>317</v>
      </c>
      <c r="B31" t="s">
        <v>318</v>
      </c>
      <c r="C31" t="s">
        <v>246</v>
      </c>
      <c r="D31">
        <v>24.51</v>
      </c>
      <c r="E31">
        <v>27.14</v>
      </c>
      <c r="F31">
        <v>9.81</v>
      </c>
      <c r="G31">
        <v>36.979999999999997</v>
      </c>
    </row>
    <row r="32" spans="1:7" x14ac:dyDescent="0.2">
      <c r="A32" t="s">
        <v>319</v>
      </c>
      <c r="B32" t="s">
        <v>318</v>
      </c>
      <c r="C32" t="s">
        <v>247</v>
      </c>
      <c r="D32">
        <v>27.74</v>
      </c>
      <c r="E32">
        <v>31.8</v>
      </c>
      <c r="F32">
        <v>14.79</v>
      </c>
      <c r="G32">
        <v>36.99</v>
      </c>
    </row>
    <row r="33" spans="1:7" x14ac:dyDescent="0.2">
      <c r="A33" t="s">
        <v>320</v>
      </c>
      <c r="B33" t="s">
        <v>318</v>
      </c>
      <c r="C33" t="s">
        <v>248</v>
      </c>
      <c r="D33">
        <v>23.21</v>
      </c>
      <c r="E33">
        <v>29.05</v>
      </c>
      <c r="F33">
        <v>15.48</v>
      </c>
      <c r="G33">
        <v>34.909999999999997</v>
      </c>
    </row>
    <row r="34" spans="1:7" x14ac:dyDescent="0.2">
      <c r="A34" t="s">
        <v>321</v>
      </c>
      <c r="B34" t="s">
        <v>318</v>
      </c>
      <c r="C34" t="s">
        <v>249</v>
      </c>
      <c r="D34">
        <v>28.61</v>
      </c>
      <c r="E34">
        <v>29.94</v>
      </c>
      <c r="F34">
        <v>16.07</v>
      </c>
      <c r="G34">
        <v>36.1</v>
      </c>
    </row>
    <row r="35" spans="1:7" x14ac:dyDescent="0.2">
      <c r="A35" t="s">
        <v>322</v>
      </c>
      <c r="B35" t="s">
        <v>318</v>
      </c>
      <c r="C35" t="s">
        <v>250</v>
      </c>
      <c r="D35">
        <v>26.14</v>
      </c>
      <c r="E35">
        <v>28.74</v>
      </c>
      <c r="F35">
        <v>14.66</v>
      </c>
      <c r="G35">
        <v>33.950000000000003</v>
      </c>
    </row>
    <row r="36" spans="1:7" x14ac:dyDescent="0.2">
      <c r="A36" t="s">
        <v>323</v>
      </c>
      <c r="B36" t="s">
        <v>318</v>
      </c>
      <c r="C36" t="s">
        <v>251</v>
      </c>
      <c r="D36">
        <v>27.88</v>
      </c>
      <c r="E36">
        <v>31.94</v>
      </c>
      <c r="F36">
        <v>17.16</v>
      </c>
      <c r="G36">
        <v>40.22</v>
      </c>
    </row>
    <row r="37" spans="1:7" x14ac:dyDescent="0.2">
      <c r="A37" t="s">
        <v>324</v>
      </c>
      <c r="B37" t="s">
        <v>318</v>
      </c>
      <c r="C37" t="s">
        <v>283</v>
      </c>
      <c r="D37">
        <v>29.15</v>
      </c>
      <c r="E37">
        <v>30.11</v>
      </c>
      <c r="F37">
        <v>15.36</v>
      </c>
      <c r="G37">
        <v>36.4</v>
      </c>
    </row>
    <row r="38" spans="1:7" x14ac:dyDescent="0.2">
      <c r="A38" t="s">
        <v>325</v>
      </c>
      <c r="B38" t="s">
        <v>318</v>
      </c>
      <c r="C38" t="s">
        <v>285</v>
      </c>
      <c r="D38">
        <v>28.01</v>
      </c>
      <c r="E38">
        <v>29.8</v>
      </c>
      <c r="F38">
        <v>13.98</v>
      </c>
      <c r="G38">
        <v>35.07</v>
      </c>
    </row>
    <row r="39" spans="1:7" x14ac:dyDescent="0.2">
      <c r="A39" t="s">
        <v>326</v>
      </c>
      <c r="B39" t="s">
        <v>318</v>
      </c>
      <c r="C39" t="s">
        <v>287</v>
      </c>
      <c r="D39">
        <v>53.97</v>
      </c>
      <c r="E39">
        <v>52.8</v>
      </c>
      <c r="F39">
        <v>34.9</v>
      </c>
      <c r="G39">
        <v>62.98</v>
      </c>
    </row>
    <row r="40" spans="1:7" x14ac:dyDescent="0.2">
      <c r="A40" t="s">
        <v>327</v>
      </c>
      <c r="B40" t="s">
        <v>318</v>
      </c>
      <c r="C40" t="s">
        <v>289</v>
      </c>
      <c r="D40">
        <v>50.88</v>
      </c>
      <c r="E40">
        <v>52.24</v>
      </c>
      <c r="F40">
        <v>31.27</v>
      </c>
      <c r="G40">
        <v>63.43</v>
      </c>
    </row>
    <row r="41" spans="1:7" x14ac:dyDescent="0.2">
      <c r="A41" t="s">
        <v>328</v>
      </c>
      <c r="B41" t="s">
        <v>318</v>
      </c>
      <c r="C41" t="s">
        <v>291</v>
      </c>
      <c r="D41">
        <v>50.81</v>
      </c>
      <c r="E41">
        <v>46.73</v>
      </c>
      <c r="F41">
        <v>33.26</v>
      </c>
      <c r="G41">
        <v>62.8</v>
      </c>
    </row>
    <row r="42" spans="1:7" x14ac:dyDescent="0.2">
      <c r="A42" t="s">
        <v>329</v>
      </c>
      <c r="B42" t="s">
        <v>318</v>
      </c>
      <c r="C42" t="s">
        <v>293</v>
      </c>
      <c r="D42">
        <v>50.8</v>
      </c>
      <c r="E42">
        <v>51.59</v>
      </c>
      <c r="F42">
        <v>29.22</v>
      </c>
      <c r="G42">
        <v>61.65</v>
      </c>
    </row>
    <row r="43" spans="1:7" x14ac:dyDescent="0.2">
      <c r="A43" t="s">
        <v>330</v>
      </c>
      <c r="B43" t="s">
        <v>318</v>
      </c>
      <c r="C43" t="s">
        <v>295</v>
      </c>
      <c r="D43">
        <v>100</v>
      </c>
      <c r="E43">
        <v>59.4</v>
      </c>
      <c r="F43">
        <v>60.7</v>
      </c>
      <c r="G43">
        <v>71.760000000000005</v>
      </c>
    </row>
    <row r="44" spans="1:7" x14ac:dyDescent="0.2">
      <c r="A44" t="s">
        <v>331</v>
      </c>
      <c r="B44" t="s">
        <v>318</v>
      </c>
      <c r="C44" t="s">
        <v>297</v>
      </c>
      <c r="D44">
        <v>34.03</v>
      </c>
      <c r="E44">
        <v>39.96</v>
      </c>
      <c r="F44">
        <v>24.54</v>
      </c>
      <c r="G44">
        <v>53.31</v>
      </c>
    </row>
    <row r="45" spans="1:7" x14ac:dyDescent="0.2">
      <c r="A45" t="s">
        <v>332</v>
      </c>
      <c r="B45" t="s">
        <v>318</v>
      </c>
      <c r="C45" t="s">
        <v>299</v>
      </c>
      <c r="D45">
        <v>47.09</v>
      </c>
      <c r="E45">
        <v>50.7</v>
      </c>
      <c r="F45">
        <v>31.76</v>
      </c>
      <c r="G45">
        <v>62.62</v>
      </c>
    </row>
    <row r="46" spans="1:7" x14ac:dyDescent="0.2">
      <c r="A46" t="s">
        <v>333</v>
      </c>
      <c r="B46" t="s">
        <v>318</v>
      </c>
      <c r="C46" t="s">
        <v>301</v>
      </c>
      <c r="D46">
        <v>45.87</v>
      </c>
      <c r="E46">
        <v>47.55</v>
      </c>
      <c r="F46">
        <v>31.71</v>
      </c>
      <c r="G46">
        <v>63.62</v>
      </c>
    </row>
    <row r="47" spans="1:7" x14ac:dyDescent="0.2">
      <c r="A47" t="s">
        <v>334</v>
      </c>
      <c r="B47" t="s">
        <v>318</v>
      </c>
      <c r="C47" t="s">
        <v>303</v>
      </c>
      <c r="D47">
        <v>45.94</v>
      </c>
      <c r="E47">
        <v>49.08</v>
      </c>
      <c r="F47">
        <v>29.2</v>
      </c>
      <c r="G47">
        <v>57.01</v>
      </c>
    </row>
    <row r="48" spans="1:7" x14ac:dyDescent="0.2">
      <c r="A48" t="s">
        <v>335</v>
      </c>
      <c r="B48" t="s">
        <v>318</v>
      </c>
      <c r="C48" t="s">
        <v>305</v>
      </c>
      <c r="D48">
        <v>47.16</v>
      </c>
      <c r="E48">
        <v>47.06</v>
      </c>
      <c r="F48">
        <v>28.98</v>
      </c>
      <c r="G48">
        <v>58.18</v>
      </c>
    </row>
    <row r="49" spans="1:7" x14ac:dyDescent="0.2">
      <c r="A49" t="s">
        <v>336</v>
      </c>
      <c r="B49" t="s">
        <v>318</v>
      </c>
      <c r="C49" t="s">
        <v>307</v>
      </c>
      <c r="D49">
        <v>44.35</v>
      </c>
      <c r="E49">
        <v>51.39</v>
      </c>
      <c r="F49">
        <v>28.33</v>
      </c>
      <c r="G49">
        <v>58.86</v>
      </c>
    </row>
    <row r="50" spans="1:7" x14ac:dyDescent="0.2">
      <c r="A50" t="s">
        <v>337</v>
      </c>
      <c r="B50" t="s">
        <v>318</v>
      </c>
      <c r="C50" t="s">
        <v>309</v>
      </c>
      <c r="D50">
        <v>46.68</v>
      </c>
      <c r="E50">
        <v>48.81</v>
      </c>
      <c r="F50">
        <v>34.24</v>
      </c>
      <c r="G50">
        <v>62.36</v>
      </c>
    </row>
    <row r="51" spans="1:7" x14ac:dyDescent="0.2">
      <c r="A51" t="s">
        <v>338</v>
      </c>
      <c r="B51" t="s">
        <v>318</v>
      </c>
      <c r="C51" t="s">
        <v>311</v>
      </c>
      <c r="D51">
        <v>48.8</v>
      </c>
      <c r="E51">
        <v>51.75</v>
      </c>
      <c r="F51">
        <v>32.19</v>
      </c>
      <c r="G51">
        <v>62.99</v>
      </c>
    </row>
    <row r="52" spans="1:7" x14ac:dyDescent="0.2">
      <c r="A52" t="s">
        <v>339</v>
      </c>
      <c r="B52" t="s">
        <v>318</v>
      </c>
      <c r="C52" t="s">
        <v>313</v>
      </c>
      <c r="D52">
        <v>50.77</v>
      </c>
      <c r="E52">
        <v>54.62</v>
      </c>
      <c r="F52">
        <v>31.54</v>
      </c>
      <c r="G52">
        <v>63.94</v>
      </c>
    </row>
    <row r="53" spans="1:7" x14ac:dyDescent="0.2">
      <c r="A53" t="s">
        <v>340</v>
      </c>
      <c r="B53" t="s">
        <v>318</v>
      </c>
      <c r="C53" t="s">
        <v>315</v>
      </c>
      <c r="D53">
        <v>33.590000000000003</v>
      </c>
      <c r="E53">
        <v>30.46</v>
      </c>
      <c r="F53">
        <v>19.82</v>
      </c>
      <c r="G53">
        <v>42.66</v>
      </c>
    </row>
    <row r="56" spans="1:7" x14ac:dyDescent="0.2">
      <c r="A56" t="s">
        <v>341</v>
      </c>
    </row>
    <row r="59" spans="1:7" x14ac:dyDescent="0.2">
      <c r="E59" t="s">
        <v>267</v>
      </c>
      <c r="F59" t="s">
        <v>268</v>
      </c>
      <c r="G59" t="s">
        <v>269</v>
      </c>
    </row>
    <row r="60" spans="1:7" x14ac:dyDescent="0.2">
      <c r="A60" t="s">
        <v>271</v>
      </c>
      <c r="B60" t="s">
        <v>272</v>
      </c>
      <c r="C60" t="s">
        <v>273</v>
      </c>
      <c r="D60" t="s">
        <v>342</v>
      </c>
      <c r="E60" t="s">
        <v>274</v>
      </c>
      <c r="F60" t="s">
        <v>274</v>
      </c>
      <c r="G60" t="s">
        <v>274</v>
      </c>
    </row>
    <row r="61" spans="1:7" x14ac:dyDescent="0.2">
      <c r="A61" t="s">
        <v>275</v>
      </c>
      <c r="B61" t="s">
        <v>343</v>
      </c>
      <c r="C61" t="s">
        <v>246</v>
      </c>
      <c r="E61">
        <v>60.03</v>
      </c>
      <c r="F61">
        <v>71.45</v>
      </c>
      <c r="G61">
        <v>71.28</v>
      </c>
    </row>
    <row r="62" spans="1:7" x14ac:dyDescent="0.2">
      <c r="A62" t="s">
        <v>277</v>
      </c>
      <c r="B62" t="s">
        <v>343</v>
      </c>
      <c r="C62" t="s">
        <v>247</v>
      </c>
      <c r="E62">
        <v>54.86</v>
      </c>
      <c r="F62">
        <v>64.069999999999993</v>
      </c>
      <c r="G62">
        <v>67.989999999999995</v>
      </c>
    </row>
    <row r="63" spans="1:7" x14ac:dyDescent="0.2">
      <c r="A63" t="s">
        <v>278</v>
      </c>
      <c r="B63" t="s">
        <v>343</v>
      </c>
      <c r="C63" t="s">
        <v>248</v>
      </c>
      <c r="E63">
        <v>58.06</v>
      </c>
      <c r="F63">
        <v>67</v>
      </c>
      <c r="G63">
        <v>68.11</v>
      </c>
    </row>
    <row r="64" spans="1:7" x14ac:dyDescent="0.2">
      <c r="A64" t="s">
        <v>279</v>
      </c>
      <c r="B64" t="s">
        <v>343</v>
      </c>
      <c r="C64" t="s">
        <v>249</v>
      </c>
      <c r="E64">
        <v>56.1</v>
      </c>
      <c r="F64">
        <v>65.930000000000007</v>
      </c>
      <c r="G64">
        <v>71.260000000000005</v>
      </c>
    </row>
    <row r="65" spans="1:7" x14ac:dyDescent="0.2">
      <c r="A65" t="s">
        <v>280</v>
      </c>
      <c r="B65" t="s">
        <v>343</v>
      </c>
      <c r="C65" t="s">
        <v>250</v>
      </c>
      <c r="E65">
        <v>52.69</v>
      </c>
      <c r="F65">
        <v>63.21</v>
      </c>
      <c r="G65">
        <v>63.93</v>
      </c>
    </row>
    <row r="66" spans="1:7" x14ac:dyDescent="0.2">
      <c r="A66" t="s">
        <v>281</v>
      </c>
      <c r="B66" t="s">
        <v>343</v>
      </c>
      <c r="C66" t="s">
        <v>251</v>
      </c>
      <c r="E66">
        <v>61.12</v>
      </c>
      <c r="F66">
        <v>68.94</v>
      </c>
      <c r="G66">
        <v>73.41</v>
      </c>
    </row>
    <row r="67" spans="1:7" x14ac:dyDescent="0.2">
      <c r="A67" t="s">
        <v>282</v>
      </c>
      <c r="B67" t="s">
        <v>343</v>
      </c>
      <c r="C67" t="s">
        <v>283</v>
      </c>
      <c r="E67">
        <v>57.56</v>
      </c>
      <c r="F67">
        <v>67.33</v>
      </c>
      <c r="G67">
        <v>69.150000000000006</v>
      </c>
    </row>
    <row r="68" spans="1:7" x14ac:dyDescent="0.2">
      <c r="A68" t="s">
        <v>284</v>
      </c>
      <c r="B68" t="s">
        <v>343</v>
      </c>
      <c r="C68" t="s">
        <v>285</v>
      </c>
      <c r="E68">
        <v>58.62</v>
      </c>
      <c r="F68">
        <v>66.09</v>
      </c>
      <c r="G68">
        <v>69.55</v>
      </c>
    </row>
    <row r="69" spans="1:7" x14ac:dyDescent="0.2">
      <c r="A69" t="s">
        <v>286</v>
      </c>
      <c r="B69" t="s">
        <v>343</v>
      </c>
      <c r="C69" t="s">
        <v>287</v>
      </c>
      <c r="E69">
        <v>20.399999999999999</v>
      </c>
      <c r="F69">
        <v>28.31</v>
      </c>
      <c r="G69">
        <v>31.12</v>
      </c>
    </row>
    <row r="70" spans="1:7" x14ac:dyDescent="0.2">
      <c r="A70" t="s">
        <v>288</v>
      </c>
      <c r="B70" t="s">
        <v>343</v>
      </c>
      <c r="C70" t="s">
        <v>289</v>
      </c>
      <c r="E70">
        <v>16.27</v>
      </c>
      <c r="F70">
        <v>23.55</v>
      </c>
      <c r="G70">
        <v>22.61</v>
      </c>
    </row>
    <row r="71" spans="1:7" x14ac:dyDescent="0.2">
      <c r="A71" t="s">
        <v>290</v>
      </c>
      <c r="B71" t="s">
        <v>343</v>
      </c>
      <c r="C71" t="s">
        <v>291</v>
      </c>
      <c r="E71">
        <v>23.37</v>
      </c>
      <c r="F71">
        <v>28.58</v>
      </c>
      <c r="G71">
        <v>28.35</v>
      </c>
    </row>
    <row r="72" spans="1:7" x14ac:dyDescent="0.2">
      <c r="A72" t="s">
        <v>292</v>
      </c>
      <c r="B72" t="s">
        <v>343</v>
      </c>
      <c r="C72" t="s">
        <v>293</v>
      </c>
      <c r="E72">
        <v>14.76</v>
      </c>
      <c r="F72">
        <v>18.649999999999999</v>
      </c>
      <c r="G72">
        <v>20.25</v>
      </c>
    </row>
    <row r="73" spans="1:7" x14ac:dyDescent="0.2">
      <c r="A73" t="s">
        <v>294</v>
      </c>
      <c r="B73" t="s">
        <v>343</v>
      </c>
      <c r="C73" t="s">
        <v>295</v>
      </c>
      <c r="E73">
        <v>41.62</v>
      </c>
      <c r="F73">
        <v>35.44</v>
      </c>
      <c r="G73">
        <v>49.9</v>
      </c>
    </row>
    <row r="74" spans="1:7" x14ac:dyDescent="0.2">
      <c r="A74" t="s">
        <v>296</v>
      </c>
      <c r="B74" t="s">
        <v>343</v>
      </c>
      <c r="C74" t="s">
        <v>297</v>
      </c>
      <c r="E74">
        <v>17.2</v>
      </c>
      <c r="F74">
        <v>24.68</v>
      </c>
      <c r="G74">
        <v>25.27</v>
      </c>
    </row>
    <row r="75" spans="1:7" x14ac:dyDescent="0.2">
      <c r="A75" t="s">
        <v>298</v>
      </c>
      <c r="B75" t="s">
        <v>343</v>
      </c>
      <c r="C75" t="s">
        <v>299</v>
      </c>
      <c r="E75">
        <v>24.5</v>
      </c>
      <c r="F75">
        <v>28.01</v>
      </c>
      <c r="G75">
        <v>29.68</v>
      </c>
    </row>
    <row r="76" spans="1:7" x14ac:dyDescent="0.2">
      <c r="A76" t="s">
        <v>300</v>
      </c>
      <c r="B76" t="s">
        <v>343</v>
      </c>
      <c r="C76" t="s">
        <v>301</v>
      </c>
      <c r="E76">
        <v>20.07</v>
      </c>
      <c r="F76">
        <v>27.3</v>
      </c>
      <c r="G76">
        <v>25.68</v>
      </c>
    </row>
    <row r="77" spans="1:7" x14ac:dyDescent="0.2">
      <c r="A77" t="s">
        <v>302</v>
      </c>
      <c r="B77" t="s">
        <v>343</v>
      </c>
      <c r="C77" t="s">
        <v>303</v>
      </c>
      <c r="E77">
        <v>31.09</v>
      </c>
      <c r="F77">
        <v>51.29</v>
      </c>
      <c r="G77">
        <v>45.16</v>
      </c>
    </row>
    <row r="78" spans="1:7" x14ac:dyDescent="0.2">
      <c r="A78" t="s">
        <v>304</v>
      </c>
      <c r="B78" t="s">
        <v>343</v>
      </c>
      <c r="C78" t="s">
        <v>305</v>
      </c>
      <c r="E78">
        <v>11.99</v>
      </c>
      <c r="F78">
        <v>20.89</v>
      </c>
      <c r="G78">
        <v>20.9</v>
      </c>
    </row>
    <row r="79" spans="1:7" x14ac:dyDescent="0.2">
      <c r="A79" t="s">
        <v>306</v>
      </c>
      <c r="B79" t="s">
        <v>343</v>
      </c>
      <c r="C79" t="s">
        <v>307</v>
      </c>
      <c r="E79">
        <v>16.05</v>
      </c>
      <c r="F79">
        <v>23.36</v>
      </c>
      <c r="G79">
        <v>23.02</v>
      </c>
    </row>
    <row r="80" spans="1:7" x14ac:dyDescent="0.2">
      <c r="A80" t="s">
        <v>308</v>
      </c>
      <c r="B80" t="s">
        <v>343</v>
      </c>
      <c r="C80" t="s">
        <v>309</v>
      </c>
      <c r="E80">
        <v>19.66</v>
      </c>
      <c r="F80">
        <v>25.48</v>
      </c>
      <c r="G80">
        <v>27.71</v>
      </c>
    </row>
    <row r="81" spans="1:7" x14ac:dyDescent="0.2">
      <c r="A81" t="s">
        <v>310</v>
      </c>
      <c r="B81" t="s">
        <v>343</v>
      </c>
      <c r="C81" t="s">
        <v>311</v>
      </c>
      <c r="E81">
        <v>24.22</v>
      </c>
      <c r="F81">
        <v>29.54</v>
      </c>
      <c r="G81">
        <v>32.35</v>
      </c>
    </row>
    <row r="82" spans="1:7" x14ac:dyDescent="0.2">
      <c r="A82" t="s">
        <v>312</v>
      </c>
      <c r="B82" t="s">
        <v>343</v>
      </c>
      <c r="C82" t="s">
        <v>313</v>
      </c>
      <c r="E82">
        <v>28.41</v>
      </c>
      <c r="F82">
        <v>27.9</v>
      </c>
      <c r="G82">
        <v>35.520000000000003</v>
      </c>
    </row>
    <row r="83" spans="1:7" x14ac:dyDescent="0.2">
      <c r="A83" t="s">
        <v>314</v>
      </c>
      <c r="B83" t="s">
        <v>343</v>
      </c>
      <c r="C83" t="s">
        <v>315</v>
      </c>
      <c r="E83" t="s">
        <v>316</v>
      </c>
      <c r="F83" t="s">
        <v>316</v>
      </c>
      <c r="G83" t="s">
        <v>316</v>
      </c>
    </row>
    <row r="84" spans="1:7" x14ac:dyDescent="0.2">
      <c r="A84" t="s">
        <v>317</v>
      </c>
      <c r="B84" t="s">
        <v>344</v>
      </c>
      <c r="C84" t="s">
        <v>246</v>
      </c>
      <c r="E84">
        <v>90.66</v>
      </c>
      <c r="F84">
        <v>80.91</v>
      </c>
      <c r="G84">
        <v>83.95</v>
      </c>
    </row>
    <row r="85" spans="1:7" x14ac:dyDescent="0.2">
      <c r="A85" t="s">
        <v>319</v>
      </c>
      <c r="B85" t="s">
        <v>344</v>
      </c>
      <c r="C85" t="s">
        <v>247</v>
      </c>
      <c r="E85">
        <v>96.51</v>
      </c>
      <c r="F85">
        <v>76.790000000000006</v>
      </c>
      <c r="G85">
        <v>80.78</v>
      </c>
    </row>
    <row r="86" spans="1:7" x14ac:dyDescent="0.2">
      <c r="A86" t="s">
        <v>320</v>
      </c>
      <c r="B86" t="s">
        <v>344</v>
      </c>
      <c r="C86" t="s">
        <v>248</v>
      </c>
      <c r="E86">
        <v>98.04</v>
      </c>
      <c r="F86">
        <v>78.62</v>
      </c>
      <c r="G86">
        <v>78.45</v>
      </c>
    </row>
    <row r="87" spans="1:7" x14ac:dyDescent="0.2">
      <c r="A87" t="s">
        <v>321</v>
      </c>
      <c r="B87" t="s">
        <v>344</v>
      </c>
      <c r="C87" t="s">
        <v>249</v>
      </c>
      <c r="E87">
        <v>98.12</v>
      </c>
      <c r="F87">
        <v>78.05</v>
      </c>
      <c r="G87">
        <v>83.55</v>
      </c>
    </row>
    <row r="88" spans="1:7" x14ac:dyDescent="0.2">
      <c r="A88" t="s">
        <v>322</v>
      </c>
      <c r="B88" t="s">
        <v>344</v>
      </c>
      <c r="C88" t="s">
        <v>250</v>
      </c>
      <c r="E88">
        <v>94.58</v>
      </c>
      <c r="F88">
        <v>74.209999999999994</v>
      </c>
      <c r="G88">
        <v>80.260000000000005</v>
      </c>
    </row>
    <row r="89" spans="1:7" x14ac:dyDescent="0.2">
      <c r="A89" t="s">
        <v>323</v>
      </c>
      <c r="B89" t="s">
        <v>344</v>
      </c>
      <c r="C89" t="s">
        <v>251</v>
      </c>
      <c r="E89">
        <v>98.46</v>
      </c>
      <c r="F89">
        <v>73.16</v>
      </c>
      <c r="G89">
        <v>84.9</v>
      </c>
    </row>
    <row r="90" spans="1:7" x14ac:dyDescent="0.2">
      <c r="A90" t="s">
        <v>324</v>
      </c>
      <c r="B90" t="s">
        <v>344</v>
      </c>
      <c r="C90" t="s">
        <v>283</v>
      </c>
      <c r="E90">
        <v>100</v>
      </c>
      <c r="F90">
        <v>77.22</v>
      </c>
      <c r="G90">
        <v>81.92</v>
      </c>
    </row>
    <row r="91" spans="1:7" x14ac:dyDescent="0.2">
      <c r="A91" t="s">
        <v>325</v>
      </c>
      <c r="B91" t="s">
        <v>344</v>
      </c>
      <c r="C91" t="s">
        <v>285</v>
      </c>
      <c r="E91">
        <v>95.53</v>
      </c>
      <c r="F91">
        <v>77.02</v>
      </c>
      <c r="G91">
        <v>82.3</v>
      </c>
    </row>
    <row r="92" spans="1:7" x14ac:dyDescent="0.2">
      <c r="A92" t="s">
        <v>326</v>
      </c>
      <c r="B92" t="s">
        <v>344</v>
      </c>
      <c r="C92" t="s">
        <v>287</v>
      </c>
      <c r="E92">
        <v>56.55</v>
      </c>
      <c r="F92">
        <v>47.5</v>
      </c>
      <c r="G92">
        <v>60.43</v>
      </c>
    </row>
    <row r="93" spans="1:7" x14ac:dyDescent="0.2">
      <c r="A93" t="s">
        <v>327</v>
      </c>
      <c r="B93" t="s">
        <v>344</v>
      </c>
      <c r="C93" t="s">
        <v>289</v>
      </c>
      <c r="E93">
        <v>67.73</v>
      </c>
      <c r="F93">
        <v>55.69</v>
      </c>
      <c r="G93">
        <v>64.489999999999995</v>
      </c>
    </row>
    <row r="94" spans="1:7" x14ac:dyDescent="0.2">
      <c r="A94" t="s">
        <v>328</v>
      </c>
      <c r="B94" t="s">
        <v>344</v>
      </c>
      <c r="C94" t="s">
        <v>291</v>
      </c>
      <c r="E94">
        <v>56.64</v>
      </c>
      <c r="F94">
        <v>48.2</v>
      </c>
      <c r="G94">
        <v>60.86</v>
      </c>
    </row>
    <row r="95" spans="1:7" x14ac:dyDescent="0.2">
      <c r="A95" t="s">
        <v>329</v>
      </c>
      <c r="B95" t="s">
        <v>344</v>
      </c>
      <c r="C95" t="s">
        <v>293</v>
      </c>
      <c r="E95">
        <v>57.78</v>
      </c>
      <c r="F95">
        <v>55.06</v>
      </c>
      <c r="G95">
        <v>64.489999999999995</v>
      </c>
    </row>
    <row r="96" spans="1:7" x14ac:dyDescent="0.2">
      <c r="A96" t="s">
        <v>330</v>
      </c>
      <c r="B96" t="s">
        <v>344</v>
      </c>
      <c r="C96" t="s">
        <v>295</v>
      </c>
      <c r="E96">
        <v>43</v>
      </c>
      <c r="F96">
        <v>40.86</v>
      </c>
      <c r="G96">
        <v>49.71</v>
      </c>
    </row>
    <row r="97" spans="1:8" x14ac:dyDescent="0.2">
      <c r="A97" t="s">
        <v>331</v>
      </c>
      <c r="B97" t="s">
        <v>344</v>
      </c>
      <c r="C97" t="s">
        <v>297</v>
      </c>
      <c r="E97">
        <v>56.14</v>
      </c>
      <c r="F97">
        <v>49.29</v>
      </c>
      <c r="G97">
        <v>57.7</v>
      </c>
    </row>
    <row r="98" spans="1:8" x14ac:dyDescent="0.2">
      <c r="A98" t="s">
        <v>332</v>
      </c>
      <c r="B98" t="s">
        <v>344</v>
      </c>
      <c r="C98" t="s">
        <v>299</v>
      </c>
      <c r="E98">
        <v>59.85</v>
      </c>
      <c r="F98">
        <v>49.49</v>
      </c>
      <c r="G98">
        <v>61.61</v>
      </c>
    </row>
    <row r="99" spans="1:8" x14ac:dyDescent="0.2">
      <c r="A99" t="s">
        <v>333</v>
      </c>
      <c r="B99" t="s">
        <v>344</v>
      </c>
      <c r="C99" t="s">
        <v>301</v>
      </c>
      <c r="E99">
        <v>68.28</v>
      </c>
      <c r="F99">
        <v>45.79</v>
      </c>
      <c r="G99">
        <v>63.29</v>
      </c>
    </row>
    <row r="100" spans="1:8" x14ac:dyDescent="0.2">
      <c r="A100" t="s">
        <v>334</v>
      </c>
      <c r="B100" t="s">
        <v>344</v>
      </c>
      <c r="C100" t="s">
        <v>303</v>
      </c>
      <c r="E100">
        <v>60.98</v>
      </c>
      <c r="F100">
        <v>68.48</v>
      </c>
      <c r="G100">
        <v>73.8</v>
      </c>
    </row>
    <row r="101" spans="1:8" x14ac:dyDescent="0.2">
      <c r="A101" t="s">
        <v>335</v>
      </c>
      <c r="B101" t="s">
        <v>344</v>
      </c>
      <c r="C101" t="s">
        <v>305</v>
      </c>
      <c r="E101">
        <v>35.630000000000003</v>
      </c>
      <c r="F101">
        <v>38.75</v>
      </c>
      <c r="G101">
        <v>49.3</v>
      </c>
    </row>
    <row r="102" spans="1:8" x14ac:dyDescent="0.2">
      <c r="A102" t="s">
        <v>336</v>
      </c>
      <c r="B102" t="s">
        <v>344</v>
      </c>
      <c r="C102" t="s">
        <v>307</v>
      </c>
      <c r="E102">
        <v>58.1</v>
      </c>
      <c r="F102">
        <v>49.06</v>
      </c>
      <c r="G102">
        <v>59.18</v>
      </c>
    </row>
    <row r="103" spans="1:8" x14ac:dyDescent="0.2">
      <c r="A103" t="s">
        <v>337</v>
      </c>
      <c r="B103" t="s">
        <v>344</v>
      </c>
      <c r="C103" t="s">
        <v>309</v>
      </c>
      <c r="E103">
        <v>47.35</v>
      </c>
      <c r="F103">
        <v>39.340000000000003</v>
      </c>
      <c r="G103">
        <v>49.23</v>
      </c>
    </row>
    <row r="104" spans="1:8" x14ac:dyDescent="0.2">
      <c r="A104" t="s">
        <v>338</v>
      </c>
      <c r="B104" t="s">
        <v>344</v>
      </c>
      <c r="C104" t="s">
        <v>311</v>
      </c>
      <c r="E104">
        <v>70.33</v>
      </c>
      <c r="F104">
        <v>61.85</v>
      </c>
      <c r="G104">
        <v>68.72</v>
      </c>
    </row>
    <row r="105" spans="1:8" x14ac:dyDescent="0.2">
      <c r="A105" t="s">
        <v>339</v>
      </c>
      <c r="B105" t="s">
        <v>344</v>
      </c>
      <c r="C105" t="s">
        <v>313</v>
      </c>
      <c r="E105">
        <v>67.22</v>
      </c>
      <c r="F105">
        <v>51.2</v>
      </c>
      <c r="G105">
        <v>60.71</v>
      </c>
    </row>
    <row r="106" spans="1:8" x14ac:dyDescent="0.2">
      <c r="A106" t="s">
        <v>340</v>
      </c>
      <c r="B106" t="s">
        <v>344</v>
      </c>
      <c r="C106" t="s">
        <v>315</v>
      </c>
      <c r="E106" t="s">
        <v>316</v>
      </c>
      <c r="F106" t="s">
        <v>316</v>
      </c>
      <c r="G106" t="s">
        <v>316</v>
      </c>
    </row>
    <row r="109" spans="1:8" x14ac:dyDescent="0.2">
      <c r="A109" s="14" t="s">
        <v>345</v>
      </c>
      <c r="B109" s="14" t="s">
        <v>346</v>
      </c>
      <c r="C109" s="14" t="s">
        <v>347</v>
      </c>
      <c r="D109" s="14" t="s">
        <v>348</v>
      </c>
      <c r="E109" s="14" t="s">
        <v>349</v>
      </c>
      <c r="F109" s="14" t="s">
        <v>350</v>
      </c>
      <c r="G109" s="14" t="s">
        <v>351</v>
      </c>
      <c r="H109" s="14" t="s">
        <v>352</v>
      </c>
    </row>
    <row r="110" spans="1:8" x14ac:dyDescent="0.2">
      <c r="A110" t="s">
        <v>353</v>
      </c>
      <c r="B110" t="s">
        <v>246</v>
      </c>
      <c r="C110">
        <v>17</v>
      </c>
      <c r="D110">
        <v>1.62</v>
      </c>
      <c r="E110">
        <v>1.36</v>
      </c>
      <c r="F110">
        <v>30</v>
      </c>
      <c r="G110">
        <v>15</v>
      </c>
      <c r="H110">
        <v>510</v>
      </c>
    </row>
    <row r="111" spans="1:8" x14ac:dyDescent="0.2">
      <c r="A111" t="s">
        <v>353</v>
      </c>
      <c r="B111" t="s">
        <v>247</v>
      </c>
      <c r="C111">
        <v>25</v>
      </c>
      <c r="D111">
        <v>2.21</v>
      </c>
      <c r="E111">
        <v>0.4</v>
      </c>
      <c r="F111">
        <v>20</v>
      </c>
      <c r="G111">
        <v>25</v>
      </c>
      <c r="H111">
        <v>500</v>
      </c>
    </row>
    <row r="112" spans="1:8" x14ac:dyDescent="0.2">
      <c r="A112" t="s">
        <v>353</v>
      </c>
      <c r="B112" t="s">
        <v>248</v>
      </c>
      <c r="C112">
        <v>30</v>
      </c>
      <c r="D112">
        <v>2.14</v>
      </c>
      <c r="E112">
        <v>0.48</v>
      </c>
      <c r="F112">
        <v>20</v>
      </c>
      <c r="G112">
        <v>25</v>
      </c>
      <c r="H112">
        <v>600</v>
      </c>
    </row>
    <row r="113" spans="1:8" x14ac:dyDescent="0.2">
      <c r="A113" t="s">
        <v>353</v>
      </c>
      <c r="B113" t="s">
        <v>249</v>
      </c>
      <c r="C113">
        <v>30</v>
      </c>
      <c r="D113">
        <v>1.99</v>
      </c>
      <c r="E113">
        <v>0.6</v>
      </c>
      <c r="F113">
        <v>20</v>
      </c>
      <c r="G113">
        <v>25</v>
      </c>
      <c r="H113">
        <v>600</v>
      </c>
    </row>
    <row r="114" spans="1:8" x14ac:dyDescent="0.2">
      <c r="A114" t="s">
        <v>353</v>
      </c>
      <c r="B114" t="s">
        <v>250</v>
      </c>
      <c r="C114">
        <v>30</v>
      </c>
      <c r="D114">
        <v>1.83</v>
      </c>
      <c r="E114">
        <v>0.6</v>
      </c>
      <c r="F114">
        <v>20</v>
      </c>
      <c r="G114">
        <v>25</v>
      </c>
      <c r="H114">
        <v>600</v>
      </c>
    </row>
    <row r="115" spans="1:8" x14ac:dyDescent="0.2">
      <c r="A115" t="s">
        <v>353</v>
      </c>
      <c r="B115" t="s">
        <v>251</v>
      </c>
      <c r="C115">
        <v>40</v>
      </c>
      <c r="D115">
        <v>2.08</v>
      </c>
      <c r="E115">
        <v>0.7</v>
      </c>
      <c r="F115">
        <v>15</v>
      </c>
      <c r="G115">
        <v>30</v>
      </c>
      <c r="H115">
        <v>600</v>
      </c>
    </row>
    <row r="116" spans="1:8" x14ac:dyDescent="0.2">
      <c r="A116" t="s">
        <v>353</v>
      </c>
      <c r="B116" t="s">
        <v>283</v>
      </c>
      <c r="C116">
        <v>38</v>
      </c>
      <c r="D116">
        <v>2.0099999999999998</v>
      </c>
      <c r="E116">
        <v>0.62</v>
      </c>
      <c r="F116">
        <v>15</v>
      </c>
      <c r="G116">
        <v>30</v>
      </c>
      <c r="H116">
        <v>570</v>
      </c>
    </row>
    <row r="117" spans="1:8" x14ac:dyDescent="0.2">
      <c r="A117" t="s">
        <v>353</v>
      </c>
      <c r="B117" t="s">
        <v>285</v>
      </c>
      <c r="C117">
        <v>60</v>
      </c>
      <c r="D117">
        <v>1.92</v>
      </c>
      <c r="E117">
        <v>0.57999999999999996</v>
      </c>
      <c r="F117">
        <v>10</v>
      </c>
      <c r="G117">
        <v>35</v>
      </c>
      <c r="H117">
        <v>600</v>
      </c>
    </row>
    <row r="118" spans="1:8" x14ac:dyDescent="0.2">
      <c r="A118" t="s">
        <v>354</v>
      </c>
      <c r="B118" t="s">
        <v>287</v>
      </c>
      <c r="C118">
        <v>30</v>
      </c>
      <c r="D118">
        <v>1.93</v>
      </c>
      <c r="E118">
        <v>0.76</v>
      </c>
      <c r="F118">
        <v>20</v>
      </c>
      <c r="G118">
        <v>25</v>
      </c>
      <c r="H118">
        <v>600</v>
      </c>
    </row>
    <row r="119" spans="1:8" x14ac:dyDescent="0.2">
      <c r="A119" t="s">
        <v>354</v>
      </c>
      <c r="B119" t="s">
        <v>289</v>
      </c>
      <c r="C119">
        <v>55</v>
      </c>
      <c r="D119">
        <v>2.0699999999999998</v>
      </c>
      <c r="E119">
        <v>0.8</v>
      </c>
      <c r="F119">
        <v>10</v>
      </c>
      <c r="G119">
        <v>35</v>
      </c>
      <c r="H119">
        <v>550</v>
      </c>
    </row>
    <row r="120" spans="1:8" x14ac:dyDescent="0.2">
      <c r="A120" t="s">
        <v>354</v>
      </c>
      <c r="B120" t="s">
        <v>291</v>
      </c>
      <c r="C120">
        <v>55</v>
      </c>
      <c r="D120">
        <v>2.04</v>
      </c>
      <c r="E120">
        <v>0.65</v>
      </c>
      <c r="F120">
        <v>10</v>
      </c>
      <c r="G120">
        <v>35</v>
      </c>
      <c r="H120">
        <v>550</v>
      </c>
    </row>
    <row r="121" spans="1:8" x14ac:dyDescent="0.2">
      <c r="A121" t="s">
        <v>354</v>
      </c>
      <c r="B121" t="s">
        <v>293</v>
      </c>
      <c r="C121">
        <v>50</v>
      </c>
      <c r="D121">
        <v>2.09</v>
      </c>
      <c r="E121">
        <v>0.85</v>
      </c>
      <c r="F121">
        <v>10</v>
      </c>
      <c r="G121">
        <v>35</v>
      </c>
      <c r="H121">
        <v>500</v>
      </c>
    </row>
    <row r="122" spans="1:8" x14ac:dyDescent="0.2">
      <c r="A122" t="s">
        <v>354</v>
      </c>
      <c r="B122" t="s">
        <v>295</v>
      </c>
      <c r="C122">
        <v>48</v>
      </c>
      <c r="D122">
        <v>1.98</v>
      </c>
      <c r="E122">
        <v>0.95</v>
      </c>
      <c r="F122">
        <v>15</v>
      </c>
      <c r="G122">
        <v>30</v>
      </c>
      <c r="H122">
        <v>720</v>
      </c>
    </row>
    <row r="123" spans="1:8" x14ac:dyDescent="0.2">
      <c r="A123" t="s">
        <v>354</v>
      </c>
      <c r="B123" t="s">
        <v>297</v>
      </c>
      <c r="C123">
        <v>52</v>
      </c>
      <c r="D123">
        <v>1.9</v>
      </c>
      <c r="E123">
        <v>0.77</v>
      </c>
      <c r="F123">
        <v>10</v>
      </c>
      <c r="G123">
        <v>35</v>
      </c>
      <c r="H123">
        <v>520</v>
      </c>
    </row>
    <row r="124" spans="1:8" x14ac:dyDescent="0.2">
      <c r="A124" t="s">
        <v>355</v>
      </c>
      <c r="B124" t="s">
        <v>299</v>
      </c>
      <c r="C124">
        <v>80</v>
      </c>
      <c r="D124">
        <v>2.1</v>
      </c>
      <c r="E124">
        <v>0.95</v>
      </c>
      <c r="F124">
        <v>10</v>
      </c>
      <c r="G124">
        <v>35</v>
      </c>
      <c r="H124">
        <v>800</v>
      </c>
    </row>
    <row r="125" spans="1:8" x14ac:dyDescent="0.2">
      <c r="A125" t="s">
        <v>355</v>
      </c>
      <c r="B125" t="s">
        <v>301</v>
      </c>
      <c r="C125">
        <v>42</v>
      </c>
      <c r="D125">
        <v>2.0299999999999998</v>
      </c>
      <c r="E125">
        <v>0.74</v>
      </c>
      <c r="F125">
        <v>15</v>
      </c>
      <c r="G125">
        <v>30</v>
      </c>
      <c r="H125">
        <v>630</v>
      </c>
    </row>
    <row r="126" spans="1:8" x14ac:dyDescent="0.2">
      <c r="A126" t="s">
        <v>355</v>
      </c>
      <c r="B126" t="s">
        <v>303</v>
      </c>
      <c r="C126">
        <v>42</v>
      </c>
      <c r="D126">
        <v>1.98</v>
      </c>
      <c r="E126">
        <v>0.78</v>
      </c>
      <c r="F126">
        <v>15</v>
      </c>
      <c r="G126">
        <v>30</v>
      </c>
      <c r="H126">
        <v>630</v>
      </c>
    </row>
    <row r="127" spans="1:8" x14ac:dyDescent="0.2">
      <c r="A127" t="s">
        <v>355</v>
      </c>
      <c r="B127" t="s">
        <v>305</v>
      </c>
      <c r="C127">
        <v>84</v>
      </c>
      <c r="D127">
        <v>2.0699999999999998</v>
      </c>
      <c r="E127">
        <v>1.35</v>
      </c>
      <c r="F127">
        <v>10</v>
      </c>
      <c r="G127">
        <v>35</v>
      </c>
      <c r="H127">
        <v>840</v>
      </c>
    </row>
    <row r="128" spans="1:8" x14ac:dyDescent="0.2">
      <c r="A128" t="s">
        <v>355</v>
      </c>
      <c r="B128" t="s">
        <v>307</v>
      </c>
      <c r="C128">
        <v>47</v>
      </c>
      <c r="D128">
        <v>2</v>
      </c>
      <c r="E128">
        <v>1.05</v>
      </c>
      <c r="F128">
        <v>15</v>
      </c>
      <c r="G128">
        <v>30</v>
      </c>
      <c r="H128">
        <v>705</v>
      </c>
    </row>
    <row r="129" spans="1:8" x14ac:dyDescent="0.2">
      <c r="A129" t="s">
        <v>355</v>
      </c>
      <c r="B129" t="s">
        <v>309</v>
      </c>
      <c r="C129">
        <v>98</v>
      </c>
      <c r="D129">
        <v>2.04</v>
      </c>
      <c r="E129">
        <v>1.58</v>
      </c>
      <c r="F129">
        <v>10</v>
      </c>
      <c r="G129">
        <v>35</v>
      </c>
      <c r="H129">
        <v>980</v>
      </c>
    </row>
    <row r="130" spans="1:8" x14ac:dyDescent="0.2">
      <c r="A130" t="s">
        <v>355</v>
      </c>
      <c r="B130" t="s">
        <v>311</v>
      </c>
      <c r="C130">
        <v>30</v>
      </c>
      <c r="D130">
        <v>1.95</v>
      </c>
      <c r="E130">
        <v>0.66</v>
      </c>
      <c r="F130">
        <v>20</v>
      </c>
      <c r="G130">
        <v>25</v>
      </c>
      <c r="H130">
        <v>600</v>
      </c>
    </row>
    <row r="131" spans="1:8" x14ac:dyDescent="0.2">
      <c r="A131" t="s">
        <v>355</v>
      </c>
      <c r="B131" t="s">
        <v>313</v>
      </c>
      <c r="C131">
        <v>40</v>
      </c>
      <c r="D131">
        <v>2.0099999999999998</v>
      </c>
      <c r="E131">
        <v>0.86</v>
      </c>
      <c r="F131">
        <v>15</v>
      </c>
      <c r="G131">
        <v>30</v>
      </c>
      <c r="H131">
        <v>600</v>
      </c>
    </row>
    <row r="134" spans="1:8" x14ac:dyDescent="0.2">
      <c r="A134" t="s">
        <v>356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7499-6254-1F44-8DD3-B8CA8C6A0475}">
  <dimension ref="A1:N30"/>
  <sheetViews>
    <sheetView workbookViewId="0">
      <selection activeCell="H24" sqref="H24"/>
    </sheetView>
  </sheetViews>
  <sheetFormatPr baseColWidth="10" defaultColWidth="11" defaultRowHeight="16" x14ac:dyDescent="0.2"/>
  <cols>
    <col min="1" max="1" width="14.6640625" style="16" bestFit="1" customWidth="1"/>
    <col min="2" max="2" width="11" style="16"/>
    <col min="3" max="3" width="11.1640625" style="16" customWidth="1"/>
    <col min="4" max="4" width="11" style="16"/>
    <col min="5" max="5" width="12.5" style="16" customWidth="1"/>
    <col min="6" max="6" width="12.6640625" style="16" customWidth="1"/>
    <col min="7" max="7" width="14.5" style="16" customWidth="1"/>
    <col min="8" max="16384" width="11" style="16"/>
  </cols>
  <sheetData>
    <row r="1" spans="1:14" x14ac:dyDescent="0.2">
      <c r="A1" s="15" t="s">
        <v>345</v>
      </c>
      <c r="B1" s="15" t="s">
        <v>346</v>
      </c>
      <c r="C1" s="15" t="s">
        <v>358</v>
      </c>
      <c r="D1" s="15" t="s">
        <v>359</v>
      </c>
      <c r="E1" s="15" t="s">
        <v>360</v>
      </c>
      <c r="F1" s="15" t="s">
        <v>361</v>
      </c>
      <c r="G1" s="15" t="s">
        <v>362</v>
      </c>
      <c r="M1" s="24" t="s">
        <v>363</v>
      </c>
      <c r="N1" s="24"/>
    </row>
    <row r="2" spans="1:14" x14ac:dyDescent="0.2">
      <c r="A2" s="15" t="s">
        <v>353</v>
      </c>
      <c r="B2" s="15" t="s">
        <v>246</v>
      </c>
      <c r="C2" s="15">
        <v>25.97</v>
      </c>
      <c r="D2" s="15">
        <v>9.81</v>
      </c>
      <c r="E2" s="15">
        <v>71.45</v>
      </c>
      <c r="F2" s="15">
        <v>90.66</v>
      </c>
      <c r="G2" s="17">
        <f t="shared" ref="G2:G23" si="0">$N$2+C2*$N$3+D2*$N$4+E2*$N$5+F2*$N$6</f>
        <v>-30.176776999999959</v>
      </c>
      <c r="M2" s="18" t="s">
        <v>364</v>
      </c>
      <c r="N2" s="19">
        <v>167.45330000000001</v>
      </c>
    </row>
    <row r="3" spans="1:14" x14ac:dyDescent="0.2">
      <c r="A3" s="15" t="s">
        <v>353</v>
      </c>
      <c r="B3" s="15" t="s">
        <v>247</v>
      </c>
      <c r="C3" s="15">
        <v>58.9</v>
      </c>
      <c r="D3" s="15">
        <v>14.79</v>
      </c>
      <c r="E3" s="15">
        <v>64.069999999999993</v>
      </c>
      <c r="F3" s="15">
        <v>96.51</v>
      </c>
      <c r="G3" s="17">
        <f t="shared" si="0"/>
        <v>15.881628000000035</v>
      </c>
      <c r="M3" s="18" t="s">
        <v>358</v>
      </c>
      <c r="N3" s="19">
        <v>1.2421</v>
      </c>
    </row>
    <row r="4" spans="1:14" x14ac:dyDescent="0.2">
      <c r="A4" s="15" t="s">
        <v>353</v>
      </c>
      <c r="B4" s="15" t="s">
        <v>248</v>
      </c>
      <c r="C4" s="15">
        <v>61.37</v>
      </c>
      <c r="D4" s="15">
        <v>15.48</v>
      </c>
      <c r="E4" s="15">
        <v>67</v>
      </c>
      <c r="F4" s="15">
        <v>98.04</v>
      </c>
      <c r="G4" s="17">
        <f t="shared" si="0"/>
        <v>13.324777000000012</v>
      </c>
      <c r="M4" s="18" t="s">
        <v>359</v>
      </c>
      <c r="N4" s="19">
        <v>0.98240000000000005</v>
      </c>
    </row>
    <row r="5" spans="1:14" x14ac:dyDescent="0.2">
      <c r="A5" s="15" t="s">
        <v>353</v>
      </c>
      <c r="B5" s="15" t="s">
        <v>249</v>
      </c>
      <c r="C5" s="15">
        <v>62.04</v>
      </c>
      <c r="D5" s="15">
        <v>16.07</v>
      </c>
      <c r="E5" s="15">
        <v>65.930000000000007</v>
      </c>
      <c r="F5" s="15">
        <v>98.12</v>
      </c>
      <c r="G5" s="17">
        <f t="shared" si="0"/>
        <v>16.010666000000015</v>
      </c>
      <c r="M5" s="18" t="s">
        <v>360</v>
      </c>
      <c r="N5" s="19">
        <v>-1.3109999999999999</v>
      </c>
    </row>
    <row r="6" spans="1:14" x14ac:dyDescent="0.2">
      <c r="A6" s="15" t="s">
        <v>353</v>
      </c>
      <c r="B6" s="15" t="s">
        <v>250</v>
      </c>
      <c r="C6" s="15">
        <v>55.93</v>
      </c>
      <c r="D6" s="15">
        <v>14.66</v>
      </c>
      <c r="E6" s="15">
        <v>63.21</v>
      </c>
      <c r="F6" s="15">
        <v>94.58</v>
      </c>
      <c r="G6" s="17">
        <f t="shared" si="0"/>
        <v>16.297323000000006</v>
      </c>
      <c r="M6" s="18" t="s">
        <v>361</v>
      </c>
      <c r="N6" s="19">
        <v>-1.6088</v>
      </c>
    </row>
    <row r="7" spans="1:14" x14ac:dyDescent="0.2">
      <c r="A7" s="15" t="s">
        <v>353</v>
      </c>
      <c r="B7" s="15" t="s">
        <v>251</v>
      </c>
      <c r="C7" s="15">
        <v>63.13</v>
      </c>
      <c r="D7" s="15">
        <v>17.16</v>
      </c>
      <c r="E7" s="15">
        <v>68.94</v>
      </c>
      <c r="F7" s="15">
        <v>98.46</v>
      </c>
      <c r="G7" s="17">
        <f t="shared" si="0"/>
        <v>13.94226900000001</v>
      </c>
    </row>
    <row r="8" spans="1:14" x14ac:dyDescent="0.2">
      <c r="A8" s="15" t="s">
        <v>353</v>
      </c>
      <c r="B8" s="15" t="s">
        <v>283</v>
      </c>
      <c r="C8" s="15">
        <v>57.05</v>
      </c>
      <c r="D8" s="15">
        <v>15.36</v>
      </c>
      <c r="E8" s="15">
        <v>67.33</v>
      </c>
      <c r="F8" s="15">
        <v>100</v>
      </c>
      <c r="G8" s="17">
        <f t="shared" si="0"/>
        <v>4.2551390000000424</v>
      </c>
    </row>
    <row r="9" spans="1:14" x14ac:dyDescent="0.2">
      <c r="A9" s="15" t="s">
        <v>353</v>
      </c>
      <c r="B9" s="15" t="s">
        <v>285</v>
      </c>
      <c r="C9" s="15">
        <v>60.98</v>
      </c>
      <c r="D9" s="15">
        <v>13.98</v>
      </c>
      <c r="E9" s="15">
        <v>66.09</v>
      </c>
      <c r="F9" s="15">
        <v>95.53</v>
      </c>
      <c r="G9" s="17">
        <f t="shared" si="0"/>
        <v>16.597856000000036</v>
      </c>
    </row>
    <row r="10" spans="1:14" x14ac:dyDescent="0.2">
      <c r="A10" s="15" t="s">
        <v>365</v>
      </c>
      <c r="B10" s="15" t="s">
        <v>287</v>
      </c>
      <c r="C10" s="15">
        <v>24.1</v>
      </c>
      <c r="D10" s="15">
        <v>34.9</v>
      </c>
      <c r="E10" s="15">
        <v>28.31</v>
      </c>
      <c r="F10" s="15">
        <v>56.55</v>
      </c>
      <c r="G10" s="17">
        <f t="shared" si="0"/>
        <v>103.58162000000003</v>
      </c>
    </row>
    <row r="11" spans="1:14" x14ac:dyDescent="0.2">
      <c r="A11" s="15" t="s">
        <v>365</v>
      </c>
      <c r="B11" s="15" t="s">
        <v>289</v>
      </c>
      <c r="C11" s="15">
        <v>19.8</v>
      </c>
      <c r="D11" s="15">
        <v>31.27</v>
      </c>
      <c r="E11" s="15">
        <v>23.55</v>
      </c>
      <c r="F11" s="15">
        <v>67.73</v>
      </c>
      <c r="G11" s="17">
        <f t="shared" si="0"/>
        <v>82.928454000000002</v>
      </c>
    </row>
    <row r="12" spans="1:14" x14ac:dyDescent="0.2">
      <c r="A12" s="15" t="s">
        <v>365</v>
      </c>
      <c r="B12" s="15" t="s">
        <v>291</v>
      </c>
      <c r="C12" s="15">
        <v>20.010000000000002</v>
      </c>
      <c r="D12" s="15">
        <v>33.26</v>
      </c>
      <c r="E12" s="15">
        <v>28.58</v>
      </c>
      <c r="F12" s="15">
        <v>56.64</v>
      </c>
      <c r="G12" s="17">
        <f t="shared" si="0"/>
        <v>96.39153300000001</v>
      </c>
    </row>
    <row r="13" spans="1:14" x14ac:dyDescent="0.2">
      <c r="A13" s="15" t="s">
        <v>365</v>
      </c>
      <c r="B13" s="15" t="s">
        <v>293</v>
      </c>
      <c r="C13" s="15">
        <v>21.13</v>
      </c>
      <c r="D13" s="15">
        <v>29.22</v>
      </c>
      <c r="E13" s="15">
        <v>18.649999999999999</v>
      </c>
      <c r="F13" s="15">
        <v>57.78</v>
      </c>
      <c r="G13" s="17">
        <f t="shared" si="0"/>
        <v>104.99798700000001</v>
      </c>
    </row>
    <row r="14" spans="1:14" x14ac:dyDescent="0.2">
      <c r="A14" s="15" t="s">
        <v>365</v>
      </c>
      <c r="B14" s="15" t="s">
        <v>295</v>
      </c>
      <c r="C14" s="15">
        <v>34.1</v>
      </c>
      <c r="D14" s="15">
        <v>60.7</v>
      </c>
      <c r="E14" s="15">
        <v>35.44</v>
      </c>
      <c r="F14" s="15">
        <v>43</v>
      </c>
      <c r="G14" s="17">
        <f t="shared" si="0"/>
        <v>153.80035000000004</v>
      </c>
    </row>
    <row r="15" spans="1:14" x14ac:dyDescent="0.2">
      <c r="A15" s="15" t="s">
        <v>365</v>
      </c>
      <c r="B15" s="15" t="s">
        <v>297</v>
      </c>
      <c r="C15" s="15">
        <v>18.559999999999999</v>
      </c>
      <c r="D15" s="15">
        <v>24.54</v>
      </c>
      <c r="E15" s="15">
        <v>24.68</v>
      </c>
      <c r="F15" s="15">
        <v>56.14</v>
      </c>
      <c r="G15" s="17">
        <f t="shared" si="0"/>
        <v>91.941259999999986</v>
      </c>
    </row>
    <row r="16" spans="1:14" x14ac:dyDescent="0.2">
      <c r="A16" s="15" t="s">
        <v>366</v>
      </c>
      <c r="B16" s="15" t="s">
        <v>299</v>
      </c>
      <c r="C16" s="15">
        <v>20.82</v>
      </c>
      <c r="D16" s="15">
        <v>31.76</v>
      </c>
      <c r="E16" s="15">
        <v>28.01</v>
      </c>
      <c r="F16" s="15">
        <v>59.85</v>
      </c>
      <c r="G16" s="17">
        <f t="shared" si="0"/>
        <v>91.50705600000002</v>
      </c>
    </row>
    <row r="17" spans="1:7" x14ac:dyDescent="0.2">
      <c r="A17" s="15" t="s">
        <v>366</v>
      </c>
      <c r="B17" s="15" t="s">
        <v>301</v>
      </c>
      <c r="C17" s="15">
        <v>22.88</v>
      </c>
      <c r="D17" s="15">
        <v>31.71</v>
      </c>
      <c r="E17" s="15">
        <v>27.3</v>
      </c>
      <c r="F17" s="15">
        <v>68.28</v>
      </c>
      <c r="G17" s="17">
        <f t="shared" si="0"/>
        <v>81.385288000000017</v>
      </c>
    </row>
    <row r="18" spans="1:7" x14ac:dyDescent="0.2">
      <c r="A18" s="15" t="s">
        <v>366</v>
      </c>
      <c r="B18" s="15" t="s">
        <v>303</v>
      </c>
      <c r="C18" s="15">
        <v>42.6</v>
      </c>
      <c r="D18" s="15">
        <v>29.2</v>
      </c>
      <c r="E18" s="15">
        <v>51.29</v>
      </c>
      <c r="F18" s="15">
        <v>60.98</v>
      </c>
      <c r="G18" s="17">
        <f t="shared" si="0"/>
        <v>83.707026000000013</v>
      </c>
    </row>
    <row r="19" spans="1:7" x14ac:dyDescent="0.2">
      <c r="A19" s="15" t="s">
        <v>366</v>
      </c>
      <c r="B19" s="15" t="s">
        <v>305</v>
      </c>
      <c r="C19" s="15">
        <v>21.09</v>
      </c>
      <c r="D19" s="15">
        <v>28.98</v>
      </c>
      <c r="E19" s="15">
        <v>20.89</v>
      </c>
      <c r="F19" s="15">
        <v>35.630000000000003</v>
      </c>
      <c r="G19" s="17">
        <f t="shared" si="0"/>
        <v>137.41080700000003</v>
      </c>
    </row>
    <row r="20" spans="1:7" x14ac:dyDescent="0.2">
      <c r="A20" s="15" t="s">
        <v>366</v>
      </c>
      <c r="B20" s="15" t="s">
        <v>307</v>
      </c>
      <c r="C20" s="15">
        <v>25.47</v>
      </c>
      <c r="D20" s="15">
        <v>28.33</v>
      </c>
      <c r="E20" s="15">
        <v>23.36</v>
      </c>
      <c r="F20" s="15">
        <v>58.1</v>
      </c>
      <c r="G20" s="17">
        <f t="shared" si="0"/>
        <v>102.82473900000002</v>
      </c>
    </row>
    <row r="21" spans="1:7" x14ac:dyDescent="0.2">
      <c r="A21" s="15" t="s">
        <v>366</v>
      </c>
      <c r="B21" s="15" t="s">
        <v>309</v>
      </c>
      <c r="C21" s="15">
        <v>19.5</v>
      </c>
      <c r="D21" s="15">
        <v>34.24</v>
      </c>
      <c r="E21" s="15">
        <v>25.48</v>
      </c>
      <c r="F21" s="15">
        <v>47.35</v>
      </c>
      <c r="G21" s="17">
        <f t="shared" si="0"/>
        <v>115.73066599999999</v>
      </c>
    </row>
    <row r="22" spans="1:7" x14ac:dyDescent="0.2">
      <c r="A22" s="15" t="s">
        <v>366</v>
      </c>
      <c r="B22" s="15" t="s">
        <v>311</v>
      </c>
      <c r="C22" s="15">
        <v>27.55</v>
      </c>
      <c r="D22" s="15">
        <v>32.19</v>
      </c>
      <c r="E22" s="15">
        <v>29.54</v>
      </c>
      <c r="F22" s="15">
        <v>70.33</v>
      </c>
      <c r="G22" s="17">
        <f t="shared" si="0"/>
        <v>81.422767000000036</v>
      </c>
    </row>
    <row r="23" spans="1:7" x14ac:dyDescent="0.2">
      <c r="A23" s="15" t="s">
        <v>366</v>
      </c>
      <c r="B23" s="15" t="s">
        <v>313</v>
      </c>
      <c r="C23" s="15">
        <v>20.92</v>
      </c>
      <c r="D23" s="15">
        <v>31.54</v>
      </c>
      <c r="E23" s="15">
        <v>27.9</v>
      </c>
      <c r="F23" s="15">
        <v>67.22</v>
      </c>
      <c r="G23" s="17">
        <f t="shared" si="0"/>
        <v>79.702492000000021</v>
      </c>
    </row>
    <row r="27" spans="1:7" x14ac:dyDescent="0.2">
      <c r="B27" s="25" t="s">
        <v>367</v>
      </c>
      <c r="C27" s="25"/>
    </row>
    <row r="28" spans="1:7" x14ac:dyDescent="0.2">
      <c r="B28" s="18" t="s">
        <v>353</v>
      </c>
      <c r="C28" s="20">
        <f>AVERAGE(G3:G9)</f>
        <v>13.758522571428594</v>
      </c>
    </row>
    <row r="29" spans="1:7" x14ac:dyDescent="0.2">
      <c r="B29" s="18" t="s">
        <v>365</v>
      </c>
      <c r="C29" s="20">
        <f>AVERAGE(G10:G13,G15)</f>
        <v>95.96817080000001</v>
      </c>
    </row>
    <row r="30" spans="1:7" x14ac:dyDescent="0.2">
      <c r="B30" s="18" t="s">
        <v>366</v>
      </c>
      <c r="C30" s="20">
        <f>AVERAGE(G16:G23)</f>
        <v>96.711355125000011</v>
      </c>
    </row>
  </sheetData>
  <mergeCells count="2">
    <mergeCell ref="M1:N1"/>
    <mergeCell ref="B27:C27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Data 5B</vt:lpstr>
      <vt:lpstr>Ext Data 5C</vt:lpstr>
      <vt:lpstr>Ext Data 5D</vt:lpstr>
      <vt:lpstr>Ext. Data 5E</vt:lpstr>
      <vt:lpstr>Ext. Data 5E Age predictions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Majewska</dc:creator>
  <cp:lastModifiedBy>Julia Majewska</cp:lastModifiedBy>
  <dcterms:created xsi:type="dcterms:W3CDTF">2024-05-18T09:19:48Z</dcterms:created>
  <dcterms:modified xsi:type="dcterms:W3CDTF">2024-05-19T10:56:26Z</dcterms:modified>
</cp:coreProperties>
</file>