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周丽洁\Desktop\NCB Revision 2\"/>
    </mc:Choice>
  </mc:AlternateContent>
  <xr:revisionPtr revIDLastSave="0" documentId="8_{7FE4C320-02FF-4BB9-9E10-BFCA2D431DD9}" xr6:coauthVersionLast="47" xr6:coauthVersionMax="47" xr10:uidLastSave="{00000000-0000-0000-0000-000000000000}"/>
  <bookViews>
    <workbookView xWindow="40920" yWindow="-120" windowWidth="29040" windowHeight="15720" tabRatio="873" xr2:uid="{00000000-000D-0000-FFFF-FFFF00000000}"/>
  </bookViews>
  <sheets>
    <sheet name="Extended Data Fig. 3g" sheetId="13" r:id="rId1"/>
    <sheet name="Extended Data Fig. 3j" sheetId="1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5" i="14" l="1"/>
  <c r="P13" i="14"/>
  <c r="P10" i="14"/>
  <c r="P6" i="14"/>
  <c r="P7" i="14"/>
  <c r="P8" i="14"/>
  <c r="P9" i="14"/>
  <c r="P11" i="14"/>
  <c r="P12" i="14"/>
  <c r="P14" i="14"/>
  <c r="O5" i="14"/>
  <c r="S8" i="13"/>
  <c r="R8" i="13"/>
  <c r="R7" i="13"/>
  <c r="R6" i="13"/>
  <c r="S5" i="13"/>
  <c r="R5" i="13"/>
  <c r="N14" i="14"/>
  <c r="O14" i="14" s="1"/>
  <c r="M14" i="14"/>
  <c r="L14" i="14"/>
  <c r="K14" i="14"/>
  <c r="N13" i="14"/>
  <c r="M13" i="14"/>
  <c r="L13" i="14"/>
  <c r="K13" i="14"/>
  <c r="O13" i="14" s="1"/>
  <c r="N12" i="14"/>
  <c r="M12" i="14"/>
  <c r="L12" i="14"/>
  <c r="K12" i="14"/>
  <c r="N11" i="14"/>
  <c r="M11" i="14"/>
  <c r="L11" i="14"/>
  <c r="K11" i="14"/>
  <c r="O10" i="14"/>
  <c r="N10" i="14"/>
  <c r="M10" i="14"/>
  <c r="L10" i="14"/>
  <c r="K10" i="14"/>
  <c r="N9" i="14"/>
  <c r="M9" i="14"/>
  <c r="L9" i="14"/>
  <c r="K9" i="14"/>
  <c r="N8" i="14"/>
  <c r="M8" i="14"/>
  <c r="L8" i="14"/>
  <c r="K8" i="14"/>
  <c r="N7" i="14"/>
  <c r="M7" i="14"/>
  <c r="L7" i="14"/>
  <c r="K7" i="14"/>
  <c r="O6" i="14"/>
  <c r="N6" i="14"/>
  <c r="M6" i="14"/>
  <c r="L6" i="14"/>
  <c r="K6" i="14"/>
  <c r="N5" i="14"/>
  <c r="M5" i="14"/>
  <c r="L5" i="14"/>
  <c r="K5" i="14"/>
  <c r="O9" i="14" l="1"/>
  <c r="O8" i="14"/>
  <c r="O12" i="14"/>
  <c r="O7" i="14"/>
  <c r="O11" i="14"/>
  <c r="M7" i="13"/>
  <c r="M5" i="13"/>
  <c r="Q8" i="13"/>
  <c r="P8" i="13"/>
  <c r="O8" i="13"/>
  <c r="N8" i="13"/>
  <c r="M8" i="13"/>
  <c r="Q7" i="13"/>
  <c r="P7" i="13"/>
  <c r="O7" i="13"/>
  <c r="N7" i="13"/>
  <c r="Q6" i="13"/>
  <c r="P6" i="13"/>
  <c r="O6" i="13"/>
  <c r="N6" i="13"/>
  <c r="M6" i="13"/>
  <c r="Q5" i="13"/>
  <c r="P5" i="13"/>
  <c r="O5" i="13"/>
  <c r="N5" i="13"/>
  <c r="S6" i="13" l="1"/>
  <c r="S7" i="13"/>
</calcChain>
</file>

<file path=xl/sharedStrings.xml><?xml version="1.0" encoding="utf-8"?>
<sst xmlns="http://schemas.openxmlformats.org/spreadsheetml/2006/main" count="62" uniqueCount="31">
  <si>
    <t>Total cells</t>
    <phoneticPr fontId="1" type="noConversion"/>
  </si>
  <si>
    <t>Mean</t>
    <phoneticPr fontId="1" type="noConversion"/>
  </si>
  <si>
    <t>HS</t>
    <phoneticPr fontId="1" type="noConversion"/>
  </si>
  <si>
    <t>Control</t>
    <phoneticPr fontId="1" type="noConversion"/>
  </si>
  <si>
    <t>Replicate 1</t>
    <phoneticPr fontId="1" type="noConversion"/>
  </si>
  <si>
    <t>Replicate 2</t>
    <phoneticPr fontId="1" type="noConversion"/>
  </si>
  <si>
    <t>Replicate 3</t>
    <phoneticPr fontId="1" type="noConversion"/>
  </si>
  <si>
    <t>Replicate 4</t>
    <phoneticPr fontId="1" type="noConversion"/>
  </si>
  <si>
    <t>Replicate 5</t>
    <phoneticPr fontId="1" type="noConversion"/>
  </si>
  <si>
    <t>HS+R2h</t>
    <phoneticPr fontId="1" type="noConversion"/>
  </si>
  <si>
    <t>Cells with pTDP-43 positive puncta (%)</t>
    <phoneticPr fontId="1" type="noConversion"/>
  </si>
  <si>
    <t>pTDP-43 positive puncta</t>
    <phoneticPr fontId="1" type="noConversion"/>
  </si>
  <si>
    <r>
      <rPr>
        <b/>
        <i/>
        <sz val="12"/>
        <rFont val="Times New Roman"/>
        <family val="1"/>
      </rPr>
      <t>CASP2</t>
    </r>
    <r>
      <rPr>
        <b/>
        <sz val="12"/>
        <rFont val="Times New Roman"/>
        <family val="1"/>
      </rPr>
      <t xml:space="preserve"> KO</t>
    </r>
    <phoneticPr fontId="1" type="noConversion"/>
  </si>
  <si>
    <t>SEM</t>
    <phoneticPr fontId="1" type="noConversion"/>
  </si>
  <si>
    <t>Extended Data Fig. 3j</t>
    <phoneticPr fontId="2" type="noConversion"/>
  </si>
  <si>
    <t>Extended Data Fig. 3g</t>
    <phoneticPr fontId="2" type="noConversion"/>
  </si>
  <si>
    <t>Source Data Extended Data Fig. 3</t>
    <phoneticPr fontId="1" type="noConversion"/>
  </si>
  <si>
    <t>PI staining-positive cells</t>
    <phoneticPr fontId="1" type="noConversion"/>
  </si>
  <si>
    <t>Cells with PI staining-positive  (100%)</t>
    <phoneticPr fontId="2" type="noConversion"/>
  </si>
  <si>
    <t>Field 1</t>
    <phoneticPr fontId="2" type="noConversion"/>
  </si>
  <si>
    <t>Field 2</t>
    <phoneticPr fontId="2" type="noConversion"/>
  </si>
  <si>
    <t>Field 3</t>
    <phoneticPr fontId="2" type="noConversion"/>
  </si>
  <si>
    <t>Field 4</t>
    <phoneticPr fontId="2" type="noConversion"/>
  </si>
  <si>
    <t>S.E.M.</t>
    <phoneticPr fontId="1" type="noConversion"/>
  </si>
  <si>
    <r>
      <rPr>
        <b/>
        <i/>
        <sz val="11"/>
        <rFont val="Times New Roman"/>
        <family val="1"/>
      </rPr>
      <t>CASP2</t>
    </r>
    <r>
      <rPr>
        <b/>
        <sz val="11"/>
        <rFont val="Times New Roman"/>
        <family val="1"/>
      </rPr>
      <t xml:space="preserve"> KO</t>
    </r>
    <phoneticPr fontId="1" type="noConversion"/>
  </si>
  <si>
    <t>CASP2 KO</t>
    <phoneticPr fontId="2" type="noConversion"/>
  </si>
  <si>
    <t>BTZ 48 h</t>
    <phoneticPr fontId="1" type="noConversion"/>
  </si>
  <si>
    <t>BTZ 36 h</t>
    <phoneticPr fontId="2" type="noConversion"/>
  </si>
  <si>
    <t>BTZ 24 h</t>
    <phoneticPr fontId="2" type="noConversion"/>
  </si>
  <si>
    <t>BTZ 12 h</t>
    <phoneticPr fontId="2" type="noConversion"/>
  </si>
  <si>
    <t>BTZ 0 h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</si>
</sst>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1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b/>
      <i/>
      <sz val="12"/>
      <name val="Times New Roman"/>
      <family val="1"/>
    </font>
    <font>
      <sz val="12"/>
      <color theme="1"/>
      <name val="等线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b/>
      <i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left"/>
    </xf>
    <xf numFmtId="176" fontId="4" fillId="0" borderId="0" xfId="0" applyNumberFormat="1" applyFont="1" applyAlignment="1">
      <alignment horizontal="right" vertical="center"/>
    </xf>
    <xf numFmtId="10" fontId="4" fillId="0" borderId="0" xfId="0" applyNumberFormat="1" applyFont="1" applyAlignment="1">
      <alignment horizontal="right" vertical="center"/>
    </xf>
    <xf numFmtId="0" fontId="7" fillId="0" borderId="0" xfId="0" applyFont="1"/>
    <xf numFmtId="0" fontId="8" fillId="0" borderId="0" xfId="0" applyFont="1"/>
    <xf numFmtId="176" fontId="9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8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5955F-AD12-4BA0-9B10-3F6B6665F3E1}">
  <dimension ref="A1:S8"/>
  <sheetViews>
    <sheetView tabSelected="1" workbookViewId="0">
      <selection sqref="A1:H1"/>
    </sheetView>
  </sheetViews>
  <sheetFormatPr defaultColWidth="12.59765625" defaultRowHeight="15.4" x14ac:dyDescent="0.45"/>
  <cols>
    <col min="1" max="16384" width="12.59765625" style="2"/>
  </cols>
  <sheetData>
    <row r="1" spans="1:19" ht="30" customHeight="1" x14ac:dyDescent="0.45">
      <c r="A1" s="15" t="s">
        <v>16</v>
      </c>
      <c r="B1" s="16"/>
      <c r="C1" s="16"/>
      <c r="D1" s="16"/>
      <c r="E1" s="16"/>
      <c r="F1" s="16"/>
      <c r="G1" s="16"/>
      <c r="H1" s="16"/>
    </row>
    <row r="2" spans="1:19" s="9" customFormat="1" x14ac:dyDescent="0.45">
      <c r="A2" s="1" t="s">
        <v>15</v>
      </c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s="9" customFormat="1" x14ac:dyDescent="0.45">
      <c r="A3" s="1"/>
      <c r="B3" s="2"/>
      <c r="C3" s="17" t="s">
        <v>11</v>
      </c>
      <c r="D3" s="17"/>
      <c r="E3" s="17"/>
      <c r="F3" s="17"/>
      <c r="G3" s="17"/>
      <c r="H3" s="17" t="s">
        <v>0</v>
      </c>
      <c r="I3" s="17"/>
      <c r="J3" s="17"/>
      <c r="K3" s="17"/>
      <c r="L3" s="17"/>
      <c r="M3" s="17" t="s">
        <v>10</v>
      </c>
      <c r="N3" s="17"/>
      <c r="O3" s="17"/>
      <c r="P3" s="17"/>
      <c r="Q3" s="17"/>
      <c r="R3" s="17"/>
      <c r="S3" s="17"/>
    </row>
    <row r="4" spans="1:19" s="9" customFormat="1" x14ac:dyDescent="0.45">
      <c r="A4" s="1"/>
      <c r="B4" s="2"/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4</v>
      </c>
      <c r="I4" s="3" t="s">
        <v>5</v>
      </c>
      <c r="J4" s="3" t="s">
        <v>6</v>
      </c>
      <c r="K4" s="3" t="s">
        <v>7</v>
      </c>
      <c r="L4" s="3" t="s">
        <v>8</v>
      </c>
      <c r="M4" s="3" t="s">
        <v>4</v>
      </c>
      <c r="N4" s="3" t="s">
        <v>5</v>
      </c>
      <c r="O4" s="3" t="s">
        <v>6</v>
      </c>
      <c r="P4" s="3" t="s">
        <v>7</v>
      </c>
      <c r="Q4" s="3" t="s">
        <v>8</v>
      </c>
      <c r="R4" s="4" t="s">
        <v>1</v>
      </c>
      <c r="S4" s="4" t="s">
        <v>13</v>
      </c>
    </row>
    <row r="5" spans="1:19" s="9" customFormat="1" x14ac:dyDescent="0.4">
      <c r="A5" s="15" t="s">
        <v>2</v>
      </c>
      <c r="B5" s="6" t="s">
        <v>3</v>
      </c>
      <c r="C5" s="5">
        <v>6</v>
      </c>
      <c r="D5" s="5">
        <v>10</v>
      </c>
      <c r="E5" s="5">
        <v>9</v>
      </c>
      <c r="F5" s="5">
        <v>13</v>
      </c>
      <c r="G5" s="5">
        <v>10</v>
      </c>
      <c r="H5" s="5">
        <v>11</v>
      </c>
      <c r="I5" s="5">
        <v>19</v>
      </c>
      <c r="J5" s="5">
        <v>24</v>
      </c>
      <c r="K5" s="5">
        <v>19</v>
      </c>
      <c r="L5" s="5">
        <v>17</v>
      </c>
      <c r="M5" s="8">
        <f t="shared" ref="M5:Q8" si="0">C5/H5</f>
        <v>0.54545454545454541</v>
      </c>
      <c r="N5" s="8">
        <f t="shared" si="0"/>
        <v>0.52631578947368418</v>
      </c>
      <c r="O5" s="8">
        <f t="shared" si="0"/>
        <v>0.375</v>
      </c>
      <c r="P5" s="8">
        <f t="shared" si="0"/>
        <v>0.68421052631578949</v>
      </c>
      <c r="Q5" s="8">
        <f t="shared" si="0"/>
        <v>0.58823529411764708</v>
      </c>
      <c r="R5" s="8">
        <f>AVERAGE(M5:Q5)</f>
        <v>0.54384323107233323</v>
      </c>
      <c r="S5" s="7">
        <f>STDEV(M5:Q5)/SQRT(5)</f>
        <v>5.0245137604230203E-2</v>
      </c>
    </row>
    <row r="6" spans="1:19" s="9" customFormat="1" x14ac:dyDescent="0.4">
      <c r="A6" s="15"/>
      <c r="B6" s="6" t="s">
        <v>12</v>
      </c>
      <c r="C6" s="5">
        <v>12</v>
      </c>
      <c r="D6" s="5">
        <v>8</v>
      </c>
      <c r="E6" s="5">
        <v>11</v>
      </c>
      <c r="F6" s="5">
        <v>12</v>
      </c>
      <c r="G6" s="5">
        <v>6</v>
      </c>
      <c r="H6" s="5">
        <v>26</v>
      </c>
      <c r="I6" s="5">
        <v>21</v>
      </c>
      <c r="J6" s="5">
        <v>20</v>
      </c>
      <c r="K6" s="5">
        <v>28</v>
      </c>
      <c r="L6" s="5">
        <v>10</v>
      </c>
      <c r="M6" s="8">
        <f t="shared" si="0"/>
        <v>0.46153846153846156</v>
      </c>
      <c r="N6" s="8">
        <f t="shared" si="0"/>
        <v>0.38095238095238093</v>
      </c>
      <c r="O6" s="8">
        <f t="shared" si="0"/>
        <v>0.55000000000000004</v>
      </c>
      <c r="P6" s="8">
        <f t="shared" si="0"/>
        <v>0.42857142857142855</v>
      </c>
      <c r="Q6" s="8">
        <f t="shared" si="0"/>
        <v>0.6</v>
      </c>
      <c r="R6" s="8">
        <f>AVERAGE(M6:Q6)</f>
        <v>0.48421245421245418</v>
      </c>
      <c r="S6" s="7">
        <f>STDEV(M6:Q6)/SQRT(5)</f>
        <v>4.0004645572791202E-2</v>
      </c>
    </row>
    <row r="7" spans="1:19" s="9" customFormat="1" x14ac:dyDescent="0.4">
      <c r="A7" s="14" t="s">
        <v>9</v>
      </c>
      <c r="B7" s="6" t="s">
        <v>3</v>
      </c>
      <c r="C7" s="5">
        <v>4</v>
      </c>
      <c r="D7" s="5">
        <v>2</v>
      </c>
      <c r="E7" s="5">
        <v>4</v>
      </c>
      <c r="F7" s="5">
        <v>3</v>
      </c>
      <c r="G7" s="5">
        <v>6</v>
      </c>
      <c r="H7" s="5">
        <v>16</v>
      </c>
      <c r="I7" s="5">
        <v>14</v>
      </c>
      <c r="J7" s="5">
        <v>16</v>
      </c>
      <c r="K7" s="5">
        <v>18</v>
      </c>
      <c r="L7" s="5">
        <v>24</v>
      </c>
      <c r="M7" s="8">
        <f t="shared" si="0"/>
        <v>0.25</v>
      </c>
      <c r="N7" s="8">
        <f t="shared" si="0"/>
        <v>0.14285714285714285</v>
      </c>
      <c r="O7" s="8">
        <f t="shared" si="0"/>
        <v>0.25</v>
      </c>
      <c r="P7" s="8">
        <f t="shared" si="0"/>
        <v>0.16666666666666666</v>
      </c>
      <c r="Q7" s="8">
        <f t="shared" si="0"/>
        <v>0.25</v>
      </c>
      <c r="R7" s="8">
        <f>AVERAGE(M7:Q7)</f>
        <v>0.21190476190476187</v>
      </c>
      <c r="S7" s="7">
        <f>STDEV(M7:Q7)/SQRT(5)</f>
        <v>2.3630277668189582E-2</v>
      </c>
    </row>
    <row r="8" spans="1:19" s="9" customFormat="1" x14ac:dyDescent="0.4">
      <c r="A8" s="14"/>
      <c r="B8" s="6" t="s">
        <v>12</v>
      </c>
      <c r="C8" s="5">
        <v>6</v>
      </c>
      <c r="D8" s="5">
        <v>6</v>
      </c>
      <c r="E8" s="5">
        <v>5</v>
      </c>
      <c r="F8" s="5">
        <v>9</v>
      </c>
      <c r="G8" s="5">
        <v>7</v>
      </c>
      <c r="H8" s="5">
        <v>18</v>
      </c>
      <c r="I8" s="5">
        <v>13</v>
      </c>
      <c r="J8" s="5">
        <v>15</v>
      </c>
      <c r="K8" s="5">
        <v>28</v>
      </c>
      <c r="L8" s="5">
        <v>15</v>
      </c>
      <c r="M8" s="8">
        <f t="shared" si="0"/>
        <v>0.33333333333333331</v>
      </c>
      <c r="N8" s="8">
        <f t="shared" si="0"/>
        <v>0.46153846153846156</v>
      </c>
      <c r="O8" s="8">
        <f t="shared" si="0"/>
        <v>0.33333333333333331</v>
      </c>
      <c r="P8" s="8">
        <f t="shared" si="0"/>
        <v>0.32142857142857145</v>
      </c>
      <c r="Q8" s="8">
        <f t="shared" si="0"/>
        <v>0.46666666666666667</v>
      </c>
      <c r="R8" s="8">
        <f>AVERAGE(M8:Q8)</f>
        <v>0.38326007326007322</v>
      </c>
      <c r="S8" s="7">
        <f>STDEV(M8:Q8)/SQRT(5)</f>
        <v>3.3085237820906332E-2</v>
      </c>
    </row>
  </sheetData>
  <mergeCells count="6">
    <mergeCell ref="A7:A8"/>
    <mergeCell ref="A1:H1"/>
    <mergeCell ref="M3:S3"/>
    <mergeCell ref="A5:A6"/>
    <mergeCell ref="C3:G3"/>
    <mergeCell ref="H3:L3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EA232-708F-4C89-8CBA-23AF0D6CD185}">
  <dimension ref="A1:P14"/>
  <sheetViews>
    <sheetView workbookViewId="0">
      <selection sqref="A1:H1"/>
    </sheetView>
  </sheetViews>
  <sheetFormatPr defaultColWidth="12.59765625" defaultRowHeight="13.9" x14ac:dyDescent="0.4"/>
  <sheetData>
    <row r="1" spans="1:16" s="2" customFormat="1" ht="30" customHeight="1" x14ac:dyDescent="0.45">
      <c r="A1" s="15" t="s">
        <v>16</v>
      </c>
      <c r="B1" s="16"/>
      <c r="C1" s="16"/>
      <c r="D1" s="16"/>
      <c r="E1" s="16"/>
      <c r="F1" s="16"/>
      <c r="G1" s="16"/>
      <c r="H1" s="16"/>
    </row>
    <row r="2" spans="1:16" s="2" customFormat="1" ht="15.4" x14ac:dyDescent="0.45">
      <c r="A2" s="1" t="s">
        <v>14</v>
      </c>
    </row>
    <row r="3" spans="1:16" s="2" customFormat="1" ht="15.4" x14ac:dyDescent="0.45">
      <c r="A3" s="10"/>
      <c r="B3" s="10"/>
      <c r="C3" s="19" t="s">
        <v>17</v>
      </c>
      <c r="D3" s="19"/>
      <c r="E3" s="19"/>
      <c r="F3" s="19"/>
      <c r="G3" s="19" t="s">
        <v>0</v>
      </c>
      <c r="H3" s="19"/>
      <c r="I3" s="19"/>
      <c r="J3" s="19"/>
      <c r="K3" s="19" t="s">
        <v>18</v>
      </c>
      <c r="L3" s="19"/>
      <c r="M3" s="19"/>
      <c r="N3" s="19"/>
      <c r="O3" s="20"/>
      <c r="P3" s="20"/>
    </row>
    <row r="4" spans="1:16" s="2" customFormat="1" ht="15.4" x14ac:dyDescent="0.45">
      <c r="A4" s="10"/>
      <c r="B4" s="10"/>
      <c r="C4" s="11" t="s">
        <v>19</v>
      </c>
      <c r="D4" s="11" t="s">
        <v>20</v>
      </c>
      <c r="E4" s="11" t="s">
        <v>21</v>
      </c>
      <c r="F4" s="11" t="s">
        <v>22</v>
      </c>
      <c r="G4" s="11" t="s">
        <v>19</v>
      </c>
      <c r="H4" s="11" t="s">
        <v>20</v>
      </c>
      <c r="I4" s="11" t="s">
        <v>21</v>
      </c>
      <c r="J4" s="11" t="s">
        <v>22</v>
      </c>
      <c r="K4" s="11" t="s">
        <v>19</v>
      </c>
      <c r="L4" s="11" t="s">
        <v>20</v>
      </c>
      <c r="M4" s="11" t="s">
        <v>21</v>
      </c>
      <c r="N4" s="11" t="s">
        <v>22</v>
      </c>
      <c r="O4" s="11" t="s">
        <v>1</v>
      </c>
      <c r="P4" s="11" t="s">
        <v>23</v>
      </c>
    </row>
    <row r="5" spans="1:16" s="2" customFormat="1" ht="15.4" x14ac:dyDescent="0.45">
      <c r="A5" s="18" t="s">
        <v>26</v>
      </c>
      <c r="B5" s="12" t="s">
        <v>3</v>
      </c>
      <c r="C5" s="5">
        <v>508</v>
      </c>
      <c r="D5" s="5">
        <v>272</v>
      </c>
      <c r="E5" s="5">
        <v>263</v>
      </c>
      <c r="F5" s="5">
        <v>312</v>
      </c>
      <c r="G5" s="5">
        <v>1689</v>
      </c>
      <c r="H5" s="5">
        <v>1453</v>
      </c>
      <c r="I5" s="5">
        <v>1132</v>
      </c>
      <c r="J5" s="5">
        <v>1331</v>
      </c>
      <c r="K5" s="8">
        <f t="shared" ref="K5:K14" si="0">C5/G5</f>
        <v>0.30076968620485495</v>
      </c>
      <c r="L5" s="8">
        <f t="shared" ref="L5:L14" si="1">D5/H5</f>
        <v>0.18719889883000687</v>
      </c>
      <c r="M5" s="8">
        <f t="shared" ref="M5:M14" si="2">E5/I5</f>
        <v>0.23233215547703182</v>
      </c>
      <c r="N5" s="8">
        <f t="shared" ref="N5:N14" si="3">F5/J5</f>
        <v>0.23441021788129227</v>
      </c>
      <c r="O5" s="8">
        <f>AVERAGE(K5:N5)</f>
        <v>0.23867773959829647</v>
      </c>
      <c r="P5" s="5">
        <f>STDEV(K5:N5)/SQRT(4)</f>
        <v>2.3387958190209349E-2</v>
      </c>
    </row>
    <row r="6" spans="1:16" s="2" customFormat="1" ht="15.4" x14ac:dyDescent="0.45">
      <c r="A6" s="18"/>
      <c r="B6" s="12" t="s">
        <v>24</v>
      </c>
      <c r="C6" s="5">
        <v>172</v>
      </c>
      <c r="D6" s="5">
        <v>187</v>
      </c>
      <c r="E6" s="5">
        <v>191</v>
      </c>
      <c r="F6" s="5">
        <v>217</v>
      </c>
      <c r="G6" s="5">
        <v>502</v>
      </c>
      <c r="H6" s="5">
        <v>594</v>
      </c>
      <c r="I6" s="5">
        <v>519</v>
      </c>
      <c r="J6" s="5">
        <v>564</v>
      </c>
      <c r="K6" s="8">
        <f t="shared" si="0"/>
        <v>0.34262948207171312</v>
      </c>
      <c r="L6" s="8">
        <f t="shared" si="1"/>
        <v>0.31481481481481483</v>
      </c>
      <c r="M6" s="8">
        <f t="shared" si="2"/>
        <v>0.36801541425818884</v>
      </c>
      <c r="N6" s="8">
        <f t="shared" si="3"/>
        <v>0.38475177304964536</v>
      </c>
      <c r="O6" s="8">
        <f t="shared" ref="O6:O14" si="4">AVERAGE(K6:N6)</f>
        <v>0.35255287104859057</v>
      </c>
      <c r="P6" s="5">
        <f>STDEV(K6:N6)/SQRT(4)</f>
        <v>1.5271144002312163E-2</v>
      </c>
    </row>
    <row r="7" spans="1:16" s="2" customFormat="1" ht="15.4" x14ac:dyDescent="0.45">
      <c r="A7" s="18" t="s">
        <v>27</v>
      </c>
      <c r="B7" s="12" t="s">
        <v>3</v>
      </c>
      <c r="C7" s="5">
        <v>78</v>
      </c>
      <c r="D7" s="5">
        <v>90</v>
      </c>
      <c r="E7" s="5">
        <v>82</v>
      </c>
      <c r="F7" s="5">
        <v>134</v>
      </c>
      <c r="G7" s="5">
        <v>1111</v>
      </c>
      <c r="H7" s="5">
        <v>1484</v>
      </c>
      <c r="I7" s="5">
        <v>1084</v>
      </c>
      <c r="J7" s="5">
        <v>1296</v>
      </c>
      <c r="K7" s="8">
        <f t="shared" si="0"/>
        <v>7.0207020702070203E-2</v>
      </c>
      <c r="L7" s="8">
        <f t="shared" si="1"/>
        <v>6.0646900269541781E-2</v>
      </c>
      <c r="M7" s="8">
        <f t="shared" si="2"/>
        <v>7.5645756457564578E-2</v>
      </c>
      <c r="N7" s="8">
        <f t="shared" si="3"/>
        <v>0.10339506172839506</v>
      </c>
      <c r="O7" s="8">
        <f t="shared" si="4"/>
        <v>7.7473684789392899E-2</v>
      </c>
      <c r="P7" s="5">
        <f t="shared" ref="P7:P14" si="5">STDEV(K7:N7)/SQRT(4)</f>
        <v>9.179706733857854E-3</v>
      </c>
    </row>
    <row r="8" spans="1:16" s="2" customFormat="1" ht="15.4" x14ac:dyDescent="0.45">
      <c r="A8" s="18"/>
      <c r="B8" s="12" t="s">
        <v>24</v>
      </c>
      <c r="C8" s="5">
        <v>74</v>
      </c>
      <c r="D8" s="5">
        <v>86</v>
      </c>
      <c r="E8" s="5">
        <v>90</v>
      </c>
      <c r="F8" s="5">
        <v>95</v>
      </c>
      <c r="G8" s="5">
        <v>794</v>
      </c>
      <c r="H8" s="5">
        <v>846</v>
      </c>
      <c r="I8" s="5">
        <v>848</v>
      </c>
      <c r="J8" s="5">
        <v>721</v>
      </c>
      <c r="K8" s="8">
        <f t="shared" si="0"/>
        <v>9.3198992443324941E-2</v>
      </c>
      <c r="L8" s="8">
        <f t="shared" si="1"/>
        <v>0.10165484633569739</v>
      </c>
      <c r="M8" s="8">
        <f t="shared" si="2"/>
        <v>0.10613207547169812</v>
      </c>
      <c r="N8" s="8">
        <f t="shared" si="3"/>
        <v>0.13176144244105409</v>
      </c>
      <c r="O8" s="8">
        <f t="shared" si="4"/>
        <v>0.10818683917294364</v>
      </c>
      <c r="P8" s="5">
        <f t="shared" si="5"/>
        <v>8.303043885292568E-3</v>
      </c>
    </row>
    <row r="9" spans="1:16" s="2" customFormat="1" ht="15.4" x14ac:dyDescent="0.45">
      <c r="A9" s="18" t="s">
        <v>28</v>
      </c>
      <c r="B9" s="12" t="s">
        <v>3</v>
      </c>
      <c r="C9" s="5">
        <v>41</v>
      </c>
      <c r="D9" s="5">
        <v>26</v>
      </c>
      <c r="E9" s="5">
        <v>29</v>
      </c>
      <c r="F9" s="5">
        <v>32</v>
      </c>
      <c r="G9" s="5">
        <v>1537</v>
      </c>
      <c r="H9" s="5">
        <v>1539</v>
      </c>
      <c r="I9" s="5">
        <v>1599</v>
      </c>
      <c r="J9" s="5">
        <v>1759</v>
      </c>
      <c r="K9" s="8">
        <f t="shared" si="0"/>
        <v>2.6675341574495772E-2</v>
      </c>
      <c r="L9" s="8">
        <f t="shared" si="1"/>
        <v>1.6894087069525665E-2</v>
      </c>
      <c r="M9" s="8">
        <f t="shared" si="2"/>
        <v>1.813633520950594E-2</v>
      </c>
      <c r="N9" s="8">
        <f t="shared" si="3"/>
        <v>1.8192154633314382E-2</v>
      </c>
      <c r="O9" s="8">
        <f t="shared" si="4"/>
        <v>1.9974479621710443E-2</v>
      </c>
      <c r="P9" s="5">
        <f t="shared" si="5"/>
        <v>2.253623497655506E-3</v>
      </c>
    </row>
    <row r="10" spans="1:16" s="2" customFormat="1" ht="15.4" x14ac:dyDescent="0.45">
      <c r="A10" s="18"/>
      <c r="B10" s="13" t="s">
        <v>25</v>
      </c>
      <c r="C10" s="5">
        <v>39</v>
      </c>
      <c r="D10" s="5">
        <v>33</v>
      </c>
      <c r="E10" s="5">
        <v>23</v>
      </c>
      <c r="F10" s="5">
        <v>30</v>
      </c>
      <c r="G10" s="5">
        <v>1332</v>
      </c>
      <c r="H10" s="5">
        <v>1188</v>
      </c>
      <c r="I10" s="5">
        <v>931</v>
      </c>
      <c r="J10" s="5">
        <v>872</v>
      </c>
      <c r="K10" s="8">
        <f t="shared" si="0"/>
        <v>2.9279279279279279E-2</v>
      </c>
      <c r="L10" s="8">
        <f t="shared" si="1"/>
        <v>2.7777777777777776E-2</v>
      </c>
      <c r="M10" s="8">
        <f t="shared" si="2"/>
        <v>2.4704618689581095E-2</v>
      </c>
      <c r="N10" s="8">
        <f t="shared" si="3"/>
        <v>3.4403669724770644E-2</v>
      </c>
      <c r="O10" s="8">
        <f t="shared" si="4"/>
        <v>2.9041336367852198E-2</v>
      </c>
      <c r="P10" s="5">
        <f>STDEV(K10:N10)/SQRT(4)</f>
        <v>2.0251530063882133E-3</v>
      </c>
    </row>
    <row r="11" spans="1:16" s="2" customFormat="1" ht="15.4" x14ac:dyDescent="0.45">
      <c r="A11" s="18" t="s">
        <v>29</v>
      </c>
      <c r="B11" s="12" t="s">
        <v>3</v>
      </c>
      <c r="C11" s="5">
        <v>11</v>
      </c>
      <c r="D11" s="5">
        <v>11</v>
      </c>
      <c r="E11" s="5">
        <v>14</v>
      </c>
      <c r="F11" s="5">
        <v>11</v>
      </c>
      <c r="G11" s="5">
        <v>1813</v>
      </c>
      <c r="H11" s="5">
        <v>1714</v>
      </c>
      <c r="I11" s="5">
        <v>1637</v>
      </c>
      <c r="J11" s="5">
        <v>1813</v>
      </c>
      <c r="K11" s="8">
        <f t="shared" si="0"/>
        <v>6.0672917815774961E-3</v>
      </c>
      <c r="L11" s="8">
        <f t="shared" si="1"/>
        <v>6.4177362893815633E-3</v>
      </c>
      <c r="M11" s="8">
        <f t="shared" si="2"/>
        <v>8.5522296884544893E-3</v>
      </c>
      <c r="N11" s="8">
        <f t="shared" si="3"/>
        <v>6.0672917815774961E-3</v>
      </c>
      <c r="O11" s="8">
        <f t="shared" si="4"/>
        <v>6.7761373852477614E-3</v>
      </c>
      <c r="P11" s="5">
        <f t="shared" si="5"/>
        <v>5.9776524061942553E-4</v>
      </c>
    </row>
    <row r="12" spans="1:16" s="2" customFormat="1" ht="15.4" x14ac:dyDescent="0.45">
      <c r="A12" s="18"/>
      <c r="B12" s="13" t="s">
        <v>25</v>
      </c>
      <c r="C12" s="5">
        <v>19</v>
      </c>
      <c r="D12" s="5">
        <v>10</v>
      </c>
      <c r="E12" s="5">
        <v>13</v>
      </c>
      <c r="F12" s="5">
        <v>14</v>
      </c>
      <c r="G12" s="5">
        <v>1315</v>
      </c>
      <c r="H12" s="5">
        <v>1271</v>
      </c>
      <c r="I12" s="5">
        <v>1228</v>
      </c>
      <c r="J12" s="5">
        <v>1327</v>
      </c>
      <c r="K12" s="8">
        <f t="shared" si="0"/>
        <v>1.4448669201520912E-2</v>
      </c>
      <c r="L12" s="8">
        <f t="shared" si="1"/>
        <v>7.8678206136900079E-3</v>
      </c>
      <c r="M12" s="8">
        <f t="shared" si="2"/>
        <v>1.0586319218241042E-2</v>
      </c>
      <c r="N12" s="8">
        <f t="shared" si="3"/>
        <v>1.0550113036925395E-2</v>
      </c>
      <c r="O12" s="8">
        <f t="shared" si="4"/>
        <v>1.0863230517594339E-2</v>
      </c>
      <c r="P12" s="5">
        <f t="shared" si="5"/>
        <v>1.354085591614481E-3</v>
      </c>
    </row>
    <row r="13" spans="1:16" s="2" customFormat="1" ht="15.4" x14ac:dyDescent="0.45">
      <c r="A13" s="18" t="s">
        <v>30</v>
      </c>
      <c r="B13" s="12" t="s">
        <v>3</v>
      </c>
      <c r="C13" s="5">
        <v>4</v>
      </c>
      <c r="D13" s="5">
        <v>8</v>
      </c>
      <c r="E13" s="5">
        <v>9</v>
      </c>
      <c r="F13" s="5">
        <v>5</v>
      </c>
      <c r="G13" s="5">
        <v>2525</v>
      </c>
      <c r="H13" s="5">
        <v>2351</v>
      </c>
      <c r="I13" s="5">
        <v>2342</v>
      </c>
      <c r="J13" s="5">
        <v>2293</v>
      </c>
      <c r="K13" s="8">
        <f t="shared" si="0"/>
        <v>1.5841584158415843E-3</v>
      </c>
      <c r="L13" s="8">
        <f t="shared" si="1"/>
        <v>3.4028073160357296E-3</v>
      </c>
      <c r="M13" s="8">
        <f t="shared" si="2"/>
        <v>3.8428693424423571E-3</v>
      </c>
      <c r="N13" s="8">
        <f t="shared" si="3"/>
        <v>2.1805494984736152E-3</v>
      </c>
      <c r="O13" s="8">
        <f t="shared" si="4"/>
        <v>2.7525961431983212E-3</v>
      </c>
      <c r="P13" s="5">
        <f>STDEV(K13:N13)/SQRT(4)</f>
        <v>5.2471852015499652E-4</v>
      </c>
    </row>
    <row r="14" spans="1:16" s="2" customFormat="1" ht="15.4" x14ac:dyDescent="0.45">
      <c r="A14" s="18"/>
      <c r="B14" s="13" t="s">
        <v>25</v>
      </c>
      <c r="C14" s="5">
        <v>3</v>
      </c>
      <c r="D14" s="5">
        <v>11</v>
      </c>
      <c r="E14" s="5">
        <v>8</v>
      </c>
      <c r="F14" s="5">
        <v>3</v>
      </c>
      <c r="G14" s="5">
        <v>1887</v>
      </c>
      <c r="H14" s="5">
        <v>2211</v>
      </c>
      <c r="I14" s="5">
        <v>2224</v>
      </c>
      <c r="J14" s="5">
        <v>1861</v>
      </c>
      <c r="K14" s="8">
        <f t="shared" si="0"/>
        <v>1.589825119236884E-3</v>
      </c>
      <c r="L14" s="8">
        <f t="shared" si="1"/>
        <v>4.9751243781094526E-3</v>
      </c>
      <c r="M14" s="8">
        <f t="shared" si="2"/>
        <v>3.5971223021582736E-3</v>
      </c>
      <c r="N14" s="8">
        <f t="shared" si="3"/>
        <v>1.6120365394948952E-3</v>
      </c>
      <c r="O14" s="8">
        <f t="shared" si="4"/>
        <v>2.9435270847498764E-3</v>
      </c>
      <c r="P14" s="5">
        <f t="shared" si="5"/>
        <v>8.2461861660114487E-4</v>
      </c>
    </row>
  </sheetData>
  <mergeCells count="9">
    <mergeCell ref="A1:H1"/>
    <mergeCell ref="A13:A14"/>
    <mergeCell ref="C3:F3"/>
    <mergeCell ref="G3:J3"/>
    <mergeCell ref="K3:P3"/>
    <mergeCell ref="A5:A6"/>
    <mergeCell ref="A7:A8"/>
    <mergeCell ref="A9:A10"/>
    <mergeCell ref="A11:A1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Extended Data Fig. 3g</vt:lpstr>
      <vt:lpstr>Extended Data Fig. 3j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周丽洁</dc:creator>
  <cp:lastModifiedBy>丽洁 周</cp:lastModifiedBy>
  <dcterms:created xsi:type="dcterms:W3CDTF">2015-06-05T18:19:34Z</dcterms:created>
  <dcterms:modified xsi:type="dcterms:W3CDTF">2024-07-22T01:57:18Z</dcterms:modified>
</cp:coreProperties>
</file>