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59EEC06F-DA81-4E64-8458-8D662D0A2CB4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Extended Data Fig. 4c" sheetId="11" r:id="rId1"/>
    <sheet name="Extended Data Fig. 4d" sheetId="12" r:id="rId2"/>
    <sheet name="Extended Data Fig. 4e" sheetId="13" r:id="rId3"/>
    <sheet name="Extended Data Fig. 4f" sheetId="14" r:id="rId4"/>
    <sheet name="Extended Data Fig. 4h" sheetId="1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5" l="1"/>
  <c r="U6" i="13"/>
  <c r="U5" i="13"/>
  <c r="V10" i="12"/>
  <c r="V11" i="12"/>
  <c r="V12" i="12"/>
  <c r="V9" i="12"/>
  <c r="V12" i="11"/>
  <c r="V11" i="11"/>
  <c r="V10" i="11"/>
  <c r="V9" i="11"/>
  <c r="V5" i="11"/>
  <c r="G6" i="15"/>
  <c r="F6" i="15"/>
  <c r="F5" i="15"/>
  <c r="V6" i="14"/>
  <c r="U6" i="14"/>
  <c r="V5" i="14"/>
  <c r="U5" i="14"/>
  <c r="V6" i="13"/>
  <c r="V5" i="13"/>
  <c r="V5" i="12"/>
  <c r="W5" i="12"/>
  <c r="V6" i="12"/>
  <c r="W6" i="12"/>
  <c r="V7" i="12"/>
  <c r="W7" i="12"/>
  <c r="V8" i="12"/>
  <c r="W8" i="12"/>
  <c r="W12" i="12"/>
  <c r="W11" i="12"/>
  <c r="W10" i="12"/>
  <c r="W9" i="12"/>
  <c r="V6" i="11"/>
  <c r="W12" i="11"/>
  <c r="W11" i="11"/>
  <c r="W10" i="11"/>
  <c r="W9" i="11"/>
  <c r="W8" i="11"/>
  <c r="V8" i="11"/>
  <c r="W7" i="11"/>
  <c r="V7" i="11"/>
  <c r="W6" i="11"/>
  <c r="W5" i="11"/>
</calcChain>
</file>

<file path=xl/sharedStrings.xml><?xml version="1.0" encoding="utf-8"?>
<sst xmlns="http://schemas.openxmlformats.org/spreadsheetml/2006/main" count="142" uniqueCount="39">
  <si>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rFont val="Times New Roman"/>
        <family val="1"/>
      </rPr>
      <t>–/–</t>
    </r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</si>
  <si>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color theme="1"/>
        <rFont val="Times New Roman"/>
        <family val="1"/>
      </rPr>
      <t>+/+</t>
    </r>
    <phoneticPr fontId="1" type="noConversion"/>
  </si>
  <si>
    <t>SEM</t>
    <phoneticPr fontId="1" type="noConversion"/>
  </si>
  <si>
    <t>Mean</t>
    <phoneticPr fontId="1" type="noConversion"/>
  </si>
  <si>
    <t>Replicate 10</t>
  </si>
  <si>
    <t>Replicate 9</t>
  </si>
  <si>
    <t>Replicate 8</t>
  </si>
  <si>
    <t>Replicate 7</t>
  </si>
  <si>
    <t>Replicate 6</t>
  </si>
  <si>
    <t>Replicate 5</t>
    <phoneticPr fontId="1" type="noConversion"/>
  </si>
  <si>
    <t>Replicate 4</t>
    <phoneticPr fontId="1" type="noConversion"/>
  </si>
  <si>
    <t>Replicate 3</t>
    <phoneticPr fontId="1" type="noConversion"/>
  </si>
  <si>
    <t>Replicate 2</t>
    <phoneticPr fontId="1" type="noConversion"/>
  </si>
  <si>
    <t>Replicate 1</t>
    <phoneticPr fontId="1" type="noConversion"/>
  </si>
  <si>
    <t>Replicate 11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</si>
  <si>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</si>
  <si>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</si>
  <si>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</si>
  <si>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</si>
  <si>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</si>
  <si>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</si>
  <si>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</si>
  <si>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</si>
  <si>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Stride length (cm)</t>
    <phoneticPr fontId="1" type="noConversion"/>
  </si>
  <si>
    <t>Average duration of contact (s)</t>
    <phoneticPr fontId="1" type="noConversion"/>
  </si>
  <si>
    <t>Average speed (cm/s)</t>
    <phoneticPr fontId="1" type="noConversion"/>
  </si>
  <si>
    <t>Run duration (s)</t>
    <phoneticPr fontId="1" type="noConversion"/>
  </si>
  <si>
    <t>RF</t>
    <phoneticPr fontId="1" type="noConversion"/>
  </si>
  <si>
    <t>RH</t>
    <phoneticPr fontId="1" type="noConversion"/>
  </si>
  <si>
    <t>LF</t>
    <phoneticPr fontId="1" type="noConversion"/>
  </si>
  <si>
    <t>LH</t>
    <phoneticPr fontId="1" type="noConversion"/>
  </si>
  <si>
    <t>ND</t>
    <phoneticPr fontId="1" type="noConversion"/>
  </si>
  <si>
    <t>Source Data Extended Data Fig. 4</t>
    <phoneticPr fontId="2" type="noConversion"/>
  </si>
  <si>
    <t>Extended Data Fig. 4c</t>
    <phoneticPr fontId="2" type="noConversion"/>
  </si>
  <si>
    <t>Extended Data Fig. 4d</t>
    <phoneticPr fontId="2" type="noConversion"/>
  </si>
  <si>
    <t>Extended Data Fig. 4e</t>
    <phoneticPr fontId="2" type="noConversion"/>
  </si>
  <si>
    <t>Extended Data Fig. 4f</t>
    <phoneticPr fontId="2" type="noConversion"/>
  </si>
  <si>
    <t>Extended Data Fig. 4h</t>
    <phoneticPr fontId="2" type="noConversion"/>
  </si>
  <si>
    <t>ChAT-positive neuron number/section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</si>
</sst>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AE8A-AC49-4F63-822C-C80D02B793D7}">
  <dimension ref="A1:Y52"/>
  <sheetViews>
    <sheetView tabSelected="1" zoomScaleNormal="100" workbookViewId="0">
      <selection sqref="A1:H1"/>
    </sheetView>
  </sheetViews>
  <sheetFormatPr defaultColWidth="12.59765625" defaultRowHeight="15.4" x14ac:dyDescent="0.45"/>
  <cols>
    <col min="1" max="16384" width="12.59765625" style="1"/>
  </cols>
  <sheetData>
    <row r="1" spans="1:25" ht="30" customHeight="1" x14ac:dyDescent="0.45">
      <c r="A1" s="9" t="s">
        <v>32</v>
      </c>
      <c r="B1" s="10"/>
      <c r="C1" s="10"/>
      <c r="D1" s="10"/>
      <c r="E1" s="10"/>
      <c r="F1" s="10"/>
      <c r="G1" s="10"/>
      <c r="H1" s="10"/>
    </row>
    <row r="2" spans="1:25" x14ac:dyDescent="0.45">
      <c r="A2" s="5" t="s">
        <v>33</v>
      </c>
      <c r="B2" s="5"/>
    </row>
    <row r="3" spans="1:25" x14ac:dyDescent="0.45">
      <c r="B3" s="11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45">
      <c r="C4" s="2" t="s">
        <v>13</v>
      </c>
      <c r="D4" s="2" t="s">
        <v>12</v>
      </c>
      <c r="E4" s="2" t="s">
        <v>11</v>
      </c>
      <c r="F4" s="2" t="s">
        <v>10</v>
      </c>
      <c r="G4" s="2" t="s">
        <v>9</v>
      </c>
      <c r="H4" s="2" t="s">
        <v>8</v>
      </c>
      <c r="I4" s="2" t="s">
        <v>7</v>
      </c>
      <c r="J4" s="2" t="s">
        <v>6</v>
      </c>
      <c r="K4" s="2" t="s">
        <v>5</v>
      </c>
      <c r="L4" s="2" t="s">
        <v>4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6" t="s">
        <v>3</v>
      </c>
      <c r="W4" s="6" t="s">
        <v>2</v>
      </c>
    </row>
    <row r="5" spans="1:25" ht="18.75" customHeight="1" x14ac:dyDescent="0.45">
      <c r="A5" s="9" t="s">
        <v>1</v>
      </c>
      <c r="B5" s="8" t="s">
        <v>27</v>
      </c>
      <c r="C5" s="4">
        <v>10.718527999999999</v>
      </c>
      <c r="D5" s="4">
        <v>11.761032</v>
      </c>
      <c r="E5" s="4">
        <v>10.433666000000001</v>
      </c>
      <c r="F5" s="4">
        <v>13.066195</v>
      </c>
      <c r="G5" s="4">
        <v>11.936242</v>
      </c>
      <c r="H5" s="4">
        <v>13.537699999999999</v>
      </c>
      <c r="I5" s="4">
        <v>10.903808</v>
      </c>
      <c r="J5" s="4">
        <v>10.718226</v>
      </c>
      <c r="K5" s="4">
        <v>8.2821207000000001</v>
      </c>
      <c r="L5" s="4">
        <v>13.154999999999999</v>
      </c>
      <c r="M5" s="4">
        <v>11.333897</v>
      </c>
      <c r="N5" s="4">
        <v>12.761094</v>
      </c>
      <c r="O5" s="4">
        <v>12.877255</v>
      </c>
      <c r="P5" s="4">
        <v>11.876101999999999</v>
      </c>
      <c r="Q5" s="4">
        <v>9.7889163000000003</v>
      </c>
      <c r="R5" s="4">
        <v>11.550151</v>
      </c>
      <c r="S5" s="4">
        <v>11.343992999999999</v>
      </c>
      <c r="T5" s="4">
        <v>10.238258</v>
      </c>
      <c r="U5" s="4">
        <v>9.8899184000000009</v>
      </c>
      <c r="V5" s="3">
        <f>AVERAGE(C5:U5)</f>
        <v>11.37747907368421</v>
      </c>
      <c r="W5" s="3">
        <f>STDEV(C5:U5)/SQRT(19)</f>
        <v>0.3114849350561596</v>
      </c>
    </row>
    <row r="6" spans="1:25" x14ac:dyDescent="0.45">
      <c r="A6" s="9"/>
      <c r="B6" s="8" t="s">
        <v>28</v>
      </c>
      <c r="C6" s="4">
        <v>10.707437000000001</v>
      </c>
      <c r="D6" s="4">
        <v>10.673244</v>
      </c>
      <c r="E6" s="4">
        <v>10.689819</v>
      </c>
      <c r="F6" s="4">
        <v>13.386518000000001</v>
      </c>
      <c r="G6" s="4">
        <v>11.996403000000001</v>
      </c>
      <c r="H6" s="4">
        <v>13.201077</v>
      </c>
      <c r="I6" s="4">
        <v>9.6839443000000003</v>
      </c>
      <c r="J6" s="4">
        <v>10.971923</v>
      </c>
      <c r="K6" s="4">
        <v>9.1094065000000004</v>
      </c>
      <c r="L6" s="4">
        <v>13.147677</v>
      </c>
      <c r="M6" s="4">
        <v>10.58385</v>
      </c>
      <c r="N6" s="4">
        <v>11.450906</v>
      </c>
      <c r="O6" s="4">
        <v>12.766128999999999</v>
      </c>
      <c r="P6" s="4">
        <v>11.809851999999999</v>
      </c>
      <c r="Q6" s="4">
        <v>9.6202956000000004</v>
      </c>
      <c r="R6" s="4">
        <v>11.445442999999999</v>
      </c>
      <c r="S6" s="4">
        <v>11.122406</v>
      </c>
      <c r="T6" s="4">
        <v>9.2799221000000003</v>
      </c>
      <c r="U6" s="4">
        <v>8.9845497000000005</v>
      </c>
      <c r="V6" s="3">
        <f>AVERAGE(C6:U6)</f>
        <v>11.085831694736845</v>
      </c>
      <c r="W6" s="3">
        <f>STDEV(C6:U6)/SQRT(19)</f>
        <v>0.3194043357843751</v>
      </c>
    </row>
    <row r="7" spans="1:25" x14ac:dyDescent="0.45">
      <c r="A7" s="9"/>
      <c r="B7" s="8" t="s">
        <v>29</v>
      </c>
      <c r="C7" s="4">
        <v>10.929131</v>
      </c>
      <c r="D7" s="4">
        <v>11.755305999999999</v>
      </c>
      <c r="E7" s="4">
        <v>10.993812</v>
      </c>
      <c r="F7" s="4">
        <v>13.619626999999999</v>
      </c>
      <c r="G7" s="4">
        <v>12.070747000000001</v>
      </c>
      <c r="H7" s="4">
        <v>13.619403999999999</v>
      </c>
      <c r="I7" s="4">
        <v>11.172076000000001</v>
      </c>
      <c r="J7" s="4">
        <v>10.382296999999999</v>
      </c>
      <c r="K7" s="4">
        <v>10.576093</v>
      </c>
      <c r="L7" s="4">
        <v>12.897486000000001</v>
      </c>
      <c r="M7" s="4">
        <v>11.222216</v>
      </c>
      <c r="N7" s="4">
        <v>12.519595000000001</v>
      </c>
      <c r="O7" s="4">
        <v>12.734840999999999</v>
      </c>
      <c r="P7" s="4">
        <v>12.164168</v>
      </c>
      <c r="Q7" s="4">
        <v>9.6474680999999993</v>
      </c>
      <c r="R7" s="4">
        <v>11.505309</v>
      </c>
      <c r="S7" s="4">
        <v>11.516938</v>
      </c>
      <c r="T7" s="4">
        <v>10.340329000000001</v>
      </c>
      <c r="U7" s="4">
        <v>9.4919092999999997</v>
      </c>
      <c r="V7" s="3">
        <f>AVERAGE(C7:U7)</f>
        <v>11.534671178947368</v>
      </c>
      <c r="W7" s="3">
        <f>STDEV(C7:U7)/SQRT(19)</f>
        <v>0.27567255648621353</v>
      </c>
    </row>
    <row r="8" spans="1:25" x14ac:dyDescent="0.45">
      <c r="A8" s="9"/>
      <c r="B8" s="8" t="s">
        <v>30</v>
      </c>
      <c r="C8" s="4">
        <v>10.54485</v>
      </c>
      <c r="D8" s="4">
        <v>11.467123000000001</v>
      </c>
      <c r="E8" s="4">
        <v>11.437006999999999</v>
      </c>
      <c r="F8" s="4">
        <v>13.502599999999999</v>
      </c>
      <c r="G8" s="4">
        <v>12.06007</v>
      </c>
      <c r="H8" s="4">
        <v>12.249371999999999</v>
      </c>
      <c r="I8" s="4">
        <v>10.821194999999999</v>
      </c>
      <c r="J8" s="4">
        <v>11.425234</v>
      </c>
      <c r="K8" s="4">
        <v>9.4795590000000001</v>
      </c>
      <c r="L8" s="4">
        <v>12.715525</v>
      </c>
      <c r="M8" s="4">
        <v>11.331773</v>
      </c>
      <c r="N8" s="4">
        <v>12.008846</v>
      </c>
      <c r="O8" s="4">
        <v>12.885598</v>
      </c>
      <c r="P8" s="4">
        <v>10.815382</v>
      </c>
      <c r="Q8" s="4">
        <v>9.5244105000000001</v>
      </c>
      <c r="R8" s="4">
        <v>11.209466000000001</v>
      </c>
      <c r="S8" s="4">
        <v>9.7498591999999995</v>
      </c>
      <c r="T8" s="4">
        <v>10.273175999999999</v>
      </c>
      <c r="U8" s="4">
        <v>9.8245781999999995</v>
      </c>
      <c r="V8" s="3">
        <f>AVERAGE(C8:U8)</f>
        <v>11.227664415789471</v>
      </c>
      <c r="W8" s="3">
        <f>STDEV(C8:U8)/SQRT(19)</f>
        <v>0.26742319569034156</v>
      </c>
    </row>
    <row r="9" spans="1:25" ht="18.75" customHeight="1" x14ac:dyDescent="0.45">
      <c r="A9" s="9" t="s">
        <v>0</v>
      </c>
      <c r="B9" s="8" t="s">
        <v>27</v>
      </c>
      <c r="C9" s="4">
        <v>9.5803846000000004</v>
      </c>
      <c r="D9" s="4">
        <v>11.825972</v>
      </c>
      <c r="E9" s="4">
        <v>11.149801</v>
      </c>
      <c r="F9" s="4">
        <v>11.659345</v>
      </c>
      <c r="G9" s="4">
        <v>9.6815648999999997</v>
      </c>
      <c r="H9" s="4">
        <v>9.6696360000000006</v>
      </c>
      <c r="I9" s="4">
        <v>8.4588292999999997</v>
      </c>
      <c r="J9" s="4">
        <v>10.145194</v>
      </c>
      <c r="K9" s="4">
        <v>9.8038950000000007</v>
      </c>
      <c r="L9" s="4">
        <v>11.42572</v>
      </c>
      <c r="M9" s="4">
        <v>8.9354274999999994</v>
      </c>
      <c r="N9" s="4">
        <v>10.351845000000001</v>
      </c>
      <c r="O9" s="4">
        <v>10.447901</v>
      </c>
      <c r="P9" s="4">
        <v>8.9639675000000008</v>
      </c>
      <c r="Q9" s="4">
        <v>10.861319999999999</v>
      </c>
      <c r="R9" s="4">
        <v>11.094550999999999</v>
      </c>
      <c r="S9" s="4">
        <v>8.6423065999999995</v>
      </c>
      <c r="T9" s="4">
        <v>12.551890999999999</v>
      </c>
      <c r="U9" s="4" t="s">
        <v>31</v>
      </c>
      <c r="V9" s="3">
        <f>AVERAGE(C9:T9)</f>
        <v>10.291641744444446</v>
      </c>
      <c r="W9" s="3">
        <f>STDEV(C9:T9)/SQRT(18)</f>
        <v>0.27747211074251155</v>
      </c>
    </row>
    <row r="10" spans="1:25" x14ac:dyDescent="0.45">
      <c r="A10" s="9"/>
      <c r="B10" s="8" t="s">
        <v>28</v>
      </c>
      <c r="C10" s="4">
        <v>10.460008</v>
      </c>
      <c r="D10" s="4">
        <v>11.175343</v>
      </c>
      <c r="E10" s="4">
        <v>10.642458</v>
      </c>
      <c r="F10" s="4">
        <v>11.682016000000001</v>
      </c>
      <c r="G10" s="4">
        <v>10.784655000000001</v>
      </c>
      <c r="H10" s="4">
        <v>10.818329</v>
      </c>
      <c r="I10" s="4">
        <v>8.5220392</v>
      </c>
      <c r="J10" s="4">
        <v>8.9924692000000004</v>
      </c>
      <c r="K10" s="4">
        <v>10.45129</v>
      </c>
      <c r="L10" s="4">
        <v>9.4568624999999997</v>
      </c>
      <c r="M10" s="4">
        <v>8.8288049999999991</v>
      </c>
      <c r="N10" s="4">
        <v>10.297176</v>
      </c>
      <c r="O10" s="4">
        <v>10.381567</v>
      </c>
      <c r="P10" s="4">
        <v>8.6148188000000001</v>
      </c>
      <c r="Q10" s="4">
        <v>11.042021</v>
      </c>
      <c r="R10" s="4">
        <v>10.955449</v>
      </c>
      <c r="S10" s="4">
        <v>8.1701160000000002</v>
      </c>
      <c r="T10" s="4">
        <v>12.417457000000001</v>
      </c>
      <c r="U10" s="4" t="s">
        <v>31</v>
      </c>
      <c r="V10" s="3">
        <f>AVERAGE(C10:T10)</f>
        <v>10.205159983333333</v>
      </c>
      <c r="W10" s="3">
        <f>STDEV(C10:T10)/SQRT(18)</f>
        <v>0.2787485265136323</v>
      </c>
    </row>
    <row r="11" spans="1:25" x14ac:dyDescent="0.45">
      <c r="A11" s="9"/>
      <c r="B11" s="8" t="s">
        <v>29</v>
      </c>
      <c r="C11" s="4">
        <v>10.238795</v>
      </c>
      <c r="D11" s="4">
        <v>11.765115</v>
      </c>
      <c r="E11" s="4">
        <v>10.821588</v>
      </c>
      <c r="F11" s="4">
        <v>11.945912999999999</v>
      </c>
      <c r="G11" s="4">
        <v>11.137229</v>
      </c>
      <c r="H11" s="4">
        <v>10.924531999999999</v>
      </c>
      <c r="I11" s="4">
        <v>8.0064892000000007</v>
      </c>
      <c r="J11" s="4">
        <v>9.8437693999999993</v>
      </c>
      <c r="K11" s="4">
        <v>10.215781</v>
      </c>
      <c r="L11" s="4">
        <v>10.860073999999999</v>
      </c>
      <c r="M11" s="4">
        <v>8.2765267999999992</v>
      </c>
      <c r="N11" s="4">
        <v>10.387102000000001</v>
      </c>
      <c r="O11" s="4">
        <v>10.432270000000001</v>
      </c>
      <c r="P11" s="4">
        <v>7.9770973999999999</v>
      </c>
      <c r="Q11" s="4">
        <v>11.207363000000001</v>
      </c>
      <c r="R11" s="4">
        <v>11.376181000000001</v>
      </c>
      <c r="S11" s="4">
        <v>8.6631091999999992</v>
      </c>
      <c r="T11" s="4">
        <v>13.549384999999999</v>
      </c>
      <c r="U11" s="4" t="s">
        <v>31</v>
      </c>
      <c r="V11" s="3">
        <f>AVERAGE(C11:T11)</f>
        <v>10.423795555555554</v>
      </c>
      <c r="W11" s="3">
        <f>STDEV(C11:T11)/SQRT(18)</f>
        <v>0.3452309635184368</v>
      </c>
    </row>
    <row r="12" spans="1:25" x14ac:dyDescent="0.45">
      <c r="A12" s="9"/>
      <c r="B12" s="8" t="s">
        <v>30</v>
      </c>
      <c r="C12" s="4">
        <v>11.025423999999999</v>
      </c>
      <c r="D12" s="4">
        <v>11.559749</v>
      </c>
      <c r="E12" s="4">
        <v>10.628799000000001</v>
      </c>
      <c r="F12" s="4">
        <v>11.816837</v>
      </c>
      <c r="G12" s="4">
        <v>10.774960999999999</v>
      </c>
      <c r="H12" s="4">
        <v>9.9683785999999994</v>
      </c>
      <c r="I12" s="4">
        <v>7.3522917999999997</v>
      </c>
      <c r="J12" s="4">
        <v>9.3825319</v>
      </c>
      <c r="K12" s="4">
        <v>8.8524206000000003</v>
      </c>
      <c r="L12" s="4">
        <v>10.814821999999999</v>
      </c>
      <c r="M12" s="4">
        <v>9.0646304000000004</v>
      </c>
      <c r="N12" s="4">
        <v>10.34825</v>
      </c>
      <c r="O12" s="4">
        <v>10.328593</v>
      </c>
      <c r="P12" s="4">
        <v>8.1010261000000003</v>
      </c>
      <c r="Q12" s="4">
        <v>11.011340000000001</v>
      </c>
      <c r="R12" s="4">
        <v>10.298287</v>
      </c>
      <c r="S12" s="4">
        <v>8.2186827999999998</v>
      </c>
      <c r="T12" s="4">
        <v>12.4651</v>
      </c>
      <c r="U12" s="4" t="s">
        <v>31</v>
      </c>
      <c r="V12" s="3">
        <f>AVERAGE(C12:T12)</f>
        <v>10.111784677777779</v>
      </c>
      <c r="W12" s="3">
        <f>STDEV(C12:T12)/SQRT(18)</f>
        <v>0.32338890379210022</v>
      </c>
    </row>
    <row r="48" spans="7:8" x14ac:dyDescent="0.45">
      <c r="G48" s="7"/>
      <c r="H48" s="7"/>
    </row>
    <row r="49" spans="2:3" x14ac:dyDescent="0.45">
      <c r="B49" s="7"/>
      <c r="C49" s="7"/>
    </row>
    <row r="50" spans="2:3" x14ac:dyDescent="0.45">
      <c r="B50" s="7"/>
      <c r="C50" s="7"/>
    </row>
    <row r="51" spans="2:3" x14ac:dyDescent="0.45">
      <c r="B51" s="7"/>
      <c r="C51" s="7"/>
    </row>
    <row r="52" spans="2:3" x14ac:dyDescent="0.45">
      <c r="B52" s="7"/>
      <c r="C52" s="7"/>
    </row>
  </sheetData>
  <mergeCells count="4">
    <mergeCell ref="A1:H1"/>
    <mergeCell ref="B3:Y3"/>
    <mergeCell ref="A5:A8"/>
    <mergeCell ref="A9:A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3246-E3F2-488B-AC4C-10E41C162652}">
  <dimension ref="A1:Y12"/>
  <sheetViews>
    <sheetView workbookViewId="0">
      <selection sqref="A1:H1"/>
    </sheetView>
  </sheetViews>
  <sheetFormatPr defaultColWidth="12.59765625" defaultRowHeight="13.9" x14ac:dyDescent="0.4"/>
  <sheetData>
    <row r="1" spans="1:25" ht="30" customHeight="1" x14ac:dyDescent="0.4">
      <c r="A1" s="9" t="s">
        <v>32</v>
      </c>
      <c r="B1" s="10"/>
      <c r="C1" s="10"/>
      <c r="D1" s="10"/>
      <c r="E1" s="10"/>
      <c r="F1" s="10"/>
      <c r="G1" s="10"/>
      <c r="H1" s="10"/>
    </row>
    <row r="2" spans="1:25" s="1" customFormat="1" ht="15.4" x14ac:dyDescent="0.45">
      <c r="A2" s="5" t="s">
        <v>34</v>
      </c>
    </row>
    <row r="3" spans="1:25" s="1" customFormat="1" ht="15.4" x14ac:dyDescent="0.45">
      <c r="B3" s="11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" customFormat="1" ht="15.4" x14ac:dyDescent="0.45">
      <c r="C4" s="2" t="s">
        <v>13</v>
      </c>
      <c r="D4" s="2" t="s">
        <v>12</v>
      </c>
      <c r="E4" s="2" t="s">
        <v>11</v>
      </c>
      <c r="F4" s="2" t="s">
        <v>10</v>
      </c>
      <c r="G4" s="2" t="s">
        <v>9</v>
      </c>
      <c r="H4" s="2" t="s">
        <v>8</v>
      </c>
      <c r="I4" s="2" t="s">
        <v>7</v>
      </c>
      <c r="J4" s="2" t="s">
        <v>6</v>
      </c>
      <c r="K4" s="2" t="s">
        <v>5</v>
      </c>
      <c r="L4" s="2" t="s">
        <v>4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6" t="s">
        <v>3</v>
      </c>
      <c r="W4" s="6" t="s">
        <v>2</v>
      </c>
    </row>
    <row r="5" spans="1:25" s="1" customFormat="1" ht="18.75" customHeight="1" x14ac:dyDescent="0.45">
      <c r="A5" s="9" t="s">
        <v>1</v>
      </c>
      <c r="B5" s="8" t="s">
        <v>27</v>
      </c>
      <c r="C5" s="4">
        <v>0.201904</v>
      </c>
      <c r="D5" s="4">
        <v>0.186555</v>
      </c>
      <c r="E5" s="4">
        <v>0.23003100000000001</v>
      </c>
      <c r="F5" s="4">
        <v>0.188448</v>
      </c>
      <c r="G5" s="4">
        <v>0.234787</v>
      </c>
      <c r="H5" s="4">
        <v>0.17286399999999999</v>
      </c>
      <c r="I5" s="4">
        <v>0.21587500000000001</v>
      </c>
      <c r="J5" s="4">
        <v>0.23105000000000001</v>
      </c>
      <c r="K5" s="4">
        <v>0.21848500000000001</v>
      </c>
      <c r="L5" s="4">
        <v>0.16443199999999999</v>
      </c>
      <c r="M5" s="4">
        <v>0.20069000000000001</v>
      </c>
      <c r="N5" s="4">
        <v>0.20019200000000001</v>
      </c>
      <c r="O5" s="4">
        <v>0.16598199999999999</v>
      </c>
      <c r="P5" s="4">
        <v>0.18807099999999999</v>
      </c>
      <c r="Q5" s="4">
        <v>0.21588399999999999</v>
      </c>
      <c r="R5" s="4">
        <v>0.17530599999999999</v>
      </c>
      <c r="S5" s="4">
        <v>0.16344900000000001</v>
      </c>
      <c r="T5" s="4">
        <v>0.22218399999999999</v>
      </c>
      <c r="U5" s="4">
        <v>0.23089299999999999</v>
      </c>
      <c r="V5" s="3">
        <f>AVERAGE(C5:U5)</f>
        <v>0.20037273684210524</v>
      </c>
      <c r="W5" s="3">
        <f>STDEV(C5:U5)/SQRT(19)</f>
        <v>5.6535124282922683E-3</v>
      </c>
    </row>
    <row r="6" spans="1:25" s="1" customFormat="1" ht="15.4" x14ac:dyDescent="0.45">
      <c r="A6" s="9"/>
      <c r="B6" s="8" t="s">
        <v>28</v>
      </c>
      <c r="C6" s="4">
        <v>0.224496</v>
      </c>
      <c r="D6" s="4">
        <v>0.180949</v>
      </c>
      <c r="E6" s="4">
        <v>0.25564999999999999</v>
      </c>
      <c r="F6" s="4">
        <v>0.171987</v>
      </c>
      <c r="G6" s="4">
        <v>0.23696</v>
      </c>
      <c r="H6" s="4">
        <v>0.17730199999999999</v>
      </c>
      <c r="I6" s="4">
        <v>0.19386100000000001</v>
      </c>
      <c r="J6" s="4">
        <v>0.242669</v>
      </c>
      <c r="K6" s="4">
        <v>0.309506</v>
      </c>
      <c r="L6" s="4">
        <v>0.139683</v>
      </c>
      <c r="M6" s="4">
        <v>0.19978399999999999</v>
      </c>
      <c r="N6" s="4">
        <v>0.14953</v>
      </c>
      <c r="O6" s="4">
        <v>0.16282099999999999</v>
      </c>
      <c r="P6" s="4">
        <v>0.161491</v>
      </c>
      <c r="Q6" s="4">
        <v>0.21721199999999999</v>
      </c>
      <c r="R6" s="4">
        <v>0.19433</v>
      </c>
      <c r="S6" s="4">
        <v>0.177397</v>
      </c>
      <c r="T6" s="4">
        <v>0.26631700000000003</v>
      </c>
      <c r="U6" s="4">
        <v>0.203655</v>
      </c>
      <c r="V6" s="3">
        <f>AVERAGE(C6:U6)</f>
        <v>0.20345263157894736</v>
      </c>
      <c r="W6" s="3">
        <f>STDEV(C6:U6)/SQRT(19)</f>
        <v>1.006564978459051E-2</v>
      </c>
    </row>
    <row r="7" spans="1:25" s="1" customFormat="1" ht="15.4" x14ac:dyDescent="0.45">
      <c r="A7" s="9"/>
      <c r="B7" s="8" t="s">
        <v>29</v>
      </c>
      <c r="C7" s="4">
        <v>0.22248200000000001</v>
      </c>
      <c r="D7" s="4">
        <v>0.184063</v>
      </c>
      <c r="E7" s="4">
        <v>0.24081</v>
      </c>
      <c r="F7" s="4">
        <v>0.20033599999999999</v>
      </c>
      <c r="G7" s="4">
        <v>0.23562900000000001</v>
      </c>
      <c r="H7" s="4">
        <v>0.15709100000000001</v>
      </c>
      <c r="I7" s="4">
        <v>0.212613</v>
      </c>
      <c r="J7" s="4">
        <v>0.228271</v>
      </c>
      <c r="K7" s="4">
        <v>0.374168</v>
      </c>
      <c r="L7" s="4">
        <v>0.15463199999999999</v>
      </c>
      <c r="M7" s="4">
        <v>0.18282000000000001</v>
      </c>
      <c r="N7" s="4">
        <v>0.17993600000000001</v>
      </c>
      <c r="O7" s="4">
        <v>0.18576899999999999</v>
      </c>
      <c r="P7" s="4">
        <v>0.162796</v>
      </c>
      <c r="Q7" s="4">
        <v>0.224108</v>
      </c>
      <c r="R7" s="4">
        <v>0.17569199999999999</v>
      </c>
      <c r="S7" s="4">
        <v>0.17990200000000001</v>
      </c>
      <c r="T7" s="4">
        <v>0.22781100000000001</v>
      </c>
      <c r="U7" s="4">
        <v>0.21037500000000001</v>
      </c>
      <c r="V7" s="3">
        <f>AVERAGE(C7:U7)</f>
        <v>0.20733178947368425</v>
      </c>
      <c r="W7" s="3">
        <f>STDEV(C7:U7)/SQRT(19)</f>
        <v>1.1161600633913896E-2</v>
      </c>
    </row>
    <row r="8" spans="1:25" s="1" customFormat="1" ht="15.4" x14ac:dyDescent="0.45">
      <c r="A8" s="9"/>
      <c r="B8" s="8" t="s">
        <v>30</v>
      </c>
      <c r="C8" s="4">
        <v>0.22351599999999999</v>
      </c>
      <c r="D8" s="4">
        <v>0.20664299999999999</v>
      </c>
      <c r="E8" s="4">
        <v>0.28865299999999999</v>
      </c>
      <c r="F8" s="4">
        <v>0.19447200000000001</v>
      </c>
      <c r="G8" s="4">
        <v>0.234759</v>
      </c>
      <c r="H8" s="4">
        <v>0.17333999999999999</v>
      </c>
      <c r="I8" s="4">
        <v>0.24676200000000001</v>
      </c>
      <c r="J8" s="4">
        <v>0.238621</v>
      </c>
      <c r="K8" s="4">
        <v>0.34012799999999999</v>
      </c>
      <c r="L8" s="4">
        <v>0.103813</v>
      </c>
      <c r="M8" s="4">
        <v>0.205675</v>
      </c>
      <c r="N8" s="4">
        <v>0.17748800000000001</v>
      </c>
      <c r="O8" s="4">
        <v>0.16465299999999999</v>
      </c>
      <c r="P8" s="4">
        <v>0.17857899999999999</v>
      </c>
      <c r="Q8" s="4">
        <v>0.21899099999999999</v>
      </c>
      <c r="R8" s="4">
        <v>0.18358099999999999</v>
      </c>
      <c r="S8" s="4">
        <v>0.16736999999999999</v>
      </c>
      <c r="T8" s="4">
        <v>0.32162400000000002</v>
      </c>
      <c r="U8" s="4">
        <v>0.256411</v>
      </c>
      <c r="V8" s="3">
        <f>AVERAGE(C8:U8)</f>
        <v>0.21710942105263156</v>
      </c>
      <c r="W8" s="3">
        <f>STDEV(C8:U8)/SQRT(19)</f>
        <v>1.317082534686557E-2</v>
      </c>
    </row>
    <row r="9" spans="1:25" s="1" customFormat="1" ht="18.75" customHeight="1" x14ac:dyDescent="0.45">
      <c r="A9" s="9" t="s">
        <v>0</v>
      </c>
      <c r="B9" s="8" t="s">
        <v>27</v>
      </c>
      <c r="C9" s="4">
        <v>0.28431600000000001</v>
      </c>
      <c r="D9" s="4">
        <v>0.18578900000000001</v>
      </c>
      <c r="E9" s="4">
        <v>0.26656999999999997</v>
      </c>
      <c r="F9" s="4">
        <v>0.22423199999999999</v>
      </c>
      <c r="G9" s="4">
        <v>0.30506</v>
      </c>
      <c r="H9" s="4">
        <v>0.32145000000000001</v>
      </c>
      <c r="I9" s="4">
        <v>0.351211</v>
      </c>
      <c r="J9" s="4">
        <v>0.22615299999999999</v>
      </c>
      <c r="K9" s="4">
        <v>0.24513299999999999</v>
      </c>
      <c r="L9" s="4">
        <v>0.305176</v>
      </c>
      <c r="M9" s="4">
        <v>0.24127100000000001</v>
      </c>
      <c r="N9" s="4">
        <v>0.36023300000000003</v>
      </c>
      <c r="O9" s="4">
        <v>0.20563699999999999</v>
      </c>
      <c r="P9" s="4">
        <v>0.20269300000000001</v>
      </c>
      <c r="Q9" s="4">
        <v>0.36538700000000002</v>
      </c>
      <c r="R9" s="4">
        <v>0.24332500000000001</v>
      </c>
      <c r="S9" s="4">
        <v>0.30361100000000002</v>
      </c>
      <c r="T9" s="4">
        <v>0.17044599999999999</v>
      </c>
      <c r="U9" s="4" t="s">
        <v>31</v>
      </c>
      <c r="V9" s="3">
        <f>AVERAGE(C9:T9)</f>
        <v>0.26709405555555549</v>
      </c>
      <c r="W9" s="3">
        <f>STDEV(C9:T9)/SQRT(18)</f>
        <v>1.4233330571123521E-2</v>
      </c>
    </row>
    <row r="10" spans="1:25" s="1" customFormat="1" ht="15.4" x14ac:dyDescent="0.45">
      <c r="A10" s="9"/>
      <c r="B10" s="8" t="s">
        <v>28</v>
      </c>
      <c r="C10" s="4">
        <v>0.39461299999999999</v>
      </c>
      <c r="D10" s="4">
        <v>0.21401500000000001</v>
      </c>
      <c r="E10" s="4">
        <v>0.32801200000000003</v>
      </c>
      <c r="F10" s="4">
        <v>0.24221000000000001</v>
      </c>
      <c r="G10" s="4">
        <v>0.36466599999999999</v>
      </c>
      <c r="H10" s="4">
        <v>0.43769599999999997</v>
      </c>
      <c r="I10" s="4">
        <v>0.384044</v>
      </c>
      <c r="J10" s="4">
        <v>0.27010299999999998</v>
      </c>
      <c r="K10" s="4">
        <v>0.31535000000000002</v>
      </c>
      <c r="L10" s="4">
        <v>0.33205800000000002</v>
      </c>
      <c r="M10" s="4">
        <v>0.35045100000000001</v>
      </c>
      <c r="N10" s="4">
        <v>0.33515800000000001</v>
      </c>
      <c r="O10" s="4">
        <v>0.20950099999999999</v>
      </c>
      <c r="P10" s="4">
        <v>0.17611399999999999</v>
      </c>
      <c r="Q10" s="4">
        <v>0.37955100000000003</v>
      </c>
      <c r="R10" s="4">
        <v>0.21865100000000001</v>
      </c>
      <c r="S10" s="4">
        <v>0.312886</v>
      </c>
      <c r="T10" s="4">
        <v>0.201793</v>
      </c>
      <c r="U10" s="4" t="s">
        <v>31</v>
      </c>
      <c r="V10" s="3">
        <f t="shared" ref="V10:V12" si="0">AVERAGE(C10:T10)</f>
        <v>0.30371511111111116</v>
      </c>
      <c r="W10" s="3">
        <f>STDEV(C10:T10)/SQRT(18)</f>
        <v>1.8316327702779595E-2</v>
      </c>
    </row>
    <row r="11" spans="1:25" s="1" customFormat="1" ht="15.4" x14ac:dyDescent="0.45">
      <c r="A11" s="9"/>
      <c r="B11" s="8" t="s">
        <v>29</v>
      </c>
      <c r="C11" s="4">
        <v>0.32744699999999999</v>
      </c>
      <c r="D11" s="4">
        <v>0.188115</v>
      </c>
      <c r="E11" s="4">
        <v>0.31943700000000003</v>
      </c>
      <c r="F11" s="4">
        <v>0.22389100000000001</v>
      </c>
      <c r="G11" s="4">
        <v>0.38607399999999997</v>
      </c>
      <c r="H11" s="4">
        <v>0.38672200000000001</v>
      </c>
      <c r="I11" s="4">
        <v>0.34034999999999999</v>
      </c>
      <c r="J11" s="4">
        <v>0.249528</v>
      </c>
      <c r="K11" s="4">
        <v>0.25070900000000002</v>
      </c>
      <c r="L11" s="4">
        <v>0.302458</v>
      </c>
      <c r="M11" s="4">
        <v>0.33465600000000001</v>
      </c>
      <c r="N11" s="4">
        <v>0.28964600000000001</v>
      </c>
      <c r="O11" s="4">
        <v>0.21546000000000001</v>
      </c>
      <c r="P11" s="4">
        <v>0.205342</v>
      </c>
      <c r="Q11" s="4">
        <v>0.31133699999999997</v>
      </c>
      <c r="R11" s="4">
        <v>0.248916</v>
      </c>
      <c r="S11" s="4">
        <v>0.29561599999999999</v>
      </c>
      <c r="T11" s="4">
        <v>0.172932</v>
      </c>
      <c r="U11" s="4" t="s">
        <v>31</v>
      </c>
      <c r="V11" s="3">
        <f t="shared" si="0"/>
        <v>0.28047977777777783</v>
      </c>
      <c r="W11" s="3">
        <f>STDEV(C11:T11)/SQRT(18)</f>
        <v>1.5172524610274334E-2</v>
      </c>
    </row>
    <row r="12" spans="1:25" s="1" customFormat="1" ht="15.4" x14ac:dyDescent="0.45">
      <c r="A12" s="9"/>
      <c r="B12" s="8" t="s">
        <v>30</v>
      </c>
      <c r="C12" s="4">
        <v>0.38436199999999998</v>
      </c>
      <c r="D12" s="4">
        <v>0.20668600000000001</v>
      </c>
      <c r="E12" s="4">
        <v>0.330899</v>
      </c>
      <c r="F12" s="4">
        <v>0.22542100000000001</v>
      </c>
      <c r="G12" s="4">
        <v>0.36600100000000002</v>
      </c>
      <c r="H12" s="4">
        <v>0.37448100000000001</v>
      </c>
      <c r="I12" s="4">
        <v>0.360821</v>
      </c>
      <c r="J12" s="4">
        <v>0.25428000000000001</v>
      </c>
      <c r="K12" s="4">
        <v>0.25265599999999999</v>
      </c>
      <c r="L12" s="4">
        <v>0.361848</v>
      </c>
      <c r="M12" s="4">
        <v>0.29744799999999999</v>
      </c>
      <c r="N12" s="4">
        <v>0.38636900000000002</v>
      </c>
      <c r="O12" s="4">
        <v>0.229792</v>
      </c>
      <c r="P12" s="4">
        <v>0.20602400000000001</v>
      </c>
      <c r="Q12" s="4">
        <v>0.35421799999999998</v>
      </c>
      <c r="R12" s="4">
        <v>0.237458</v>
      </c>
      <c r="S12" s="4">
        <v>0.32495499999999999</v>
      </c>
      <c r="T12" s="4">
        <v>0.192104</v>
      </c>
      <c r="U12" s="4" t="s">
        <v>31</v>
      </c>
      <c r="V12" s="3">
        <f t="shared" si="0"/>
        <v>0.29699016666666672</v>
      </c>
      <c r="W12" s="3">
        <f>STDEV(C12:T12)/SQRT(18)</f>
        <v>1.6595929831996752E-2</v>
      </c>
    </row>
  </sheetData>
  <mergeCells count="4">
    <mergeCell ref="B3:Y3"/>
    <mergeCell ref="A5:A8"/>
    <mergeCell ref="A9:A12"/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568A-299C-4457-9B1D-E4C0C6EE3A6C}">
  <dimension ref="A1:Y6"/>
  <sheetViews>
    <sheetView workbookViewId="0">
      <selection sqref="A1:H1"/>
    </sheetView>
  </sheetViews>
  <sheetFormatPr defaultColWidth="12.59765625" defaultRowHeight="13.9" x14ac:dyDescent="0.4"/>
  <sheetData>
    <row r="1" spans="1:25" ht="30" customHeight="1" x14ac:dyDescent="0.4">
      <c r="A1" s="9" t="s">
        <v>32</v>
      </c>
      <c r="B1" s="10"/>
      <c r="C1" s="10"/>
      <c r="D1" s="10"/>
      <c r="E1" s="10"/>
      <c r="F1" s="10"/>
      <c r="G1" s="10"/>
      <c r="H1" s="10"/>
    </row>
    <row r="2" spans="1:25" s="1" customFormat="1" ht="15.4" x14ac:dyDescent="0.45">
      <c r="A2" s="5" t="s">
        <v>35</v>
      </c>
    </row>
    <row r="3" spans="1:25" s="1" customFormat="1" ht="15.4" x14ac:dyDescent="0.45">
      <c r="B3" s="11" t="s">
        <v>25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" customFormat="1" ht="15.4" x14ac:dyDescent="0.45">
      <c r="B4" s="2" t="s">
        <v>13</v>
      </c>
      <c r="C4" s="2" t="s">
        <v>12</v>
      </c>
      <c r="D4" s="2" t="s">
        <v>11</v>
      </c>
      <c r="E4" s="2" t="s">
        <v>10</v>
      </c>
      <c r="F4" s="2" t="s">
        <v>9</v>
      </c>
      <c r="G4" s="2" t="s">
        <v>8</v>
      </c>
      <c r="H4" s="2" t="s">
        <v>7</v>
      </c>
      <c r="I4" s="2" t="s">
        <v>6</v>
      </c>
      <c r="J4" s="2" t="s">
        <v>5</v>
      </c>
      <c r="K4" s="2" t="s">
        <v>4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  <c r="U4" s="6" t="s">
        <v>3</v>
      </c>
      <c r="V4" s="6" t="s">
        <v>2</v>
      </c>
    </row>
    <row r="5" spans="1:25" s="1" customFormat="1" ht="17.25" x14ac:dyDescent="0.45">
      <c r="A5" s="5" t="s">
        <v>1</v>
      </c>
      <c r="B5" s="4">
        <v>28.81662</v>
      </c>
      <c r="C5" s="4">
        <v>35.794939999999997</v>
      </c>
      <c r="D5" s="4">
        <v>29.883520000000001</v>
      </c>
      <c r="E5" s="4">
        <v>37.900039999999997</v>
      </c>
      <c r="F5" s="4">
        <v>31.57762</v>
      </c>
      <c r="G5" s="4">
        <v>33.232140000000001</v>
      </c>
      <c r="H5" s="4">
        <v>34.691450000000003</v>
      </c>
      <c r="I5" s="4">
        <v>32.975450000000002</v>
      </c>
      <c r="J5" s="4">
        <v>21.67915</v>
      </c>
      <c r="K5" s="4">
        <v>49.666820000000001</v>
      </c>
      <c r="L5" s="4">
        <v>29.1431</v>
      </c>
      <c r="M5" s="4">
        <v>37.312719999999999</v>
      </c>
      <c r="N5" s="4">
        <v>40.226210000000002</v>
      </c>
      <c r="O5" s="4">
        <v>34.036360000000002</v>
      </c>
      <c r="P5" s="4">
        <v>25.299779999999998</v>
      </c>
      <c r="Q5" s="4">
        <v>37.409640000000003</v>
      </c>
      <c r="R5" s="4">
        <v>33.904389999999999</v>
      </c>
      <c r="S5" s="4">
        <v>23.0336</v>
      </c>
      <c r="T5" s="4">
        <v>27.032730000000001</v>
      </c>
      <c r="U5" s="3">
        <f>AVERAGE(B5:T5)</f>
        <v>32.821909473684215</v>
      </c>
      <c r="V5" s="3">
        <f>STDEV(B5:T5)/SQRT(19)</f>
        <v>1.5010491858117072</v>
      </c>
    </row>
    <row r="6" spans="1:25" s="1" customFormat="1" ht="17.25" x14ac:dyDescent="0.45">
      <c r="A6" s="5" t="s">
        <v>0</v>
      </c>
      <c r="B6" s="4">
        <v>33.77722</v>
      </c>
      <c r="C6" s="4">
        <v>21.57892</v>
      </c>
      <c r="D6" s="4">
        <v>30.29768</v>
      </c>
      <c r="E6" s="4">
        <v>21.35051</v>
      </c>
      <c r="F6" s="4">
        <v>20.568809999999999</v>
      </c>
      <c r="G6" s="4">
        <v>11.44106</v>
      </c>
      <c r="H6" s="4">
        <v>17.19651</v>
      </c>
      <c r="I6" s="4">
        <v>32.750869999999999</v>
      </c>
      <c r="J6" s="4">
        <v>27.353809999999999</v>
      </c>
      <c r="K6" s="4">
        <v>21.274619999999999</v>
      </c>
      <c r="L6" s="4">
        <v>22.292059999999999</v>
      </c>
      <c r="M6" s="4">
        <v>14.04462</v>
      </c>
      <c r="N6" s="4">
        <v>29.531230000000001</v>
      </c>
      <c r="O6" s="4">
        <v>38.649639999999998</v>
      </c>
      <c r="P6" s="4">
        <v>17.80949</v>
      </c>
      <c r="Q6" s="4">
        <v>24.717120000000001</v>
      </c>
      <c r="R6" s="4">
        <v>16.36487</v>
      </c>
      <c r="S6" s="4">
        <v>39.684489999999997</v>
      </c>
      <c r="T6" s="4" t="s">
        <v>31</v>
      </c>
      <c r="U6" s="3">
        <f>AVERAGE(B6:S6)</f>
        <v>24.482418333333332</v>
      </c>
      <c r="V6" s="3">
        <f>STDEV(B6:S6)/SQRT(18)</f>
        <v>1.9346820291231144</v>
      </c>
    </row>
  </sheetData>
  <mergeCells count="2">
    <mergeCell ref="B3:Y3"/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5096-FCE0-4204-8EC2-458354168B6F}">
  <dimension ref="A1:Y6"/>
  <sheetViews>
    <sheetView workbookViewId="0">
      <selection activeCell="A2" sqref="A2"/>
    </sheetView>
  </sheetViews>
  <sheetFormatPr defaultColWidth="12.59765625" defaultRowHeight="13.9" x14ac:dyDescent="0.4"/>
  <sheetData>
    <row r="1" spans="1:25" ht="30" customHeight="1" x14ac:dyDescent="0.4">
      <c r="A1" s="9" t="s">
        <v>32</v>
      </c>
      <c r="B1" s="10"/>
      <c r="C1" s="10"/>
      <c r="D1" s="10"/>
      <c r="E1" s="10"/>
      <c r="F1" s="10"/>
      <c r="G1" s="10"/>
      <c r="H1" s="10"/>
    </row>
    <row r="2" spans="1:25" s="1" customFormat="1" ht="15.4" x14ac:dyDescent="0.45">
      <c r="A2" s="5" t="s">
        <v>36</v>
      </c>
    </row>
    <row r="3" spans="1:25" s="1" customFormat="1" ht="15.4" x14ac:dyDescent="0.45">
      <c r="B3" s="11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" customFormat="1" ht="15.4" x14ac:dyDescent="0.45">
      <c r="B4" s="2" t="s">
        <v>13</v>
      </c>
      <c r="C4" s="2" t="s">
        <v>12</v>
      </c>
      <c r="D4" s="2" t="s">
        <v>11</v>
      </c>
      <c r="E4" s="2" t="s">
        <v>10</v>
      </c>
      <c r="F4" s="2" t="s">
        <v>9</v>
      </c>
      <c r="G4" s="2" t="s">
        <v>8</v>
      </c>
      <c r="H4" s="2" t="s">
        <v>7</v>
      </c>
      <c r="I4" s="2" t="s">
        <v>6</v>
      </c>
      <c r="J4" s="2" t="s">
        <v>5</v>
      </c>
      <c r="K4" s="2" t="s">
        <v>4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  <c r="U4" s="6" t="s">
        <v>3</v>
      </c>
      <c r="V4" s="6" t="s">
        <v>2</v>
      </c>
    </row>
    <row r="5" spans="1:25" s="1" customFormat="1" ht="17.25" x14ac:dyDescent="0.45">
      <c r="A5" s="5" t="s">
        <v>1</v>
      </c>
      <c r="B5" s="4">
        <v>3.2480730000000002</v>
      </c>
      <c r="C5" s="4">
        <v>2.7709250000000001</v>
      </c>
      <c r="D5" s="4">
        <v>2.9196279999999999</v>
      </c>
      <c r="E5" s="4">
        <v>2.3136969999999999</v>
      </c>
      <c r="F5" s="4">
        <v>2.8734009999999999</v>
      </c>
      <c r="G5" s="4">
        <v>4.1413849999999996</v>
      </c>
      <c r="H5" s="4">
        <v>5.6809719999999997</v>
      </c>
      <c r="I5" s="4">
        <v>2.892137</v>
      </c>
      <c r="J5" s="4">
        <v>3.7824749999999998</v>
      </c>
      <c r="K5" s="4">
        <v>1.753989</v>
      </c>
      <c r="L5" s="4">
        <v>3.2525460000000002</v>
      </c>
      <c r="M5" s="4">
        <v>2.541439</v>
      </c>
      <c r="N5" s="4">
        <v>2.103421</v>
      </c>
      <c r="O5" s="4">
        <v>2.4023500000000002</v>
      </c>
      <c r="P5" s="4">
        <v>3.2928850000000001</v>
      </c>
      <c r="Q5" s="4">
        <v>2.5459209999999999</v>
      </c>
      <c r="R5" s="4">
        <v>2.3144</v>
      </c>
      <c r="S5" s="4">
        <v>3.6141760000000001</v>
      </c>
      <c r="T5" s="4">
        <v>3.1421839999999999</v>
      </c>
      <c r="U5" s="3">
        <f>AVERAGE(B5:T5)</f>
        <v>3.0308423157894731</v>
      </c>
      <c r="V5" s="3">
        <f>STDEV(B5:T5)/SQRT(19)</f>
        <v>0.20124465368603228</v>
      </c>
    </row>
    <row r="6" spans="1:25" s="1" customFormat="1" ht="17.25" x14ac:dyDescent="0.45">
      <c r="A6" s="5" t="s">
        <v>0</v>
      </c>
      <c r="B6" s="4">
        <v>2.4925739999999998</v>
      </c>
      <c r="C6" s="4">
        <v>4.7286339999999996</v>
      </c>
      <c r="D6" s="4">
        <v>2.7849020000000002</v>
      </c>
      <c r="E6" s="4">
        <v>5.0708739999999999</v>
      </c>
      <c r="F6" s="4">
        <v>5.6783809999999999</v>
      </c>
      <c r="G6" s="4">
        <v>6.5210460000000001</v>
      </c>
      <c r="H6" s="4">
        <v>5.1122420000000002</v>
      </c>
      <c r="I6" s="4">
        <v>3.2344979999999999</v>
      </c>
      <c r="J6" s="4">
        <v>3.8723339999999999</v>
      </c>
      <c r="K6" s="4">
        <v>4.0881400000000001</v>
      </c>
      <c r="L6" s="4">
        <v>3.9703529999999998</v>
      </c>
      <c r="M6" s="4">
        <v>6.1632100000000003</v>
      </c>
      <c r="N6" s="4">
        <v>2.7836539999999999</v>
      </c>
      <c r="O6" s="4">
        <v>2.9006439999999998</v>
      </c>
      <c r="P6" s="4">
        <v>5.6974460000000002</v>
      </c>
      <c r="Q6" s="4">
        <v>3.4723329999999999</v>
      </c>
      <c r="R6" s="4">
        <v>5.3434790000000003</v>
      </c>
      <c r="S6" s="4">
        <v>2.3348309999999999</v>
      </c>
      <c r="T6" s="4" t="s">
        <v>31</v>
      </c>
      <c r="U6" s="3">
        <f>AVERAGE(B6:S6)</f>
        <v>4.2360875</v>
      </c>
      <c r="V6" s="3">
        <f>STDEV(B6:S6)/SQRT(18)</f>
        <v>0.31596360865921824</v>
      </c>
    </row>
  </sheetData>
  <mergeCells count="2">
    <mergeCell ref="B3:Y3"/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3AC4-0A6F-49A2-8750-A3E7B399DA36}">
  <dimension ref="A1:Y6"/>
  <sheetViews>
    <sheetView workbookViewId="0">
      <selection sqref="A1:H1"/>
    </sheetView>
  </sheetViews>
  <sheetFormatPr defaultColWidth="12.59765625" defaultRowHeight="13.9" x14ac:dyDescent="0.4"/>
  <sheetData>
    <row r="1" spans="1:25" ht="30" customHeight="1" x14ac:dyDescent="0.4">
      <c r="A1" s="9" t="s">
        <v>32</v>
      </c>
      <c r="B1" s="10"/>
      <c r="C1" s="10"/>
      <c r="D1" s="10"/>
      <c r="E1" s="10"/>
      <c r="F1" s="10"/>
      <c r="G1" s="10"/>
      <c r="H1" s="10"/>
    </row>
    <row r="2" spans="1:25" s="1" customFormat="1" ht="15.4" x14ac:dyDescent="0.45">
      <c r="A2" s="5" t="s">
        <v>37</v>
      </c>
    </row>
    <row r="3" spans="1:25" s="1" customFormat="1" ht="15.4" x14ac:dyDescent="0.45">
      <c r="B3" s="12" t="s">
        <v>38</v>
      </c>
      <c r="C3" s="12"/>
      <c r="D3" s="12"/>
      <c r="E3" s="12"/>
      <c r="F3" s="12"/>
      <c r="G3" s="1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ht="15.4" x14ac:dyDescent="0.45">
      <c r="B4" s="2" t="s">
        <v>13</v>
      </c>
      <c r="C4" s="2" t="s">
        <v>12</v>
      </c>
      <c r="D4" s="2" t="s">
        <v>11</v>
      </c>
      <c r="E4" s="2" t="s">
        <v>10</v>
      </c>
      <c r="F4" s="6" t="s">
        <v>3</v>
      </c>
      <c r="G4" s="6" t="s">
        <v>2</v>
      </c>
    </row>
    <row r="5" spans="1:25" s="1" customFormat="1" ht="17.25" x14ac:dyDescent="0.45">
      <c r="A5" s="5" t="s">
        <v>1</v>
      </c>
      <c r="B5" s="4">
        <v>23</v>
      </c>
      <c r="C5" s="4">
        <v>27</v>
      </c>
      <c r="D5" s="4">
        <v>24</v>
      </c>
      <c r="E5" s="4" t="s">
        <v>31</v>
      </c>
      <c r="F5" s="3">
        <f>AVERAGE(B5:D5)</f>
        <v>24.666666666666668</v>
      </c>
      <c r="G5" s="3">
        <f>STDEV(B5:D5)/SQRT(3)</f>
        <v>1.2018504251546633</v>
      </c>
    </row>
    <row r="6" spans="1:25" s="1" customFormat="1" ht="17.25" x14ac:dyDescent="0.45">
      <c r="A6" s="5" t="s">
        <v>0</v>
      </c>
      <c r="B6" s="4">
        <v>21</v>
      </c>
      <c r="C6" s="4">
        <v>19</v>
      </c>
      <c r="D6" s="4">
        <v>22</v>
      </c>
      <c r="E6" s="4">
        <v>20</v>
      </c>
      <c r="F6" s="3">
        <f>AVERAGE(B6:E6)</f>
        <v>20.5</v>
      </c>
      <c r="G6" s="3">
        <f>STDEV(B6:E6)/SQRT(4)</f>
        <v>0.6454972243679028</v>
      </c>
    </row>
  </sheetData>
  <mergeCells count="2">
    <mergeCell ref="B3:G3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4c</vt:lpstr>
      <vt:lpstr>Extended Data Fig. 4d</vt:lpstr>
      <vt:lpstr>Extended Data Fig. 4e</vt:lpstr>
      <vt:lpstr>Extended Data Fig. 4f</vt:lpstr>
      <vt:lpstr>Extended Data 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2024-07-22T01:58:30Z</dcterms:modified>
</cp:coreProperties>
</file>