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\Dropbox\Quad\Version4\Submission Files\"/>
    </mc:Choice>
  </mc:AlternateContent>
  <xr:revisionPtr revIDLastSave="0" documentId="13_ncr:1_{C0EA0460-C803-456A-8AD5-85AA46628C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10107_v3energy-analysis_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" i="1" l="1"/>
  <c r="Q8" i="1"/>
  <c r="R7" i="1"/>
  <c r="Q7" i="1"/>
  <c r="R6" i="1"/>
  <c r="Q6" i="1"/>
  <c r="R5" i="1"/>
  <c r="Q5" i="1"/>
  <c r="Q3" i="1"/>
  <c r="Q4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C26" i="1"/>
  <c r="C36" i="1" s="1"/>
  <c r="C25" i="1"/>
  <c r="C35" i="1" s="1"/>
  <c r="C24" i="1"/>
  <c r="C34" i="1" s="1"/>
  <c r="C23" i="1"/>
  <c r="C33" i="1" s="1"/>
  <c r="C22" i="1"/>
  <c r="C32" i="1" s="1"/>
  <c r="C21" i="1"/>
  <c r="C31" i="1" s="1"/>
  <c r="C20" i="1"/>
  <c r="C30" i="1" s="1"/>
  <c r="C19" i="1"/>
  <c r="C29" i="1" s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4" i="1"/>
  <c r="R3" i="1"/>
</calcChain>
</file>

<file path=xl/sharedStrings.xml><?xml version="1.0" encoding="utf-8"?>
<sst xmlns="http://schemas.openxmlformats.org/spreadsheetml/2006/main" count="198" uniqueCount="112">
  <si>
    <t>name</t>
  </si>
  <si>
    <t>UTR</t>
  </si>
  <si>
    <t>post_seq</t>
  </si>
  <si>
    <t>wt_dG_total</t>
  </si>
  <si>
    <t>o_dG_total</t>
  </si>
  <si>
    <t>ÔªøStrepGFP_wt</t>
  </si>
  <si>
    <t>AATTGTGAGCGGACCCGTTTTTTGGGCTAACAGGAGGAATTAACC</t>
  </si>
  <si>
    <t>ATGTGGAGCCACCCGCAGTTCGAAAAATCTGGAGTT</t>
  </si>
  <si>
    <t>STrepGFP-trans</t>
  </si>
  <si>
    <t>AATTGTGAGCGGctcgagacaattttcaTATCCCTccgcaa</t>
  </si>
  <si>
    <t>StrepGFP_RBS_seq1</t>
  </si>
  <si>
    <t>GACACGGGGCCGGGTCAATTATAATCCCATATCAG</t>
  </si>
  <si>
    <t>StrepGFP_RBS_seq2</t>
  </si>
  <si>
    <t>GGAGATAGCCCCCGTACCCATAGTCCCATATAAT</t>
  </si>
  <si>
    <t>StrepGFP_RBS_seq3</t>
  </si>
  <si>
    <t>GGGCAAAGCTGCCGAGAGACTGATCCCATACGCAT</t>
  </si>
  <si>
    <t>StrepGFP_RBS_seq4</t>
  </si>
  <si>
    <t>TGAGTATTCTTATAACCCCCATAGTCCCATACCAC</t>
  </si>
  <si>
    <t>StrepGFP_RBS-CDS_seq1</t>
  </si>
  <si>
    <t>AGGTAACGATATCTAGCCCTTAGTCCCAATCTCTC</t>
  </si>
  <si>
    <t>ATGTGGTCCCATCCCCAGTTCGAAAAATCCGGTGTT</t>
  </si>
  <si>
    <t>StrepGFP_RBS-CDS_seq2</t>
  </si>
  <si>
    <t>GGAGCTAAGCTCAACATTATTATAATCCCAAACAC</t>
  </si>
  <si>
    <t>ATGTGGTCTCACCCCCAATTCGAAAAAAGCGGCGTC</t>
  </si>
  <si>
    <t>StrepGFP_RBS-CDS_seq3</t>
  </si>
  <si>
    <t>TGGTATCTCTTCCAGCCCTATAATCCCAATCCCTA</t>
  </si>
  <si>
    <t>ATGTGGTCACATCCCCAATTCGAAAAAAGCGGTGTT</t>
  </si>
  <si>
    <t>StrepGFP_RBS-CDS_seq4</t>
  </si>
  <si>
    <t>GGAGTAACTCCATCTAATTATAATCCCAACTAAAA</t>
  </si>
  <si>
    <t>ATGTGGTCTCACCCCCAATTTGAAAAATCCGGCGTA</t>
  </si>
  <si>
    <t>mCherry_wt</t>
  </si>
  <si>
    <t>ATGGTGAGCAAGGGCGAGGAGGATAACGCAGCTATC</t>
  </si>
  <si>
    <t>mCherry_trans</t>
  </si>
  <si>
    <t>mCherry3_RBS_seq1</t>
  </si>
  <si>
    <t>GGATCTACGAAAGACATACATAATCCCAATAGAC</t>
  </si>
  <si>
    <t>mCherry3_RBS_seq2</t>
  </si>
  <si>
    <t>GAGTAATAATATACAAATATAATCCCAAAAATA</t>
  </si>
  <si>
    <t>mCherry3_RBS_seq3</t>
  </si>
  <si>
    <t>GAGGATCACAGGATCGAGATAATCCCATACGATAC</t>
  </si>
  <si>
    <t>mCherry3_RBS_seq4</t>
  </si>
  <si>
    <t>CCGAGGCATACGTCGGGTTTTAGTCCCAAAATTA</t>
  </si>
  <si>
    <t>mCherry3_RBS-CDS_seq1</t>
  </si>
  <si>
    <t>GAGCCGGGCTCAGGTAAAACATAATCCCAAAACAA</t>
  </si>
  <si>
    <t>ATGGTCAGTAAAGGAGAAGAAGATAACGCAGCTATC</t>
  </si>
  <si>
    <t>mCherry3_RBS-CDS_seq2</t>
  </si>
  <si>
    <t>GGAGCCTCTGGCATTCCACAATAATCCCAAACACA</t>
  </si>
  <si>
    <t>ATGGTATCAAAAGGAGAAGAAGACAACGCAGCAATA</t>
  </si>
  <si>
    <t>mCherry3_RBS-CDS_seq3</t>
  </si>
  <si>
    <t>GACGCGGAGCCCAGCGTCCTAAAATCCCAAACGCA</t>
  </si>
  <si>
    <t>ATGGTAAGTAAAGGTGAAGAAGATAATGCAGCAATT</t>
  </si>
  <si>
    <t>mCherry3_RBS-CDS_seq4</t>
  </si>
  <si>
    <t>GTCTACGGTAGTAGACAGAGTTAATCCCAAAATAT</t>
  </si>
  <si>
    <t>ATGGTATCCAAAGGTGAAGAAGACAATGCAGCAATC</t>
  </si>
  <si>
    <t>E2Crimson_wt</t>
  </si>
  <si>
    <t>ATGGACTCAACGGAGAATGTGATTAAACCCTTCATG</t>
  </si>
  <si>
    <t>E2Crimson_trans</t>
  </si>
  <si>
    <t>E2Crimson_RBS_seq1</t>
  </si>
  <si>
    <t>GCGGAGAACCCCCGCACCCTCAATCCCATAGCGG</t>
  </si>
  <si>
    <t>E2Crimson_RBS_seq2</t>
  </si>
  <si>
    <t>CAGAGGTTCTCTGATACTTAAAATCCCAAACTTAC</t>
  </si>
  <si>
    <t>E2Crimson_RBS_seq3</t>
  </si>
  <si>
    <t>ACCCTAAAGACTGGGACTTAAATCCCAAAAAATAT</t>
  </si>
  <si>
    <t>E2Crimson_RBS_seq4</t>
  </si>
  <si>
    <t>GGATACCTAGCCTCAACCCGAAATCCCAAACGCA</t>
  </si>
  <si>
    <t>E2Crimson_RBS-CDS_seq1</t>
  </si>
  <si>
    <t>GGATTCCCCCGAATTCTAAAATAATCCCAAAAACC</t>
  </si>
  <si>
    <t>ATGGACTCAACTGAAAATGTAATCAAACCTTTTATG</t>
  </si>
  <si>
    <t>E2Crimson_RBS-CDS_seq2</t>
  </si>
  <si>
    <t>TATCAAATAGTCCCAAGAGCC</t>
  </si>
  <si>
    <t>ATGGATAGCACCGAAAACGTCATTAAACCATTCATG</t>
  </si>
  <si>
    <t>E2Crimson_RBS-CDS_seq3</t>
  </si>
  <si>
    <t>GGATCTCCGAACAAATTATCATAATCCCAATTCAC</t>
  </si>
  <si>
    <t>ATGGACTCGACAGAAAACGTAATCAAGCCCTTTATG</t>
  </si>
  <si>
    <t>E2Crimson_RBS-CDS_seq4</t>
  </si>
  <si>
    <t>CCGGAGTTTCACTTCGGGTAATAATCCCAACTACA</t>
  </si>
  <si>
    <t>ATGGACAGCACTGAAAATGTAATCAAACCCTTCATG</t>
  </si>
  <si>
    <t>Protein</t>
  </si>
  <si>
    <t>mCherry</t>
  </si>
  <si>
    <t>E2Crimson</t>
  </si>
  <si>
    <t>wt</t>
  </si>
  <si>
    <t>trans</t>
  </si>
  <si>
    <t>seq1</t>
  </si>
  <si>
    <t>seq2</t>
  </si>
  <si>
    <t>seq3</t>
  </si>
  <si>
    <t>seq4</t>
  </si>
  <si>
    <t>o_RFU_observed</t>
  </si>
  <si>
    <t>wt_RFU_observed</t>
  </si>
  <si>
    <t>o_rep1</t>
  </si>
  <si>
    <t>o_rep2</t>
  </si>
  <si>
    <t>o_rep3</t>
  </si>
  <si>
    <t>wt_rep1</t>
  </si>
  <si>
    <t>wt_rep2</t>
  </si>
  <si>
    <t>wt_rep3</t>
  </si>
  <si>
    <t>Sequence</t>
  </si>
  <si>
    <t>Mode</t>
  </si>
  <si>
    <t xml:space="preserve"> o_mRNA_rRNA</t>
  </si>
  <si>
    <t xml:space="preserve"> o_mRNA</t>
  </si>
  <si>
    <t xml:space="preserve"> o_spacing</t>
  </si>
  <si>
    <t xml:space="preserve"> o_standby</t>
  </si>
  <si>
    <t xml:space="preserve"> wt_mRNA_rRNA</t>
  </si>
  <si>
    <t xml:space="preserve"> wt_mRNA</t>
  </si>
  <si>
    <t xml:space="preserve"> wt_spacing</t>
  </si>
  <si>
    <t xml:space="preserve"> wt_standby</t>
  </si>
  <si>
    <t>Name</t>
  </si>
  <si>
    <t>Experimental</t>
  </si>
  <si>
    <t>Predicted energy - orthogonal ribosome</t>
  </si>
  <si>
    <t>Predicted energy - wt ribosome</t>
  </si>
  <si>
    <t>Vol 1</t>
  </si>
  <si>
    <t>Vol 2</t>
  </si>
  <si>
    <t>Vol 3</t>
  </si>
  <si>
    <t xml:space="preserve">Vol 3 </t>
  </si>
  <si>
    <t>StrepGFPHis6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</si>
</sst>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18" fillId="0" borderId="0" xfId="0" applyFont="1"/>
    <xf numFmtId="0" fontId="0" fillId="0" borderId="10" xfId="0" applyBorder="1"/>
    <xf numFmtId="0" fontId="17" fillId="33" borderId="10" xfId="0" applyFont="1" applyFill="1" applyBorder="1"/>
    <xf numFmtId="0" fontId="0" fillId="34" borderId="0" xfId="0" applyFill="1"/>
    <xf numFmtId="0" fontId="0" fillId="34" borderId="10" xfId="0" applyFill="1" applyBorder="1"/>
    <xf numFmtId="0" fontId="18" fillId="0" borderId="10" xfId="0" applyFont="1" applyBorder="1"/>
    <xf numFmtId="0" fontId="0" fillId="34" borderId="0" xfId="0" applyFill="1" applyBorder="1"/>
    <xf numFmtId="164" fontId="0" fillId="34" borderId="0" xfId="0" applyNumberFormat="1" applyFill="1"/>
    <xf numFmtId="1" fontId="0" fillId="34" borderId="0" xfId="0" applyNumberFormat="1" applyFill="1"/>
    <xf numFmtId="164" fontId="0" fillId="34" borderId="10" xfId="0" applyNumberFormat="1" applyFill="1" applyBorder="1"/>
    <xf numFmtId="1" fontId="0" fillId="34" borderId="10" xfId="0" applyNumberFormat="1" applyFill="1" applyBorder="1"/>
    <xf numFmtId="0" fontId="0" fillId="34" borderId="11" xfId="0" applyFill="1" applyBorder="1"/>
    <xf numFmtId="164" fontId="0" fillId="34" borderId="11" xfId="0" applyNumberFormat="1" applyFill="1" applyBorder="1"/>
    <xf numFmtId="1" fontId="0" fillId="34" borderId="11" xfId="0" applyNumberFormat="1" applyFill="1" applyBorder="1"/>
    <xf numFmtId="0" fontId="0" fillId="35" borderId="0" xfId="0" applyFill="1"/>
    <xf numFmtId="164" fontId="0" fillId="35" borderId="0" xfId="0" applyNumberFormat="1" applyFill="1"/>
    <xf numFmtId="1" fontId="0" fillId="35" borderId="0" xfId="0" applyNumberFormat="1" applyFill="1"/>
    <xf numFmtId="0" fontId="0" fillId="35" borderId="11" xfId="0" applyFill="1" applyBorder="1"/>
    <xf numFmtId="164" fontId="0" fillId="35" borderId="11" xfId="0" applyNumberFormat="1" applyFill="1" applyBorder="1"/>
    <xf numFmtId="1" fontId="0" fillId="35" borderId="11" xfId="0" applyNumberFormat="1" applyFill="1" applyBorder="1"/>
    <xf numFmtId="164" fontId="0" fillId="34" borderId="0" xfId="0" applyNumberFormat="1" applyFill="1" applyBorder="1"/>
    <xf numFmtId="0" fontId="16" fillId="34" borderId="0" xfId="0" applyFont="1" applyFill="1"/>
    <xf numFmtId="164" fontId="16" fillId="34" borderId="0" xfId="0" applyNumberFormat="1" applyFont="1" applyFill="1"/>
    <xf numFmtId="1" fontId="16" fillId="34" borderId="0" xfId="0" applyNumberFormat="1" applyFont="1" applyFill="1"/>
    <xf numFmtId="0" fontId="19" fillId="0" borderId="0" xfId="0" applyFont="1"/>
    <xf numFmtId="0" fontId="16" fillId="0" borderId="0" xfId="0" applyFont="1"/>
    <xf numFmtId="0" fontId="16" fillId="34" borderId="0" xfId="0" applyFont="1" applyFill="1" applyBorder="1"/>
    <xf numFmtId="164" fontId="16" fillId="34" borderId="0" xfId="0" applyNumberFormat="1" applyFont="1" applyFill="1" applyBorder="1"/>
    <xf numFmtId="0" fontId="16" fillId="34" borderId="10" xfId="0" applyFont="1" applyFill="1" applyBorder="1"/>
    <xf numFmtId="164" fontId="16" fillId="34" borderId="10" xfId="0" applyNumberFormat="1" applyFont="1" applyFill="1" applyBorder="1"/>
    <xf numFmtId="1" fontId="16" fillId="34" borderId="10" xfId="0" applyNumberFormat="1" applyFont="1" applyFill="1" applyBorder="1"/>
    <xf numFmtId="0" fontId="19" fillId="0" borderId="10" xfId="0" applyFont="1" applyBorder="1"/>
    <xf numFmtId="0" fontId="17" fillId="33" borderId="13" xfId="0" applyFont="1" applyFill="1" applyBorder="1"/>
    <xf numFmtId="0" fontId="17" fillId="33" borderId="15" xfId="0" applyFont="1" applyFill="1" applyBorder="1"/>
    <xf numFmtId="0" fontId="0" fillId="35" borderId="16" xfId="0" applyFill="1" applyBorder="1"/>
    <xf numFmtId="0" fontId="16" fillId="34" borderId="14" xfId="0" applyFont="1" applyFill="1" applyBorder="1"/>
    <xf numFmtId="0" fontId="0" fillId="34" borderId="14" xfId="0" applyFill="1" applyBorder="1"/>
    <xf numFmtId="0" fontId="0" fillId="34" borderId="16" xfId="0" applyFill="1" applyBorder="1"/>
    <xf numFmtId="0" fontId="16" fillId="34" borderId="15" xfId="0" applyFont="1" applyFill="1" applyBorder="1"/>
    <xf numFmtId="0" fontId="0" fillId="35" borderId="14" xfId="0" applyFill="1" applyBorder="1"/>
    <xf numFmtId="0" fontId="0" fillId="34" borderId="15" xfId="0" applyFill="1" applyBorder="1"/>
    <xf numFmtId="164" fontId="0" fillId="35" borderId="16" xfId="0" applyNumberFormat="1" applyFill="1" applyBorder="1"/>
    <xf numFmtId="164" fontId="16" fillId="34" borderId="14" xfId="0" applyNumberFormat="1" applyFont="1" applyFill="1" applyBorder="1"/>
    <xf numFmtId="164" fontId="0" fillId="34" borderId="14" xfId="0" applyNumberFormat="1" applyFill="1" applyBorder="1"/>
    <xf numFmtId="164" fontId="0" fillId="34" borderId="16" xfId="0" applyNumberFormat="1" applyFill="1" applyBorder="1"/>
    <xf numFmtId="164" fontId="16" fillId="34" borderId="15" xfId="0" applyNumberFormat="1" applyFont="1" applyFill="1" applyBorder="1"/>
    <xf numFmtId="164" fontId="0" fillId="35" borderId="14" xfId="0" applyNumberFormat="1" applyFill="1" applyBorder="1"/>
    <xf numFmtId="164" fontId="0" fillId="34" borderId="15" xfId="0" applyNumberFormat="1" applyFill="1" applyBorder="1"/>
    <xf numFmtId="0" fontId="13" fillId="33" borderId="0" xfId="0" applyFont="1" applyFill="1" applyBorder="1"/>
    <xf numFmtId="0" fontId="13" fillId="33" borderId="0" xfId="0" applyFont="1" applyFill="1" applyBorder="1" applyAlignment="1">
      <alignment horizontal="center"/>
    </xf>
    <xf numFmtId="0" fontId="13" fillId="33" borderId="12" xfId="0" applyFont="1" applyFill="1" applyBorder="1" applyAlignment="1">
      <alignment horizontal="center"/>
    </xf>
    <xf numFmtId="0" fontId="13" fillId="33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"/>
  <sheetViews>
    <sheetView tabSelected="1" topLeftCell="B1" zoomScale="85" zoomScaleNormal="85" workbookViewId="0">
      <selection activeCell="B17" sqref="B17"/>
    </sheetView>
  </sheetViews>
  <sheetFormatPr defaultColWidth="11.19921875" defaultRowHeight="15.6" outlineLevelCol="1" x14ac:dyDescent="0.3"/>
  <cols>
    <col min="1" max="1" width="0" hidden="1" customWidth="1" outlineLevel="1"/>
    <col min="2" max="2" width="10.796875" collapsed="1"/>
    <col min="5" max="5" width="11.19921875" hidden="1" customWidth="1" outlineLevel="1"/>
    <col min="6" max="6" width="5.19921875" hidden="1" customWidth="1" outlineLevel="1"/>
    <col min="7" max="7" width="10.796875" collapsed="1"/>
    <col min="10" max="10" width="10.796875" customWidth="1"/>
    <col min="19" max="24" width="10.796875" hidden="1" customWidth="1" outlineLevel="1"/>
    <col min="25" max="25" width="2" customWidth="1" collapsed="1"/>
  </cols>
  <sheetData>
    <row r="1" spans="1:25" x14ac:dyDescent="0.3">
      <c r="B1" s="50" t="s">
        <v>103</v>
      </c>
      <c r="C1" s="50"/>
      <c r="D1" s="50"/>
      <c r="E1" s="49"/>
      <c r="F1" s="49"/>
      <c r="G1" s="51" t="s">
        <v>105</v>
      </c>
      <c r="H1" s="50"/>
      <c r="I1" s="50"/>
      <c r="J1" s="50"/>
      <c r="K1" s="52"/>
      <c r="L1" s="50" t="s">
        <v>106</v>
      </c>
      <c r="M1" s="50"/>
      <c r="N1" s="50"/>
      <c r="O1" s="50"/>
      <c r="P1" s="52"/>
      <c r="Q1" s="50" t="s">
        <v>104</v>
      </c>
      <c r="R1" s="50"/>
    </row>
    <row r="2" spans="1:25" x14ac:dyDescent="0.3">
      <c r="A2" s="3" t="s">
        <v>0</v>
      </c>
      <c r="B2" s="3" t="s">
        <v>76</v>
      </c>
      <c r="C2" s="3" t="s">
        <v>94</v>
      </c>
      <c r="D2" s="3" t="s">
        <v>93</v>
      </c>
      <c r="E2" s="3" t="s">
        <v>1</v>
      </c>
      <c r="F2" s="3" t="s">
        <v>2</v>
      </c>
      <c r="G2" s="33" t="s">
        <v>4</v>
      </c>
      <c r="H2" s="3" t="s">
        <v>95</v>
      </c>
      <c r="I2" s="3" t="s">
        <v>96</v>
      </c>
      <c r="J2" s="3" t="s">
        <v>97</v>
      </c>
      <c r="K2" s="34" t="s">
        <v>98</v>
      </c>
      <c r="L2" s="3" t="s">
        <v>3</v>
      </c>
      <c r="M2" s="3" t="s">
        <v>99</v>
      </c>
      <c r="N2" s="3" t="s">
        <v>100</v>
      </c>
      <c r="O2" s="3" t="s">
        <v>101</v>
      </c>
      <c r="P2" s="34" t="s">
        <v>102</v>
      </c>
      <c r="Q2" s="3" t="s">
        <v>85</v>
      </c>
      <c r="R2" s="3" t="s">
        <v>86</v>
      </c>
      <c r="S2" s="3" t="s">
        <v>87</v>
      </c>
      <c r="T2" s="3" t="s">
        <v>88</v>
      </c>
      <c r="U2" s="3" t="s">
        <v>89</v>
      </c>
      <c r="V2" s="3" t="s">
        <v>90</v>
      </c>
      <c r="W2" s="3" t="s">
        <v>91</v>
      </c>
      <c r="X2" s="3" t="s">
        <v>92</v>
      </c>
    </row>
    <row r="3" spans="1:25" x14ac:dyDescent="0.3">
      <c r="A3" t="s">
        <v>5</v>
      </c>
      <c r="B3" s="15" t="s">
        <v>111</v>
      </c>
      <c r="C3" s="15"/>
      <c r="D3" s="40" t="s">
        <v>79</v>
      </c>
      <c r="E3" s="15" t="s">
        <v>6</v>
      </c>
      <c r="F3" s="15" t="s">
        <v>7</v>
      </c>
      <c r="G3" s="16">
        <v>20.324647661899998</v>
      </c>
      <c r="H3" s="16">
        <v>-5.2813514190799999</v>
      </c>
      <c r="I3" s="16">
        <v>-14.6</v>
      </c>
      <c r="J3" s="16">
        <v>12.199999081</v>
      </c>
      <c r="K3" s="47">
        <v>0</v>
      </c>
      <c r="L3" s="16">
        <v>-0.50335141907900005</v>
      </c>
      <c r="M3" s="16">
        <v>-14.581351419100001</v>
      </c>
      <c r="N3" s="16">
        <v>-14.6</v>
      </c>
      <c r="O3" s="16">
        <v>0.67200000000000004</v>
      </c>
      <c r="P3" s="47">
        <v>0</v>
      </c>
      <c r="Q3" s="17">
        <f>AVERAGE(S3:U3)</f>
        <v>6172.0996666666679</v>
      </c>
      <c r="R3" s="17">
        <f>AVERAGE(V3:X3)</f>
        <v>11302.356666666667</v>
      </c>
      <c r="S3" s="1">
        <v>6484.6850000000004</v>
      </c>
      <c r="T3" s="1">
        <v>5892.1450000000004</v>
      </c>
      <c r="U3" s="1">
        <v>6139.4690000000001</v>
      </c>
      <c r="V3" s="1">
        <v>12552.5</v>
      </c>
      <c r="W3" s="1">
        <v>10985.9</v>
      </c>
      <c r="X3" s="1">
        <v>10368.67</v>
      </c>
    </row>
    <row r="4" spans="1:25" x14ac:dyDescent="0.3">
      <c r="A4" t="s">
        <v>8</v>
      </c>
      <c r="B4" s="18" t="s">
        <v>111</v>
      </c>
      <c r="C4" s="18"/>
      <c r="D4" s="35" t="s">
        <v>80</v>
      </c>
      <c r="E4" s="18" t="s">
        <v>9</v>
      </c>
      <c r="F4" s="18" t="s">
        <v>7</v>
      </c>
      <c r="G4" s="19">
        <v>3.5246485809200001</v>
      </c>
      <c r="H4" s="19">
        <v>-7.9813514190800001</v>
      </c>
      <c r="I4" s="19">
        <v>-12.7</v>
      </c>
      <c r="J4" s="19">
        <v>0</v>
      </c>
      <c r="K4" s="42">
        <v>0</v>
      </c>
      <c r="L4" s="19">
        <v>22.7535269732</v>
      </c>
      <c r="M4" s="19">
        <v>-1.88135141908</v>
      </c>
      <c r="N4" s="19">
        <v>-12.7</v>
      </c>
      <c r="O4" s="19">
        <v>9.6288783923099999</v>
      </c>
      <c r="P4" s="42">
        <v>-3.5</v>
      </c>
      <c r="Q4" s="20">
        <f t="shared" ref="Q4:Q66" si="0">AVERAGE(S4:U4)</f>
        <v>468.33609999999999</v>
      </c>
      <c r="R4" s="20">
        <f t="shared" ref="R4:R66" si="1">AVERAGE(V4:X4)</f>
        <v>391.35243333333329</v>
      </c>
      <c r="S4" s="1">
        <v>498.85320000000002</v>
      </c>
      <c r="T4" s="1">
        <v>461.8965</v>
      </c>
      <c r="U4" s="1">
        <v>444.2586</v>
      </c>
      <c r="V4" s="1">
        <v>435.80180000000001</v>
      </c>
      <c r="W4" s="1">
        <v>388.85789999999997</v>
      </c>
      <c r="X4" s="1">
        <v>349.39760000000001</v>
      </c>
    </row>
    <row r="5" spans="1:25" x14ac:dyDescent="0.3">
      <c r="B5" s="22" t="s">
        <v>111</v>
      </c>
      <c r="C5" s="27" t="s">
        <v>107</v>
      </c>
      <c r="D5" s="36" t="s">
        <v>81</v>
      </c>
      <c r="E5" s="27"/>
      <c r="F5" s="27"/>
      <c r="G5" s="28">
        <v>-5.7753514189999997</v>
      </c>
      <c r="H5" s="28">
        <v>-14.081351420000001</v>
      </c>
      <c r="I5" s="28">
        <v>-9.5</v>
      </c>
      <c r="J5" s="28">
        <v>0</v>
      </c>
      <c r="K5" s="43">
        <v>0</v>
      </c>
      <c r="L5" s="28">
        <v>16.324648580000002</v>
      </c>
      <c r="M5" s="28">
        <v>-6.3813514189999996</v>
      </c>
      <c r="N5" s="28">
        <v>-9.5</v>
      </c>
      <c r="O5" s="28">
        <v>14.4</v>
      </c>
      <c r="P5" s="43">
        <v>0</v>
      </c>
      <c r="Q5" s="24">
        <f t="shared" ref="Q5:Q8" si="2">AVERAGE(S5:U5)</f>
        <v>14378.496666666668</v>
      </c>
      <c r="R5" s="24">
        <f t="shared" ref="R5:R8" si="3">AVERAGE(V5:X5)</f>
        <v>747.75913333333335</v>
      </c>
      <c r="S5" s="25">
        <v>14331.79</v>
      </c>
      <c r="T5" s="25">
        <v>14760.93</v>
      </c>
      <c r="U5" s="25">
        <v>14042.77</v>
      </c>
      <c r="V5" s="25">
        <v>698.42200000000003</v>
      </c>
      <c r="W5" s="25">
        <v>755.31910000000005</v>
      </c>
      <c r="X5" s="25">
        <v>789.53629999999998</v>
      </c>
      <c r="Y5" s="26"/>
    </row>
    <row r="6" spans="1:25" x14ac:dyDescent="0.3">
      <c r="B6" s="4" t="s">
        <v>111</v>
      </c>
      <c r="C6" s="7" t="s">
        <v>107</v>
      </c>
      <c r="D6" s="37" t="s">
        <v>82</v>
      </c>
      <c r="E6" s="7"/>
      <c r="F6" s="7"/>
      <c r="G6" s="21">
        <v>-4.870025837</v>
      </c>
      <c r="H6" s="21">
        <v>-15.481351419999999</v>
      </c>
      <c r="I6" s="21">
        <v>-11.8</v>
      </c>
      <c r="J6" s="21">
        <v>5.3255819999999997E-3</v>
      </c>
      <c r="K6" s="44">
        <v>0</v>
      </c>
      <c r="L6" s="21">
        <v>8.4299741630000007</v>
      </c>
      <c r="M6" s="21">
        <v>-2.1813514189999998</v>
      </c>
      <c r="N6" s="21">
        <v>-11.8</v>
      </c>
      <c r="O6" s="21">
        <v>5.3255819999999997E-3</v>
      </c>
      <c r="P6" s="44">
        <v>0</v>
      </c>
      <c r="Q6" s="9">
        <f t="shared" si="2"/>
        <v>5197.9423333333334</v>
      </c>
      <c r="R6" s="9">
        <f t="shared" si="3"/>
        <v>357.85539999999997</v>
      </c>
      <c r="S6" s="1">
        <v>4601.0219999999999</v>
      </c>
      <c r="T6" s="1">
        <v>5777.7089999999998</v>
      </c>
      <c r="U6" s="1">
        <v>5215.0959999999995</v>
      </c>
      <c r="V6" s="1">
        <v>337.62599999999998</v>
      </c>
      <c r="W6" s="1">
        <v>354.24759999999998</v>
      </c>
      <c r="X6" s="1">
        <v>381.69260000000003</v>
      </c>
    </row>
    <row r="7" spans="1:25" x14ac:dyDescent="0.3">
      <c r="B7" s="4" t="s">
        <v>111</v>
      </c>
      <c r="C7" s="7" t="s">
        <v>107</v>
      </c>
      <c r="D7" s="37" t="s">
        <v>83</v>
      </c>
      <c r="E7" s="7"/>
      <c r="F7" s="7"/>
      <c r="G7" s="21">
        <v>-5.0700258370000002</v>
      </c>
      <c r="H7" s="21">
        <v>-14.68135142</v>
      </c>
      <c r="I7" s="21">
        <v>-10.8</v>
      </c>
      <c r="J7" s="21">
        <v>5.3255819999999997E-3</v>
      </c>
      <c r="K7" s="44">
        <v>0</v>
      </c>
      <c r="L7" s="21">
        <v>7.629974163</v>
      </c>
      <c r="M7" s="21">
        <v>-1.9813514189999999</v>
      </c>
      <c r="N7" s="21">
        <v>-10.8</v>
      </c>
      <c r="O7" s="21">
        <v>5.3255819999999997E-3</v>
      </c>
      <c r="P7" s="44">
        <v>0</v>
      </c>
      <c r="Q7" s="9">
        <f t="shared" si="2"/>
        <v>6914.9900000000007</v>
      </c>
      <c r="R7" s="9">
        <f t="shared" si="3"/>
        <v>364.87020000000001</v>
      </c>
      <c r="S7" s="1">
        <v>7074.6540000000005</v>
      </c>
      <c r="T7" s="1">
        <v>7186.8869999999997</v>
      </c>
      <c r="U7" s="1">
        <v>6483.4290000000001</v>
      </c>
      <c r="V7" s="1">
        <v>327.4289</v>
      </c>
      <c r="W7" s="1">
        <v>373.36369999999999</v>
      </c>
      <c r="X7" s="1">
        <v>393.81799999999998</v>
      </c>
    </row>
    <row r="8" spans="1:25" x14ac:dyDescent="0.3">
      <c r="B8" s="12" t="s">
        <v>111</v>
      </c>
      <c r="C8" s="12" t="s">
        <v>107</v>
      </c>
      <c r="D8" s="38" t="s">
        <v>84</v>
      </c>
      <c r="E8" s="12"/>
      <c r="F8" s="12"/>
      <c r="G8" s="13">
        <v>-6.5700258370000002</v>
      </c>
      <c r="H8" s="13">
        <v>-14.581351420000001</v>
      </c>
      <c r="I8" s="13">
        <v>-8.4</v>
      </c>
      <c r="J8" s="13">
        <v>5.3255819999999997E-3</v>
      </c>
      <c r="K8" s="45">
        <v>-0.8</v>
      </c>
      <c r="L8" s="13">
        <v>15.216648579999999</v>
      </c>
      <c r="M8" s="13">
        <v>-1.7813514189999999</v>
      </c>
      <c r="N8" s="13">
        <v>-8.4</v>
      </c>
      <c r="O8" s="13">
        <v>9.7919999999999998</v>
      </c>
      <c r="P8" s="45">
        <v>0</v>
      </c>
      <c r="Q8" s="14">
        <f t="shared" si="2"/>
        <v>10687.177333333333</v>
      </c>
      <c r="R8" s="14">
        <f t="shared" si="3"/>
        <v>475.37016666666676</v>
      </c>
      <c r="S8" s="1">
        <v>11664.67</v>
      </c>
      <c r="T8" s="1">
        <v>9740.1319999999996</v>
      </c>
      <c r="U8" s="1">
        <v>10656.73</v>
      </c>
      <c r="V8" s="1">
        <v>448.2192</v>
      </c>
      <c r="W8" s="1">
        <v>462.24880000000002</v>
      </c>
      <c r="X8" s="1">
        <v>515.64250000000004</v>
      </c>
    </row>
    <row r="9" spans="1:25" x14ac:dyDescent="0.3">
      <c r="A9" t="s">
        <v>10</v>
      </c>
      <c r="B9" s="4" t="s">
        <v>111</v>
      </c>
      <c r="C9" s="4" t="s">
        <v>108</v>
      </c>
      <c r="D9" s="37" t="s">
        <v>81</v>
      </c>
      <c r="E9" s="4" t="s">
        <v>11</v>
      </c>
      <c r="F9" s="4" t="s">
        <v>7</v>
      </c>
      <c r="G9" s="8">
        <v>-7.5753514190800004</v>
      </c>
      <c r="H9" s="8">
        <v>-19.481351419100001</v>
      </c>
      <c r="I9" s="8">
        <v>-13.1</v>
      </c>
      <c r="J9" s="8">
        <v>0</v>
      </c>
      <c r="K9" s="44">
        <v>0</v>
      </c>
      <c r="L9" s="8">
        <v>26.312648580899999</v>
      </c>
      <c r="M9" s="8">
        <v>-7.4813514190800001</v>
      </c>
      <c r="N9" s="8">
        <v>-13.1</v>
      </c>
      <c r="O9" s="8">
        <v>21.888000000000002</v>
      </c>
      <c r="P9" s="44">
        <v>0</v>
      </c>
      <c r="Q9" s="9">
        <f t="shared" si="0"/>
        <v>1556.2776666666666</v>
      </c>
      <c r="R9" s="9">
        <f t="shared" si="1"/>
        <v>316.49669999999998</v>
      </c>
      <c r="S9" s="1">
        <v>1605.153</v>
      </c>
      <c r="T9" s="1">
        <v>1585.819</v>
      </c>
      <c r="U9" s="1">
        <v>1477.8610000000001</v>
      </c>
      <c r="V9" s="1">
        <v>297.05090000000001</v>
      </c>
      <c r="W9" s="1">
        <v>316.685</v>
      </c>
      <c r="X9" s="1">
        <v>335.75420000000003</v>
      </c>
    </row>
    <row r="10" spans="1:25" x14ac:dyDescent="0.3">
      <c r="A10" t="s">
        <v>12</v>
      </c>
      <c r="B10" s="22" t="s">
        <v>111</v>
      </c>
      <c r="C10" s="22" t="s">
        <v>108</v>
      </c>
      <c r="D10" s="36" t="s">
        <v>82</v>
      </c>
      <c r="E10" s="22" t="s">
        <v>13</v>
      </c>
      <c r="F10" s="22" t="s">
        <v>7</v>
      </c>
      <c r="G10" s="23">
        <v>-7.8753514190800002</v>
      </c>
      <c r="H10" s="23">
        <v>-14.481351419099999</v>
      </c>
      <c r="I10" s="23">
        <v>-7.8</v>
      </c>
      <c r="J10" s="23">
        <v>0</v>
      </c>
      <c r="K10" s="43">
        <v>0</v>
      </c>
      <c r="L10" s="23">
        <v>28.736648580899999</v>
      </c>
      <c r="M10" s="23">
        <v>-8.7813514190799999</v>
      </c>
      <c r="N10" s="23">
        <v>-7.8</v>
      </c>
      <c r="O10" s="23">
        <v>30.911999999999999</v>
      </c>
      <c r="P10" s="43">
        <v>0</v>
      </c>
      <c r="Q10" s="24">
        <f t="shared" si="0"/>
        <v>8525.4123333333337</v>
      </c>
      <c r="R10" s="24">
        <f t="shared" si="1"/>
        <v>389.52203333333335</v>
      </c>
      <c r="S10" s="25">
        <v>8495.6919999999991</v>
      </c>
      <c r="T10" s="25">
        <v>8465.4979999999996</v>
      </c>
      <c r="U10" s="25">
        <v>8615.0470000000005</v>
      </c>
      <c r="V10" s="25">
        <v>374.71530000000001</v>
      </c>
      <c r="W10" s="25">
        <v>385.3107</v>
      </c>
      <c r="X10" s="25">
        <v>408.5401</v>
      </c>
      <c r="Y10" s="26"/>
    </row>
    <row r="11" spans="1:25" x14ac:dyDescent="0.3">
      <c r="A11" t="s">
        <v>14</v>
      </c>
      <c r="B11" s="4" t="s">
        <v>111</v>
      </c>
      <c r="C11" s="4" t="s">
        <v>108</v>
      </c>
      <c r="D11" s="37" t="s">
        <v>83</v>
      </c>
      <c r="E11" s="4" t="s">
        <v>15</v>
      </c>
      <c r="F11" s="4" t="s">
        <v>7</v>
      </c>
      <c r="G11" s="8">
        <v>-7.1873514190799996</v>
      </c>
      <c r="H11" s="8">
        <v>-19.1813514191</v>
      </c>
      <c r="I11" s="8">
        <v>-12.9</v>
      </c>
      <c r="J11" s="8">
        <v>0.28799999999999998</v>
      </c>
      <c r="K11" s="44">
        <v>0</v>
      </c>
      <c r="L11" s="8">
        <v>13.624648580900001</v>
      </c>
      <c r="M11" s="8">
        <v>-10.6813514191</v>
      </c>
      <c r="N11" s="8">
        <v>-12.9</v>
      </c>
      <c r="O11" s="8">
        <v>7.2</v>
      </c>
      <c r="P11" s="44">
        <v>-5.4</v>
      </c>
      <c r="Q11" s="9">
        <f t="shared" si="0"/>
        <v>408.08026666666666</v>
      </c>
      <c r="R11" s="9">
        <f t="shared" si="1"/>
        <v>307.62539999999996</v>
      </c>
      <c r="S11" s="1">
        <v>398.15879999999999</v>
      </c>
      <c r="T11" s="1">
        <v>414.11219999999997</v>
      </c>
      <c r="U11" s="1">
        <v>411.96980000000002</v>
      </c>
      <c r="V11" s="1">
        <v>285.71429999999998</v>
      </c>
      <c r="W11" s="1">
        <v>309.101</v>
      </c>
      <c r="X11" s="1">
        <v>328.0609</v>
      </c>
    </row>
    <row r="12" spans="1:25" x14ac:dyDescent="0.3">
      <c r="A12" t="s">
        <v>16</v>
      </c>
      <c r="B12" s="12" t="s">
        <v>111</v>
      </c>
      <c r="C12" s="12" t="s">
        <v>108</v>
      </c>
      <c r="D12" s="38" t="s">
        <v>84</v>
      </c>
      <c r="E12" s="12" t="s">
        <v>17</v>
      </c>
      <c r="F12" s="12" t="s">
        <v>7</v>
      </c>
      <c r="G12" s="13">
        <v>-7.9753514190799999</v>
      </c>
      <c r="H12" s="13">
        <v>-14.2813514191</v>
      </c>
      <c r="I12" s="13">
        <v>-7.5</v>
      </c>
      <c r="J12" s="13">
        <v>0</v>
      </c>
      <c r="K12" s="45">
        <v>0</v>
      </c>
      <c r="L12" s="13">
        <v>29.332648580899999</v>
      </c>
      <c r="M12" s="13">
        <v>-3.1813514190799999</v>
      </c>
      <c r="N12" s="13">
        <v>-7.5</v>
      </c>
      <c r="O12" s="13">
        <v>26.207999999999998</v>
      </c>
      <c r="P12" s="45">
        <v>0</v>
      </c>
      <c r="Q12" s="14">
        <f t="shared" si="0"/>
        <v>7506.7239999999993</v>
      </c>
      <c r="R12" s="14">
        <f t="shared" si="1"/>
        <v>391.40643333333338</v>
      </c>
      <c r="S12" s="1">
        <v>7565.7439999999997</v>
      </c>
      <c r="T12" s="1">
        <v>7369.0889999999999</v>
      </c>
      <c r="U12" s="1">
        <v>7585.3389999999999</v>
      </c>
      <c r="V12" s="1">
        <v>365.1386</v>
      </c>
      <c r="W12" s="1">
        <v>387.75510000000003</v>
      </c>
      <c r="X12" s="1">
        <v>421.32560000000001</v>
      </c>
    </row>
    <row r="13" spans="1:25" x14ac:dyDescent="0.3">
      <c r="A13" t="s">
        <v>18</v>
      </c>
      <c r="B13" s="4" t="s">
        <v>111</v>
      </c>
      <c r="C13" s="4" t="s">
        <v>109</v>
      </c>
      <c r="D13" s="37" t="s">
        <v>81</v>
      </c>
      <c r="E13" s="4" t="s">
        <v>19</v>
      </c>
      <c r="F13" s="4" t="s">
        <v>20</v>
      </c>
      <c r="G13" s="8">
        <v>-12.3873514191</v>
      </c>
      <c r="H13" s="8">
        <v>-14.2813514191</v>
      </c>
      <c r="I13" s="8">
        <v>-2.8</v>
      </c>
      <c r="J13" s="8">
        <v>0.28799999999999998</v>
      </c>
      <c r="K13" s="44">
        <v>0</v>
      </c>
      <c r="L13" s="8">
        <v>28.436648580899998</v>
      </c>
      <c r="M13" s="8">
        <v>-4.0813514190799998</v>
      </c>
      <c r="N13" s="8">
        <v>-2.8</v>
      </c>
      <c r="O13" s="8">
        <v>30.911999999999999</v>
      </c>
      <c r="P13" s="44">
        <v>0</v>
      </c>
      <c r="Q13" s="9">
        <f t="shared" si="0"/>
        <v>2569.1656666666663</v>
      </c>
      <c r="R13" s="9">
        <f t="shared" si="1"/>
        <v>358.95543333333336</v>
      </c>
      <c r="S13" s="1">
        <v>2617.0720000000001</v>
      </c>
      <c r="T13" s="1">
        <v>2551.08</v>
      </c>
      <c r="U13" s="1">
        <v>2539.3449999999998</v>
      </c>
      <c r="V13" s="1">
        <v>350.87720000000002</v>
      </c>
      <c r="W13" s="1">
        <v>352.28480000000002</v>
      </c>
      <c r="X13" s="1">
        <v>373.70429999999999</v>
      </c>
    </row>
    <row r="14" spans="1:25" x14ac:dyDescent="0.3">
      <c r="A14" t="s">
        <v>21</v>
      </c>
      <c r="B14" s="4" t="s">
        <v>111</v>
      </c>
      <c r="C14" s="4" t="s">
        <v>109</v>
      </c>
      <c r="D14" s="37" t="s">
        <v>82</v>
      </c>
      <c r="E14" s="4" t="s">
        <v>22</v>
      </c>
      <c r="F14" s="4" t="s">
        <v>23</v>
      </c>
      <c r="G14" s="8">
        <v>-12.8700258369</v>
      </c>
      <c r="H14" s="8">
        <v>-17.081351419099999</v>
      </c>
      <c r="I14" s="8">
        <v>-5.4</v>
      </c>
      <c r="J14" s="8">
        <v>5.32558214084E-3</v>
      </c>
      <c r="K14" s="44">
        <v>0</v>
      </c>
      <c r="L14" s="8">
        <v>29.532648580899998</v>
      </c>
      <c r="M14" s="8">
        <v>-8.0813514190800007</v>
      </c>
      <c r="N14" s="8">
        <v>-5.4</v>
      </c>
      <c r="O14" s="8">
        <v>33.408000000000001</v>
      </c>
      <c r="P14" s="44">
        <v>0</v>
      </c>
      <c r="Q14" s="9">
        <f t="shared" si="0"/>
        <v>3494.203</v>
      </c>
      <c r="R14" s="9">
        <f t="shared" si="1"/>
        <v>326.214</v>
      </c>
      <c r="S14" s="1">
        <v>3764.0720000000001</v>
      </c>
      <c r="T14" s="1">
        <v>3392.6489999999999</v>
      </c>
      <c r="U14" s="1">
        <v>3325.8879999999999</v>
      </c>
      <c r="V14" s="1">
        <v>318.30380000000002</v>
      </c>
      <c r="W14" s="1">
        <v>309.36009999999999</v>
      </c>
      <c r="X14" s="1">
        <v>350.97809999999998</v>
      </c>
    </row>
    <row r="15" spans="1:25" x14ac:dyDescent="0.3">
      <c r="A15" t="s">
        <v>24</v>
      </c>
      <c r="B15" s="4" t="s">
        <v>111</v>
      </c>
      <c r="C15" s="4" t="s">
        <v>110</v>
      </c>
      <c r="D15" s="37" t="s">
        <v>83</v>
      </c>
      <c r="E15" s="4" t="s">
        <v>25</v>
      </c>
      <c r="F15" s="4" t="s">
        <v>26</v>
      </c>
      <c r="G15" s="8">
        <v>-12.487351419099999</v>
      </c>
      <c r="H15" s="8">
        <v>-14.7813514191</v>
      </c>
      <c r="I15" s="8">
        <v>-3.2</v>
      </c>
      <c r="J15" s="8">
        <v>0.28799999999999998</v>
      </c>
      <c r="K15" s="44">
        <v>0</v>
      </c>
      <c r="L15" s="8">
        <v>29.3366485809</v>
      </c>
      <c r="M15" s="8">
        <v>-3.5813514190800002</v>
      </c>
      <c r="N15" s="8">
        <v>-3.2</v>
      </c>
      <c r="O15" s="8">
        <v>30.911999999999999</v>
      </c>
      <c r="P15" s="44">
        <v>0</v>
      </c>
      <c r="Q15" s="9">
        <f t="shared" si="0"/>
        <v>5960.9573333333346</v>
      </c>
      <c r="R15" s="9">
        <f t="shared" si="1"/>
        <v>370.77113333333335</v>
      </c>
      <c r="S15" s="1">
        <v>6005.76</v>
      </c>
      <c r="T15" s="1">
        <v>6111.3720000000003</v>
      </c>
      <c r="U15" s="1">
        <v>5765.74</v>
      </c>
      <c r="V15" s="1">
        <v>370.8972</v>
      </c>
      <c r="W15" s="1">
        <v>358.28879999999998</v>
      </c>
      <c r="X15" s="1">
        <v>383.12740000000002</v>
      </c>
    </row>
    <row r="16" spans="1:25" x14ac:dyDescent="0.3">
      <c r="A16" s="2" t="s">
        <v>27</v>
      </c>
      <c r="B16" s="29" t="s">
        <v>111</v>
      </c>
      <c r="C16" s="29" t="s">
        <v>109</v>
      </c>
      <c r="D16" s="39" t="s">
        <v>84</v>
      </c>
      <c r="E16" s="29" t="s">
        <v>28</v>
      </c>
      <c r="F16" s="29" t="s">
        <v>29</v>
      </c>
      <c r="G16" s="30">
        <v>-12.7873514191</v>
      </c>
      <c r="H16" s="30">
        <v>-16.981351419100001</v>
      </c>
      <c r="I16" s="30">
        <v>-5.0999999999999996</v>
      </c>
      <c r="J16" s="30">
        <v>0.28799999999999998</v>
      </c>
      <c r="K16" s="46">
        <v>0</v>
      </c>
      <c r="L16" s="30">
        <v>29.032648580899998</v>
      </c>
      <c r="M16" s="30">
        <v>-8.2813514190799999</v>
      </c>
      <c r="N16" s="30">
        <v>-5.0999999999999996</v>
      </c>
      <c r="O16" s="30">
        <v>33.408000000000001</v>
      </c>
      <c r="P16" s="46">
        <v>0</v>
      </c>
      <c r="Q16" s="31">
        <f t="shared" si="0"/>
        <v>19133.883333333335</v>
      </c>
      <c r="R16" s="31">
        <f t="shared" si="1"/>
        <v>511.32570000000004</v>
      </c>
      <c r="S16" s="32">
        <v>19490.43</v>
      </c>
      <c r="T16" s="32">
        <v>19017.900000000001</v>
      </c>
      <c r="U16" s="32">
        <v>18893.32</v>
      </c>
      <c r="V16" s="32">
        <v>493.85359999999997</v>
      </c>
      <c r="W16" s="32">
        <v>515.77290000000005</v>
      </c>
      <c r="X16" s="32">
        <v>524.35059999999999</v>
      </c>
      <c r="Y16" s="26"/>
    </row>
    <row r="17" spans="1:25" x14ac:dyDescent="0.3">
      <c r="A17" t="s">
        <v>30</v>
      </c>
      <c r="B17" s="15" t="s">
        <v>77</v>
      </c>
      <c r="C17" s="15"/>
      <c r="D17" s="40" t="s">
        <v>79</v>
      </c>
      <c r="E17" s="15" t="s">
        <v>6</v>
      </c>
      <c r="F17" s="15" t="s">
        <v>31</v>
      </c>
      <c r="G17" s="16">
        <v>15.624647661899999</v>
      </c>
      <c r="H17" s="16">
        <v>-5.2813514190799999</v>
      </c>
      <c r="I17" s="16">
        <v>-9.9</v>
      </c>
      <c r="J17" s="16">
        <v>12.199999081</v>
      </c>
      <c r="K17" s="47">
        <v>0</v>
      </c>
      <c r="L17" s="16">
        <v>-5.2033514190799997</v>
      </c>
      <c r="M17" s="16">
        <v>-14.581351419100001</v>
      </c>
      <c r="N17" s="16">
        <v>-9.9</v>
      </c>
      <c r="O17" s="16">
        <v>0.67200000000000004</v>
      </c>
      <c r="P17" s="47">
        <v>0</v>
      </c>
      <c r="Q17" s="17">
        <f t="shared" si="0"/>
        <v>20184.023333333334</v>
      </c>
      <c r="R17" s="17">
        <f t="shared" si="1"/>
        <v>33818.363333333335</v>
      </c>
      <c r="S17" s="1">
        <v>22684.62</v>
      </c>
      <c r="T17" s="1">
        <v>19903.099999999999</v>
      </c>
      <c r="U17" s="1">
        <v>17964.349999999999</v>
      </c>
      <c r="V17" s="1">
        <v>33111.5</v>
      </c>
      <c r="W17" s="1">
        <v>33712.730000000003</v>
      </c>
      <c r="X17" s="1">
        <v>34630.86</v>
      </c>
    </row>
    <row r="18" spans="1:25" x14ac:dyDescent="0.3">
      <c r="A18" t="s">
        <v>32</v>
      </c>
      <c r="B18" s="18" t="s">
        <v>77</v>
      </c>
      <c r="C18" s="18"/>
      <c r="D18" s="35" t="s">
        <v>80</v>
      </c>
      <c r="E18" s="18" t="s">
        <v>9</v>
      </c>
      <c r="F18" s="18" t="s">
        <v>31</v>
      </c>
      <c r="G18" s="19">
        <v>3.92464858092</v>
      </c>
      <c r="H18" s="19">
        <v>-7.9813514190800001</v>
      </c>
      <c r="I18" s="19">
        <v>-13.1</v>
      </c>
      <c r="J18" s="19">
        <v>0</v>
      </c>
      <c r="K18" s="42">
        <v>0</v>
      </c>
      <c r="L18" s="19">
        <v>23.153526973200002</v>
      </c>
      <c r="M18" s="19">
        <v>-1.88135141908</v>
      </c>
      <c r="N18" s="19">
        <v>-13.1</v>
      </c>
      <c r="O18" s="19">
        <v>9.6288783923099999</v>
      </c>
      <c r="P18" s="42">
        <v>-3.5</v>
      </c>
      <c r="Q18" s="20">
        <f t="shared" si="0"/>
        <v>2437.9123333333332</v>
      </c>
      <c r="R18" s="20">
        <f t="shared" si="1"/>
        <v>1224.7246666666667</v>
      </c>
      <c r="S18" s="1">
        <v>2383.402</v>
      </c>
      <c r="T18" s="1">
        <v>2367.201</v>
      </c>
      <c r="U18" s="1">
        <v>2563.134</v>
      </c>
      <c r="V18" s="1">
        <v>1413.905</v>
      </c>
      <c r="W18" s="1">
        <v>1078.933</v>
      </c>
      <c r="X18" s="1">
        <v>1181.336</v>
      </c>
    </row>
    <row r="19" spans="1:25" x14ac:dyDescent="0.3">
      <c r="A19" t="s">
        <v>33</v>
      </c>
      <c r="B19" s="4" t="s">
        <v>77</v>
      </c>
      <c r="C19" s="4" t="str">
        <f>C9</f>
        <v>Vol 2</v>
      </c>
      <c r="D19" s="37" t="s">
        <v>81</v>
      </c>
      <c r="E19" s="4" t="s">
        <v>34</v>
      </c>
      <c r="F19" s="4" t="s">
        <v>31</v>
      </c>
      <c r="G19" s="8">
        <v>-9.8753514190799994</v>
      </c>
      <c r="H19" s="8">
        <v>-14.3813514191</v>
      </c>
      <c r="I19" s="8">
        <v>-5.7</v>
      </c>
      <c r="J19" s="8">
        <v>0</v>
      </c>
      <c r="K19" s="44">
        <v>0</v>
      </c>
      <c r="L19" s="8">
        <v>29.936648580899998</v>
      </c>
      <c r="M19" s="8">
        <v>-5.4813514190800001</v>
      </c>
      <c r="N19" s="8">
        <v>-5.7</v>
      </c>
      <c r="O19" s="8">
        <v>30.911999999999999</v>
      </c>
      <c r="P19" s="44">
        <v>0</v>
      </c>
      <c r="Q19" s="9">
        <f t="shared" si="0"/>
        <v>13387.33</v>
      </c>
      <c r="R19" s="9">
        <f t="shared" si="1"/>
        <v>2320.4969999999998</v>
      </c>
      <c r="S19" s="1">
        <v>13357.77</v>
      </c>
      <c r="T19" s="1">
        <v>13605.72</v>
      </c>
      <c r="U19" s="1">
        <v>13198.5</v>
      </c>
      <c r="V19" s="1">
        <v>2127.9389999999999</v>
      </c>
      <c r="W19" s="1">
        <v>2256.9409999999998</v>
      </c>
      <c r="X19" s="1">
        <v>2576.6109999999999</v>
      </c>
    </row>
    <row r="20" spans="1:25" x14ac:dyDescent="0.3">
      <c r="A20" t="s">
        <v>35</v>
      </c>
      <c r="B20" s="22" t="s">
        <v>77</v>
      </c>
      <c r="C20" s="22" t="str">
        <f t="shared" ref="C20:C66" si="4">C10</f>
        <v>Vol 2</v>
      </c>
      <c r="D20" s="36" t="s">
        <v>82</v>
      </c>
      <c r="E20" s="22" t="s">
        <v>36</v>
      </c>
      <c r="F20" s="22" t="s">
        <v>31</v>
      </c>
      <c r="G20" s="23">
        <v>-9.8753514190799994</v>
      </c>
      <c r="H20" s="23">
        <v>-13.481351419099999</v>
      </c>
      <c r="I20" s="23">
        <v>-4.8</v>
      </c>
      <c r="J20" s="23">
        <v>0</v>
      </c>
      <c r="K20" s="43">
        <v>0</v>
      </c>
      <c r="L20" s="23">
        <v>29.936648580899998</v>
      </c>
      <c r="M20" s="23">
        <v>-4.5813514190799998</v>
      </c>
      <c r="N20" s="23">
        <v>-4.8</v>
      </c>
      <c r="O20" s="23">
        <v>30.911999999999999</v>
      </c>
      <c r="P20" s="43">
        <v>0</v>
      </c>
      <c r="Q20" s="24">
        <f t="shared" si="0"/>
        <v>25326.103333333333</v>
      </c>
      <c r="R20" s="24">
        <f t="shared" si="1"/>
        <v>1631.8643333333332</v>
      </c>
      <c r="S20" s="25">
        <v>25015.13</v>
      </c>
      <c r="T20" s="25">
        <v>26027.13</v>
      </c>
      <c r="U20" s="25">
        <v>24936.05</v>
      </c>
      <c r="V20" s="25">
        <v>1486.645</v>
      </c>
      <c r="W20" s="25">
        <v>1659.7550000000001</v>
      </c>
      <c r="X20" s="25">
        <v>1749.193</v>
      </c>
      <c r="Y20" s="26"/>
    </row>
    <row r="21" spans="1:25" x14ac:dyDescent="0.3">
      <c r="A21" t="s">
        <v>37</v>
      </c>
      <c r="B21" s="4" t="s">
        <v>77</v>
      </c>
      <c r="C21" s="4" t="str">
        <f t="shared" si="4"/>
        <v>Vol 2</v>
      </c>
      <c r="D21" s="37" t="s">
        <v>83</v>
      </c>
      <c r="E21" s="4" t="s">
        <v>38</v>
      </c>
      <c r="F21" s="4" t="s">
        <v>31</v>
      </c>
      <c r="G21" s="8">
        <v>-8.8033514190800002</v>
      </c>
      <c r="H21" s="8">
        <v>-17.281351419100002</v>
      </c>
      <c r="I21" s="8">
        <v>-9</v>
      </c>
      <c r="J21" s="8">
        <v>0.67200000000000004</v>
      </c>
      <c r="K21" s="44">
        <v>0</v>
      </c>
      <c r="L21" s="8">
        <v>29.936648580899998</v>
      </c>
      <c r="M21" s="8">
        <v>-6.3813514190799996</v>
      </c>
      <c r="N21" s="8">
        <v>-9</v>
      </c>
      <c r="O21" s="8">
        <v>28.512</v>
      </c>
      <c r="P21" s="44">
        <v>0</v>
      </c>
      <c r="Q21" s="9">
        <f t="shared" si="0"/>
        <v>20777.03</v>
      </c>
      <c r="R21" s="9">
        <f t="shared" si="1"/>
        <v>2881.9809999999998</v>
      </c>
      <c r="S21" s="1">
        <v>20259.22</v>
      </c>
      <c r="T21" s="1">
        <v>20726.259999999998</v>
      </c>
      <c r="U21" s="1">
        <v>21345.61</v>
      </c>
      <c r="V21" s="1">
        <v>2741.7069999999999</v>
      </c>
      <c r="W21" s="1">
        <v>2899.4180000000001</v>
      </c>
      <c r="X21" s="1">
        <v>3004.8180000000002</v>
      </c>
    </row>
    <row r="22" spans="1:25" x14ac:dyDescent="0.3">
      <c r="A22" t="s">
        <v>39</v>
      </c>
      <c r="B22" s="12" t="s">
        <v>77</v>
      </c>
      <c r="C22" s="12" t="str">
        <f t="shared" si="4"/>
        <v>Vol 2</v>
      </c>
      <c r="D22" s="38" t="s">
        <v>84</v>
      </c>
      <c r="E22" s="12" t="s">
        <v>40</v>
      </c>
      <c r="F22" s="12" t="s">
        <v>31</v>
      </c>
      <c r="G22" s="13">
        <v>-9.8753514190799994</v>
      </c>
      <c r="H22" s="13">
        <v>-18.981351419100001</v>
      </c>
      <c r="I22" s="13">
        <v>-10.3</v>
      </c>
      <c r="J22" s="13">
        <v>0</v>
      </c>
      <c r="K22" s="45">
        <v>0</v>
      </c>
      <c r="L22" s="13">
        <v>29.436648580899998</v>
      </c>
      <c r="M22" s="13">
        <v>-8.1813514190800003</v>
      </c>
      <c r="N22" s="13">
        <v>-10.3</v>
      </c>
      <c r="O22" s="13">
        <v>28.512</v>
      </c>
      <c r="P22" s="45">
        <v>0</v>
      </c>
      <c r="Q22" s="14">
        <f t="shared" si="0"/>
        <v>3715.7943333333333</v>
      </c>
      <c r="R22" s="14">
        <f t="shared" si="1"/>
        <v>1594.4336666666666</v>
      </c>
      <c r="S22" s="1">
        <v>3626.386</v>
      </c>
      <c r="T22" s="1">
        <v>3719.154</v>
      </c>
      <c r="U22" s="1">
        <v>3801.8429999999998</v>
      </c>
      <c r="V22" s="1">
        <v>1440.338</v>
      </c>
      <c r="W22" s="1">
        <v>1740.741</v>
      </c>
      <c r="X22" s="1">
        <v>1602.222</v>
      </c>
    </row>
    <row r="23" spans="1:25" x14ac:dyDescent="0.3">
      <c r="A23" t="s">
        <v>41</v>
      </c>
      <c r="B23" s="4" t="s">
        <v>77</v>
      </c>
      <c r="C23" s="4" t="str">
        <f t="shared" si="4"/>
        <v>Vol 3</v>
      </c>
      <c r="D23" s="37" t="s">
        <v>81</v>
      </c>
      <c r="E23" s="4" t="s">
        <v>42</v>
      </c>
      <c r="F23" s="4" t="s">
        <v>43</v>
      </c>
      <c r="G23" s="8">
        <v>-13.6753514191</v>
      </c>
      <c r="H23" s="8">
        <v>-17.081351419099999</v>
      </c>
      <c r="I23" s="8">
        <v>-4.5999999999999996</v>
      </c>
      <c r="J23" s="8">
        <v>0</v>
      </c>
      <c r="K23" s="44">
        <v>0</v>
      </c>
      <c r="L23" s="8">
        <v>9.4166485809200005</v>
      </c>
      <c r="M23" s="8">
        <v>-7.6813514190800003</v>
      </c>
      <c r="N23" s="8">
        <v>-4.5999999999999996</v>
      </c>
      <c r="O23" s="8">
        <v>9.7919999999999998</v>
      </c>
      <c r="P23" s="44">
        <v>-3.9</v>
      </c>
      <c r="Q23" s="9">
        <f t="shared" si="0"/>
        <v>19994.289999999997</v>
      </c>
      <c r="R23" s="9">
        <f t="shared" si="1"/>
        <v>423.15530000000007</v>
      </c>
      <c r="S23" s="1">
        <v>18887.89</v>
      </c>
      <c r="T23" s="1">
        <v>22701.56</v>
      </c>
      <c r="U23" s="1">
        <v>18393.419999999998</v>
      </c>
      <c r="V23" s="1">
        <v>368.90570000000002</v>
      </c>
      <c r="W23" s="1">
        <v>418.4665</v>
      </c>
      <c r="X23" s="1">
        <v>482.09370000000001</v>
      </c>
    </row>
    <row r="24" spans="1:25" x14ac:dyDescent="0.3">
      <c r="A24" t="s">
        <v>44</v>
      </c>
      <c r="B24" s="4" t="s">
        <v>77</v>
      </c>
      <c r="C24" s="4" t="str">
        <f t="shared" si="4"/>
        <v>Vol 3</v>
      </c>
      <c r="D24" s="37" t="s">
        <v>82</v>
      </c>
      <c r="E24" s="4" t="s">
        <v>45</v>
      </c>
      <c r="F24" s="4" t="s">
        <v>46</v>
      </c>
      <c r="G24" s="8">
        <v>-13.6753514191</v>
      </c>
      <c r="H24" s="8">
        <v>-18.281351419100002</v>
      </c>
      <c r="I24" s="8">
        <v>-5.8</v>
      </c>
      <c r="J24" s="8">
        <v>0</v>
      </c>
      <c r="K24" s="44">
        <v>0</v>
      </c>
      <c r="L24" s="8">
        <v>29.9326485809</v>
      </c>
      <c r="M24" s="8">
        <v>-8.0813514190800007</v>
      </c>
      <c r="N24" s="8">
        <v>-5.8</v>
      </c>
      <c r="O24" s="8">
        <v>33.408000000000001</v>
      </c>
      <c r="P24" s="44">
        <v>0</v>
      </c>
      <c r="Q24" s="9">
        <f t="shared" si="0"/>
        <v>19296.093333333334</v>
      </c>
      <c r="R24" s="9">
        <f t="shared" si="1"/>
        <v>276.15723333333335</v>
      </c>
      <c r="S24" s="1">
        <v>21500</v>
      </c>
      <c r="T24" s="1">
        <v>21941.94</v>
      </c>
      <c r="U24" s="1">
        <v>14446.34</v>
      </c>
      <c r="V24" s="1">
        <v>240.30170000000001</v>
      </c>
      <c r="W24" s="1">
        <v>259.01280000000003</v>
      </c>
      <c r="X24" s="1">
        <v>329.15719999999999</v>
      </c>
    </row>
    <row r="25" spans="1:25" x14ac:dyDescent="0.3">
      <c r="A25" s="26" t="s">
        <v>47</v>
      </c>
      <c r="B25" s="22" t="s">
        <v>77</v>
      </c>
      <c r="C25" s="22" t="str">
        <f t="shared" si="4"/>
        <v xml:space="preserve">Vol 3 </v>
      </c>
      <c r="D25" s="36" t="s">
        <v>83</v>
      </c>
      <c r="E25" s="22" t="s">
        <v>48</v>
      </c>
      <c r="F25" s="22" t="s">
        <v>49</v>
      </c>
      <c r="G25" s="23">
        <v>-12.975351419100001</v>
      </c>
      <c r="H25" s="23">
        <v>-20.3813514191</v>
      </c>
      <c r="I25" s="23">
        <v>-8.6</v>
      </c>
      <c r="J25" s="23">
        <v>0</v>
      </c>
      <c r="K25" s="43">
        <v>0</v>
      </c>
      <c r="L25" s="23">
        <v>20.912648580900001</v>
      </c>
      <c r="M25" s="23">
        <v>-8.3813514190799996</v>
      </c>
      <c r="N25" s="23">
        <v>-8.6</v>
      </c>
      <c r="O25" s="23">
        <v>21.888000000000002</v>
      </c>
      <c r="P25" s="43">
        <v>0</v>
      </c>
      <c r="Q25" s="24">
        <f t="shared" si="0"/>
        <v>75482.33666666667</v>
      </c>
      <c r="R25" s="24">
        <f t="shared" si="1"/>
        <v>768.0839666666667</v>
      </c>
      <c r="S25" s="25">
        <v>72878.86</v>
      </c>
      <c r="T25" s="25">
        <v>79437.41</v>
      </c>
      <c r="U25" s="25">
        <v>74130.740000000005</v>
      </c>
      <c r="V25" s="25">
        <v>675.78949999999998</v>
      </c>
      <c r="W25" s="25">
        <v>820.06920000000002</v>
      </c>
      <c r="X25" s="25">
        <v>808.39319999999998</v>
      </c>
      <c r="Y25" s="26"/>
    </row>
    <row r="26" spans="1:25" x14ac:dyDescent="0.3">
      <c r="A26" s="2" t="s">
        <v>50</v>
      </c>
      <c r="B26" s="5" t="s">
        <v>77</v>
      </c>
      <c r="C26" s="5" t="str">
        <f t="shared" si="4"/>
        <v>Vol 3</v>
      </c>
      <c r="D26" s="41" t="s">
        <v>84</v>
      </c>
      <c r="E26" s="5" t="s">
        <v>51</v>
      </c>
      <c r="F26" s="5" t="s">
        <v>52</v>
      </c>
      <c r="G26" s="10">
        <v>-13.5753514191</v>
      </c>
      <c r="H26" s="10">
        <v>-21.581351419099999</v>
      </c>
      <c r="I26" s="10">
        <v>-9.1999999999999993</v>
      </c>
      <c r="J26" s="10">
        <v>0</v>
      </c>
      <c r="K26" s="48">
        <v>0</v>
      </c>
      <c r="L26" s="10">
        <v>8.2166485809199994</v>
      </c>
      <c r="M26" s="10">
        <v>-13.2813514191</v>
      </c>
      <c r="N26" s="10">
        <v>-9.1999999999999993</v>
      </c>
      <c r="O26" s="10">
        <v>4.992</v>
      </c>
      <c r="P26" s="48">
        <v>-8.5</v>
      </c>
      <c r="Q26" s="11">
        <f t="shared" si="0"/>
        <v>49971.233333333337</v>
      </c>
      <c r="R26" s="11">
        <f t="shared" si="1"/>
        <v>657.73120000000006</v>
      </c>
      <c r="S26" s="6">
        <v>43421.55</v>
      </c>
      <c r="T26" s="6">
        <v>59144.74</v>
      </c>
      <c r="U26" s="6">
        <v>47347.41</v>
      </c>
      <c r="V26" s="6">
        <v>531.25</v>
      </c>
      <c r="W26" s="6">
        <v>751.36310000000003</v>
      </c>
      <c r="X26" s="6">
        <v>690.58050000000003</v>
      </c>
    </row>
    <row r="27" spans="1:25" x14ac:dyDescent="0.3">
      <c r="A27" t="s">
        <v>53</v>
      </c>
      <c r="B27" s="15" t="s">
        <v>78</v>
      </c>
      <c r="C27" s="15"/>
      <c r="D27" s="40" t="s">
        <v>79</v>
      </c>
      <c r="E27" s="15" t="s">
        <v>6</v>
      </c>
      <c r="F27" s="15" t="s">
        <v>54</v>
      </c>
      <c r="G27" s="16">
        <v>20.224647661900001</v>
      </c>
      <c r="H27" s="16">
        <v>-5.2813514190799999</v>
      </c>
      <c r="I27" s="16">
        <v>-14.5</v>
      </c>
      <c r="J27" s="16">
        <v>12.199999081</v>
      </c>
      <c r="K27" s="47">
        <v>0</v>
      </c>
      <c r="L27" s="16">
        <v>-0.60335141907900003</v>
      </c>
      <c r="M27" s="16">
        <v>-14.581351419100001</v>
      </c>
      <c r="N27" s="16">
        <v>-14.5</v>
      </c>
      <c r="O27" s="16">
        <v>0.67200000000000004</v>
      </c>
      <c r="P27" s="47">
        <v>0</v>
      </c>
      <c r="Q27" s="17">
        <f t="shared" si="0"/>
        <v>57384.673333333332</v>
      </c>
      <c r="R27" s="17">
        <f t="shared" si="1"/>
        <v>68559.87</v>
      </c>
      <c r="S27" s="1">
        <v>55566.67</v>
      </c>
      <c r="T27" s="1">
        <v>58879.97</v>
      </c>
      <c r="U27" s="1">
        <v>57707.38</v>
      </c>
      <c r="V27" s="1">
        <v>67721.509999999995</v>
      </c>
      <c r="W27" s="1">
        <v>69082.710000000006</v>
      </c>
      <c r="X27" s="1">
        <v>68875.39</v>
      </c>
    </row>
    <row r="28" spans="1:25" x14ac:dyDescent="0.3">
      <c r="A28" t="s">
        <v>55</v>
      </c>
      <c r="B28" s="18" t="s">
        <v>78</v>
      </c>
      <c r="C28" s="18"/>
      <c r="D28" s="35" t="s">
        <v>80</v>
      </c>
      <c r="E28" s="18" t="s">
        <v>9</v>
      </c>
      <c r="F28" s="18" t="s">
        <v>54</v>
      </c>
      <c r="G28" s="19">
        <v>0.32464858092100002</v>
      </c>
      <c r="H28" s="19">
        <v>-7.9813514190800001</v>
      </c>
      <c r="I28" s="19">
        <v>-9.5</v>
      </c>
      <c r="J28" s="19">
        <v>0</v>
      </c>
      <c r="K28" s="42">
        <v>0</v>
      </c>
      <c r="L28" s="19">
        <v>19.5535269732</v>
      </c>
      <c r="M28" s="19">
        <v>-1.88135141908</v>
      </c>
      <c r="N28" s="19">
        <v>-9.5</v>
      </c>
      <c r="O28" s="19">
        <v>9.6288783923099999</v>
      </c>
      <c r="P28" s="42">
        <v>-3.5</v>
      </c>
      <c r="Q28" s="20">
        <f t="shared" si="0"/>
        <v>4707.5</v>
      </c>
      <c r="R28" s="20">
        <f t="shared" si="1"/>
        <v>1130.883</v>
      </c>
      <c r="S28" s="1">
        <v>4798.83</v>
      </c>
      <c r="T28" s="1">
        <v>4702.9040000000005</v>
      </c>
      <c r="U28" s="1">
        <v>4620.7659999999996</v>
      </c>
      <c r="V28" s="1">
        <v>1234.2339999999999</v>
      </c>
      <c r="W28" s="1">
        <v>1089.5340000000001</v>
      </c>
      <c r="X28" s="1">
        <v>1068.8810000000001</v>
      </c>
    </row>
    <row r="29" spans="1:25" x14ac:dyDescent="0.3">
      <c r="A29" s="26" t="s">
        <v>56</v>
      </c>
      <c r="B29" s="22" t="s">
        <v>78</v>
      </c>
      <c r="C29" s="22" t="str">
        <f t="shared" si="4"/>
        <v>Vol 2</v>
      </c>
      <c r="D29" s="36" t="s">
        <v>81</v>
      </c>
      <c r="E29" s="22" t="s">
        <v>57</v>
      </c>
      <c r="F29" s="22" t="s">
        <v>54</v>
      </c>
      <c r="G29" s="23">
        <v>-8.3753514190799994</v>
      </c>
      <c r="H29" s="23">
        <v>-19.6813514191</v>
      </c>
      <c r="I29" s="23">
        <v>-12.5</v>
      </c>
      <c r="J29" s="23">
        <v>0</v>
      </c>
      <c r="K29" s="43">
        <v>0</v>
      </c>
      <c r="L29" s="23">
        <v>28.4326485809</v>
      </c>
      <c r="M29" s="23">
        <v>-9.0813514190800007</v>
      </c>
      <c r="N29" s="23">
        <v>-12.5</v>
      </c>
      <c r="O29" s="23">
        <v>26.207999999999998</v>
      </c>
      <c r="P29" s="43">
        <v>0</v>
      </c>
      <c r="Q29" s="24">
        <f t="shared" si="0"/>
        <v>67889.866666666669</v>
      </c>
      <c r="R29" s="24">
        <f t="shared" si="1"/>
        <v>1870.9523333333334</v>
      </c>
      <c r="S29" s="25">
        <v>66734.58</v>
      </c>
      <c r="T29" s="25">
        <v>68157.240000000005</v>
      </c>
      <c r="U29" s="25">
        <v>68777.78</v>
      </c>
      <c r="V29" s="25">
        <v>1962.623</v>
      </c>
      <c r="W29" s="25">
        <v>1854.2080000000001</v>
      </c>
      <c r="X29" s="25">
        <v>1796.0260000000001</v>
      </c>
      <c r="Y29" s="26"/>
    </row>
    <row r="30" spans="1:25" x14ac:dyDescent="0.3">
      <c r="A30" t="s">
        <v>58</v>
      </c>
      <c r="B30" s="4" t="s">
        <v>78</v>
      </c>
      <c r="C30" s="4" t="str">
        <f t="shared" si="4"/>
        <v>Vol 2</v>
      </c>
      <c r="D30" s="37" t="s">
        <v>82</v>
      </c>
      <c r="E30" s="4" t="s">
        <v>59</v>
      </c>
      <c r="F30" s="4" t="s">
        <v>54</v>
      </c>
      <c r="G30" s="8">
        <v>-8.6873514190800005</v>
      </c>
      <c r="H30" s="8">
        <v>-16.6813514191</v>
      </c>
      <c r="I30" s="8">
        <v>-8.9</v>
      </c>
      <c r="J30" s="8">
        <v>0.28799999999999998</v>
      </c>
      <c r="K30" s="44">
        <v>0</v>
      </c>
      <c r="L30" s="8">
        <v>29.636648580900001</v>
      </c>
      <c r="M30" s="8">
        <v>-8.9813514190799992</v>
      </c>
      <c r="N30" s="8">
        <v>-8.9</v>
      </c>
      <c r="O30" s="8">
        <v>30.911999999999999</v>
      </c>
      <c r="P30" s="44">
        <v>0</v>
      </c>
      <c r="Q30" s="9">
        <f t="shared" si="0"/>
        <v>7404.0559999999996</v>
      </c>
      <c r="R30" s="9">
        <f t="shared" si="1"/>
        <v>1115.5053333333333</v>
      </c>
      <c r="S30" s="1">
        <v>6802.6819999999998</v>
      </c>
      <c r="T30" s="1">
        <v>7758.6210000000001</v>
      </c>
      <c r="U30" s="1">
        <v>7650.8649999999998</v>
      </c>
      <c r="V30" s="1">
        <v>1097.607</v>
      </c>
      <c r="W30" s="1">
        <v>1132</v>
      </c>
      <c r="X30" s="1">
        <v>1116.9090000000001</v>
      </c>
    </row>
    <row r="31" spans="1:25" x14ac:dyDescent="0.3">
      <c r="A31" t="s">
        <v>60</v>
      </c>
      <c r="B31" s="4" t="s">
        <v>78</v>
      </c>
      <c r="C31" s="4" t="str">
        <f t="shared" si="4"/>
        <v>Vol 2</v>
      </c>
      <c r="D31" s="37" t="s">
        <v>83</v>
      </c>
      <c r="E31" s="4" t="s">
        <v>61</v>
      </c>
      <c r="F31" s="4" t="s">
        <v>54</v>
      </c>
      <c r="G31" s="8">
        <v>-9.1033514190799991</v>
      </c>
      <c r="H31" s="8">
        <v>-17.1813514191</v>
      </c>
      <c r="I31" s="8">
        <v>-8.6</v>
      </c>
      <c r="J31" s="8">
        <v>0.67200000000000004</v>
      </c>
      <c r="K31" s="44">
        <v>0</v>
      </c>
      <c r="L31" s="8">
        <v>20.252648580900001</v>
      </c>
      <c r="M31" s="8">
        <v>-3.2813514190799999</v>
      </c>
      <c r="N31" s="8">
        <v>-8.6</v>
      </c>
      <c r="O31" s="8">
        <v>16.128</v>
      </c>
      <c r="P31" s="44">
        <v>0</v>
      </c>
      <c r="Q31" s="9">
        <f t="shared" si="0"/>
        <v>4649.3246666666664</v>
      </c>
      <c r="R31" s="9">
        <f t="shared" si="1"/>
        <v>1114.2283333333332</v>
      </c>
      <c r="S31" s="1">
        <v>4194.8419999999996</v>
      </c>
      <c r="T31" s="1">
        <v>5310.2309999999998</v>
      </c>
      <c r="U31" s="1">
        <v>4442.9009999999998</v>
      </c>
      <c r="V31" s="1">
        <v>1128.713</v>
      </c>
      <c r="W31" s="1">
        <v>1116.125</v>
      </c>
      <c r="X31" s="1">
        <v>1097.847</v>
      </c>
    </row>
    <row r="32" spans="1:25" x14ac:dyDescent="0.3">
      <c r="A32" t="s">
        <v>62</v>
      </c>
      <c r="B32" s="12" t="s">
        <v>78</v>
      </c>
      <c r="C32" s="12" t="str">
        <f t="shared" si="4"/>
        <v>Vol 2</v>
      </c>
      <c r="D32" s="38" t="s">
        <v>84</v>
      </c>
      <c r="E32" s="12" t="s">
        <v>63</v>
      </c>
      <c r="F32" s="12" t="s">
        <v>54</v>
      </c>
      <c r="G32" s="13">
        <v>-9.4753514190800008</v>
      </c>
      <c r="H32" s="13">
        <v>-12.7813514191</v>
      </c>
      <c r="I32" s="13">
        <v>-4.5</v>
      </c>
      <c r="J32" s="13">
        <v>0</v>
      </c>
      <c r="K32" s="45">
        <v>0</v>
      </c>
      <c r="L32" s="13">
        <v>28.736648580899999</v>
      </c>
      <c r="M32" s="13">
        <v>-5.4813514190800001</v>
      </c>
      <c r="N32" s="13">
        <v>-4.5</v>
      </c>
      <c r="O32" s="13">
        <v>30.911999999999999</v>
      </c>
      <c r="P32" s="45">
        <v>0</v>
      </c>
      <c r="Q32" s="14">
        <f t="shared" si="0"/>
        <v>36823.08666666667</v>
      </c>
      <c r="R32" s="14">
        <f t="shared" si="1"/>
        <v>1360.9686666666666</v>
      </c>
      <c r="S32" s="1">
        <v>34910.03</v>
      </c>
      <c r="T32" s="1">
        <v>36882.35</v>
      </c>
      <c r="U32" s="1">
        <v>38676.879999999997</v>
      </c>
      <c r="V32" s="1">
        <v>1392.17</v>
      </c>
      <c r="W32" s="1">
        <v>1355.422</v>
      </c>
      <c r="X32" s="1">
        <v>1335.3140000000001</v>
      </c>
    </row>
    <row r="33" spans="1:25" x14ac:dyDescent="0.3">
      <c r="A33" t="s">
        <v>64</v>
      </c>
      <c r="B33" s="4" t="s">
        <v>78</v>
      </c>
      <c r="C33" s="4" t="str">
        <f t="shared" si="4"/>
        <v>Vol 3</v>
      </c>
      <c r="D33" s="37" t="s">
        <v>81</v>
      </c>
      <c r="E33" s="4" t="s">
        <v>65</v>
      </c>
      <c r="F33" s="4" t="s">
        <v>66</v>
      </c>
      <c r="G33" s="8">
        <v>-13.1753514191</v>
      </c>
      <c r="H33" s="8">
        <v>-14.981351419099999</v>
      </c>
      <c r="I33" s="8">
        <v>-3</v>
      </c>
      <c r="J33" s="8">
        <v>0</v>
      </c>
      <c r="K33" s="44">
        <v>0</v>
      </c>
      <c r="L33" s="8">
        <v>29.732648580900001</v>
      </c>
      <c r="M33" s="8">
        <v>-5.4813514190800001</v>
      </c>
      <c r="N33" s="8">
        <v>-3</v>
      </c>
      <c r="O33" s="8">
        <v>33.408000000000001</v>
      </c>
      <c r="P33" s="44">
        <v>0</v>
      </c>
      <c r="Q33" s="9">
        <f t="shared" si="0"/>
        <v>4559.7126666666663</v>
      </c>
      <c r="R33" s="9">
        <f t="shared" si="1"/>
        <v>1088.309</v>
      </c>
      <c r="S33" s="1">
        <v>4383.8599999999997</v>
      </c>
      <c r="T33" s="1">
        <v>4610.8270000000002</v>
      </c>
      <c r="U33" s="1">
        <v>4684.451</v>
      </c>
      <c r="V33" s="1">
        <v>1100.326</v>
      </c>
      <c r="W33" s="1">
        <v>1081.7529999999999</v>
      </c>
      <c r="X33" s="1">
        <v>1082.848</v>
      </c>
    </row>
    <row r="34" spans="1:25" x14ac:dyDescent="0.3">
      <c r="A34" t="s">
        <v>67</v>
      </c>
      <c r="B34" s="4" t="s">
        <v>78</v>
      </c>
      <c r="C34" s="4" t="str">
        <f t="shared" si="4"/>
        <v>Vol 3</v>
      </c>
      <c r="D34" s="37" t="s">
        <v>82</v>
      </c>
      <c r="E34" s="4" t="s">
        <v>68</v>
      </c>
      <c r="F34" s="4" t="s">
        <v>69</v>
      </c>
      <c r="G34" s="8">
        <v>-13.1753514191</v>
      </c>
      <c r="H34" s="8">
        <v>-13.1813514191</v>
      </c>
      <c r="I34" s="8">
        <v>-1.2</v>
      </c>
      <c r="J34" s="8">
        <v>0</v>
      </c>
      <c r="K34" s="44">
        <v>0</v>
      </c>
      <c r="L34" s="8">
        <v>7.6044280644000004</v>
      </c>
      <c r="M34" s="8">
        <v>-4.5813514190799998</v>
      </c>
      <c r="N34" s="8">
        <v>-1.2</v>
      </c>
      <c r="O34" s="8">
        <v>12.179779483500001</v>
      </c>
      <c r="P34" s="44">
        <v>0</v>
      </c>
      <c r="Q34" s="9">
        <f t="shared" si="0"/>
        <v>7316.4903333333323</v>
      </c>
      <c r="R34" s="9">
        <f t="shared" si="1"/>
        <v>1117.6316666666669</v>
      </c>
      <c r="S34" s="1">
        <v>7085.3739999999998</v>
      </c>
      <c r="T34" s="1">
        <v>7366.3729999999996</v>
      </c>
      <c r="U34" s="1">
        <v>7497.7240000000002</v>
      </c>
      <c r="V34" s="1">
        <v>1132.2650000000001</v>
      </c>
      <c r="W34" s="1">
        <v>1125.33</v>
      </c>
      <c r="X34" s="1">
        <v>1095.3</v>
      </c>
    </row>
    <row r="35" spans="1:25" x14ac:dyDescent="0.3">
      <c r="A35" t="s">
        <v>70</v>
      </c>
      <c r="B35" s="22" t="s">
        <v>78</v>
      </c>
      <c r="C35" s="27" t="str">
        <f t="shared" si="4"/>
        <v xml:space="preserve">Vol 3 </v>
      </c>
      <c r="D35" s="36" t="s">
        <v>83</v>
      </c>
      <c r="E35" s="22" t="s">
        <v>71</v>
      </c>
      <c r="F35" s="22" t="s">
        <v>72</v>
      </c>
      <c r="G35" s="23">
        <v>-13.1753514191</v>
      </c>
      <c r="H35" s="23">
        <v>-14.6813514191</v>
      </c>
      <c r="I35" s="23">
        <v>-2.7</v>
      </c>
      <c r="J35" s="23">
        <v>0</v>
      </c>
      <c r="K35" s="43">
        <v>0</v>
      </c>
      <c r="L35" s="23">
        <v>29.4326485809</v>
      </c>
      <c r="M35" s="23">
        <v>-5.4813514190800001</v>
      </c>
      <c r="N35" s="23">
        <v>-2.7</v>
      </c>
      <c r="O35" s="23">
        <v>33.408000000000001</v>
      </c>
      <c r="P35" s="43">
        <v>0</v>
      </c>
      <c r="Q35" s="24">
        <f t="shared" si="0"/>
        <v>53309.23</v>
      </c>
      <c r="R35" s="24">
        <f t="shared" si="1"/>
        <v>2463.0106666666666</v>
      </c>
      <c r="S35" s="25">
        <v>52570.49</v>
      </c>
      <c r="T35" s="25">
        <v>52890.85</v>
      </c>
      <c r="U35" s="25">
        <v>54466.35</v>
      </c>
      <c r="V35" s="25">
        <v>2537.1729999999998</v>
      </c>
      <c r="W35" s="25">
        <v>2470.4699999999998</v>
      </c>
      <c r="X35" s="25">
        <v>2381.3890000000001</v>
      </c>
      <c r="Y35" s="26"/>
    </row>
    <row r="36" spans="1:25" x14ac:dyDescent="0.3">
      <c r="A36" s="2" t="s">
        <v>73</v>
      </c>
      <c r="B36" s="5" t="s">
        <v>78</v>
      </c>
      <c r="C36" s="5" t="str">
        <f t="shared" si="4"/>
        <v>Vol 3</v>
      </c>
      <c r="D36" s="41" t="s">
        <v>84</v>
      </c>
      <c r="E36" s="5" t="s">
        <v>74</v>
      </c>
      <c r="F36" s="5" t="s">
        <v>75</v>
      </c>
      <c r="G36" s="10">
        <v>-13.1753514191</v>
      </c>
      <c r="H36" s="10">
        <v>-21.3813514191</v>
      </c>
      <c r="I36" s="10">
        <v>-9.4</v>
      </c>
      <c r="J36" s="10">
        <v>0</v>
      </c>
      <c r="K36" s="48">
        <v>0</v>
      </c>
      <c r="L36" s="10">
        <v>28.136648580900001</v>
      </c>
      <c r="M36" s="10">
        <v>-8.5813514190800007</v>
      </c>
      <c r="N36" s="10">
        <v>-9.4</v>
      </c>
      <c r="O36" s="10">
        <v>28.512</v>
      </c>
      <c r="P36" s="48">
        <v>0</v>
      </c>
      <c r="Q36" s="11">
        <f t="shared" si="0"/>
        <v>41688.906666666669</v>
      </c>
      <c r="R36" s="11">
        <f t="shared" si="1"/>
        <v>1618.4543333333334</v>
      </c>
      <c r="S36" s="6">
        <v>40310.32</v>
      </c>
      <c r="T36" s="6">
        <v>41990.28</v>
      </c>
      <c r="U36" s="6">
        <v>42766.12</v>
      </c>
      <c r="V36" s="6">
        <v>1671.671</v>
      </c>
      <c r="W36" s="6">
        <v>1601.43</v>
      </c>
      <c r="X36" s="6">
        <v>1582.2619999999999</v>
      </c>
    </row>
    <row r="46" spans="1:25" x14ac:dyDescent="0.3">
      <c r="A46" s="2"/>
    </row>
    <row r="56" spans="1:1" x14ac:dyDescent="0.3">
      <c r="A56" s="2"/>
    </row>
    <row r="63" spans="1:1" x14ac:dyDescent="0.3">
      <c r="A63" s="26"/>
    </row>
  </sheetData>
  <mergeCells count="4">
    <mergeCell ref="B1:D1"/>
    <mergeCell ref="G1:K1"/>
    <mergeCell ref="L1:P1"/>
    <mergeCell ref="Q1:R1"/>
  </mergeCells>
  <conditionalFormatting sqref="Q4:Q16 R3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{03A34A09-FEC4-2A4A-AFB4-318E4B0BDD31}</x14:id>
        </ext>
      </extLst>
    </cfRule>
  </conditionalFormatting>
  <conditionalFormatting sqref="Q18:Q26 R17">
    <cfRule type="dataBar" priority="3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{8E1E1528-CDEF-E14D-A746-F557CCB42CDB}</x14:id>
        </ext>
      </extLst>
    </cfRule>
  </conditionalFormatting>
  <conditionalFormatting sqref="Q28:Q36 R27"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{52678268-900C-3644-B1AD-92717CFBB4D5}</x14:id>
        </ext>
      </extLst>
    </cfRule>
  </conditionalFormatting>
  <conditionalFormatting sqref="Q3:R16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{6BEFC332-D880-F546-A380-553E6A0F927D}</x14:id>
        </ext>
      </extLst>
    </cfRule>
  </conditionalFormatting>
  <conditionalFormatting sqref="Q17:R26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{48E7F855-7838-A74A-8A9C-EE6CE19D0F50}</x14:id>
        </ext>
      </extLst>
    </cfRule>
  </conditionalFormatting>
  <conditionalFormatting sqref="Q27:R36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{FC316E95-8022-CF48-B94E-290AE8CC3F44}</x14:id>
        </ext>
      </extLst>
    </cfRule>
  </conditionalFormatting>
  <conditionalFormatting sqref="G3:G16 L3:L16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7:G26 L17:L26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7:G36 L27:L36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A34A09-FEC4-2A4A-AFB4-318E4B0BDD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Q4:Q16 R3</xm:sqref>
        </x14:conditionalFormatting>
        <x14:conditionalFormatting xmlns:xm="http://schemas.microsoft.com/office/excel/2006/main">
          <x14:cfRule type="dataBar" id="{8E1E1528-CDEF-E14D-A746-F557CCB42C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Q18:Q26 R17</xm:sqref>
        </x14:conditionalFormatting>
        <x14:conditionalFormatting xmlns:xm="http://schemas.microsoft.com/office/excel/2006/main">
          <x14:cfRule type="dataBar" id="{52678268-900C-3644-B1AD-92717CFBB4D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Q28:Q36 R27</xm:sqref>
        </x14:conditionalFormatting>
        <x14:conditionalFormatting xmlns:xm="http://schemas.microsoft.com/office/excel/2006/main">
          <x14:cfRule type="dataBar" id="{6BEFC332-D880-F546-A380-553E6A0F92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Q3:R16</xm:sqref>
        </x14:conditionalFormatting>
        <x14:conditionalFormatting xmlns:xm="http://schemas.microsoft.com/office/excel/2006/main">
          <x14:cfRule type="dataBar" id="{48E7F855-7838-A74A-8A9C-EE6CE19D0F5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Q17:R26</xm:sqref>
        </x14:conditionalFormatting>
        <x14:conditionalFormatting xmlns:xm="http://schemas.microsoft.com/office/excel/2006/main">
          <x14:cfRule type="dataBar" id="{FC316E95-8022-CF48-B94E-290AE8CC3F4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Q27:R36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210107_v3energy-analysis_result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Oehm</cp:lastModifiedBy>
  <dcterms:created xsi:type="dcterms:W3CDTF">2021-01-08T20:10:42Z</dcterms:created>
  <dcterms:modified xsi:type="dcterms:W3CDTF">2021-02-25T18:35:31Z</dcterms:modified>
</cp:coreProperties>
</file>