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dd6021bb284305f/Desktop/Editorial Changes for Victoria/"/>
    </mc:Choice>
  </mc:AlternateContent>
  <xr:revisionPtr revIDLastSave="10" documentId="8_{AA3B2C55-2A50-4E30-96A9-19C14AA2080F}" xr6:coauthVersionLast="47" xr6:coauthVersionMax="47" xr10:uidLastSave="{7C7DAB3B-9C5A-41B2-94CE-0C5C1EF7AE91}"/>
  <bookViews>
    <workbookView xWindow="-110" yWindow="-110" windowWidth="19420" windowHeight="11500" xr2:uid="{C113BE79-B6EE-4F12-8AE4-A432CA5DBC24}"/>
  </bookViews>
  <sheets>
    <sheet name="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5" i="2" l="1"/>
  <c r="D44" i="2"/>
  <c r="D43" i="2"/>
  <c r="D41" i="2"/>
  <c r="D40" i="2"/>
  <c r="D39" i="2"/>
  <c r="D37" i="2"/>
  <c r="D36" i="2"/>
  <c r="D34" i="2"/>
  <c r="D33" i="2"/>
  <c r="D32" i="2"/>
  <c r="D30" i="2"/>
  <c r="D29" i="2"/>
  <c r="D19" i="2"/>
  <c r="D18" i="2"/>
  <c r="D17" i="2"/>
  <c r="D15" i="2"/>
  <c r="D14" i="2"/>
  <c r="D13" i="2"/>
  <c r="D11" i="2"/>
  <c r="D10" i="2"/>
  <c r="D8" i="2"/>
  <c r="D7" i="2"/>
  <c r="D6" i="2"/>
  <c r="D4" i="2"/>
  <c r="D3" i="2"/>
  <c r="E13" i="2" l="1"/>
  <c r="F13" i="2" s="1"/>
  <c r="E39" i="2"/>
  <c r="F39" i="2" s="1"/>
  <c r="E30" i="2"/>
  <c r="F30" i="2" s="1"/>
  <c r="E3" i="2"/>
  <c r="F3" i="2" s="1"/>
  <c r="E33" i="2"/>
  <c r="F33" i="2" s="1"/>
  <c r="E4" i="2"/>
  <c r="F4" i="2" s="1"/>
  <c r="E15" i="2"/>
  <c r="F15" i="2" s="1"/>
  <c r="E34" i="2"/>
  <c r="F34" i="2" s="1"/>
  <c r="E45" i="2"/>
  <c r="F45" i="2" s="1"/>
  <c r="E18" i="2"/>
  <c r="F18" i="2" s="1"/>
  <c r="E40" i="2"/>
  <c r="F40" i="2" s="1"/>
  <c r="E41" i="2"/>
  <c r="F41" i="2" s="1"/>
  <c r="E19" i="2"/>
  <c r="F19" i="2" s="1"/>
  <c r="E44" i="2"/>
  <c r="F44" i="2" s="1"/>
  <c r="E29" i="2"/>
  <c r="F29" i="2" s="1"/>
  <c r="E7" i="2"/>
  <c r="F7" i="2" s="1"/>
  <c r="E8" i="2"/>
  <c r="F8" i="2" s="1"/>
  <c r="E14" i="2"/>
  <c r="F14" i="2" s="1"/>
</calcChain>
</file>

<file path=xl/sharedStrings.xml><?xml version="1.0" encoding="utf-8"?>
<sst xmlns="http://schemas.openxmlformats.org/spreadsheetml/2006/main" count="96" uniqueCount="53">
  <si>
    <t>503.15 K</t>
    <phoneticPr fontId="0" type="noConversion"/>
  </si>
  <si>
    <t>(B3LYP-D3/6-311++G**)</t>
    <phoneticPr fontId="0" type="noConversion"/>
  </si>
  <si>
    <t>(B3LYP-D3/6-31G**)</t>
    <phoneticPr fontId="0" type="noConversion"/>
  </si>
  <si>
    <t>G</t>
    <phoneticPr fontId="0" type="noConversion"/>
  </si>
  <si>
    <t>Primary HAT_TS</t>
    <phoneticPr fontId="0" type="noConversion"/>
  </si>
  <si>
    <t>Secondary HAT_TS</t>
    <phoneticPr fontId="0" type="noConversion"/>
  </si>
  <si>
    <t>PMMA</t>
    <phoneticPr fontId="0" type="noConversion"/>
  </si>
  <si>
    <t>PMMA_radical_primary</t>
    <phoneticPr fontId="0" type="noConversion"/>
  </si>
  <si>
    <t>PMMA_radical_secondary</t>
    <phoneticPr fontId="0" type="noConversion"/>
  </si>
  <si>
    <t>TCNHPI</t>
    <phoneticPr fontId="0" type="noConversion"/>
  </si>
  <si>
    <t>TCNHPI_radical</t>
    <phoneticPr fontId="0" type="noConversion"/>
  </si>
  <si>
    <t>PMMA_scission_primary_TS</t>
    <phoneticPr fontId="0" type="noConversion"/>
  </si>
  <si>
    <t>PMMA_scission_secondary_TS</t>
    <phoneticPr fontId="0" type="noConversion"/>
  </si>
  <si>
    <t>Scission product_common</t>
    <phoneticPr fontId="0" type="noConversion"/>
  </si>
  <si>
    <t>Scission product_primary</t>
    <phoneticPr fontId="0" type="noConversion"/>
  </si>
  <si>
    <t>Scission product_secondary</t>
    <phoneticPr fontId="0" type="noConversion"/>
  </si>
  <si>
    <t>M062X/6-311++G**)</t>
  </si>
  <si>
    <t>(M062X/6-31G**)</t>
    <phoneticPr fontId="0" type="noConversion"/>
  </si>
  <si>
    <t>dG(hartree)</t>
    <phoneticPr fontId="0" type="noConversion"/>
  </si>
  <si>
    <t>dG(kcal/mol)</t>
    <phoneticPr fontId="0" type="noConversion"/>
  </si>
  <si>
    <t>primary/1.log:</t>
  </si>
  <si>
    <t>Thermal</t>
  </si>
  <si>
    <t>correction</t>
  </si>
  <si>
    <t>to</t>
  </si>
  <si>
    <t>Gibbs</t>
  </si>
  <si>
    <t>Free</t>
  </si>
  <si>
    <t>Energy=</t>
  </si>
  <si>
    <t>Sum</t>
  </si>
  <si>
    <t>of</t>
  </si>
  <si>
    <t>electronic</t>
  </si>
  <si>
    <t>and</t>
  </si>
  <si>
    <t>thermal</t>
  </si>
  <si>
    <t>Energies=</t>
  </si>
  <si>
    <t>secondary/1.log:</t>
  </si>
  <si>
    <t>1.log:</t>
  </si>
  <si>
    <t>#geom=check</t>
  </si>
  <si>
    <t>temperature=503.15</t>
  </si>
  <si>
    <t>M062X/6-311++G**</t>
  </si>
  <si>
    <t>int=superfine</t>
  </si>
  <si>
    <t>SCF</t>
  </si>
  <si>
    <t>Done:</t>
  </si>
  <si>
    <t>E(UM062X)</t>
  </si>
  <si>
    <t>=</t>
  </si>
  <si>
    <t>A.U.</t>
  </si>
  <si>
    <t>after</t>
  </si>
  <si>
    <t>cycles</t>
  </si>
  <si>
    <t>1\1\GINC-POLYPHYS-S05\SP\UM062X\6-311++G(d,p)\C6H11O2(2)\HONKIM\25-Aug</t>
  </si>
  <si>
    <t>-2025\0\\#geom=check</t>
  </si>
  <si>
    <t>2.log:</t>
  </si>
  <si>
    <t>E(RM062X)</t>
  </si>
  <si>
    <t>1\1\GINC-POLYPHYS-S05\SP\RM062X\6-311++G(d,p)\C10H16O4\HONKIM\25-Aug-2</t>
  </si>
  <si>
    <t>025\0\\#geom=check</t>
  </si>
  <si>
    <t>int=superfine\\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</si>
</sst>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_ "/>
    <numFmt numFmtId="166" formatCode="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166" fontId="0" fillId="2" borderId="0" xfId="0" applyNumberFormat="1" applyFill="1" applyAlignment="1">
      <alignment vertical="center"/>
    </xf>
    <xf numFmtId="0" fontId="0" fillId="0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D055D-BFB0-40F9-8936-27AAC461B1D1}">
  <dimension ref="A1:U67"/>
  <sheetViews>
    <sheetView tabSelected="1" workbookViewId="0">
      <selection sqref="A1:B1048576"/>
    </sheetView>
  </sheetViews>
  <sheetFormatPr defaultRowHeight="14.5" x14ac:dyDescent="0.35"/>
  <cols>
    <col min="1" max="1" width="28.26953125" style="1" bestFit="1" customWidth="1"/>
    <col min="2" max="2" width="23.36328125" style="1" bestFit="1" customWidth="1"/>
    <col min="3" max="3" width="19.26953125" style="1" bestFit="1" customWidth="1"/>
    <col min="4" max="4" width="13.6328125" style="1" bestFit="1" customWidth="1"/>
    <col min="5" max="6" width="8.7265625" style="1"/>
    <col min="7" max="7" width="11.26953125" style="1" customWidth="1"/>
    <col min="8" max="16384" width="8.7265625" style="1"/>
  </cols>
  <sheetData>
    <row r="1" spans="1:7" x14ac:dyDescent="0.35">
      <c r="B1" s="1" t="s">
        <v>0</v>
      </c>
    </row>
    <row r="2" spans="1:7" x14ac:dyDescent="0.35">
      <c r="B2" s="1" t="s">
        <v>1</v>
      </c>
      <c r="C2" s="1" t="s">
        <v>2</v>
      </c>
      <c r="D2" s="1" t="s">
        <v>3</v>
      </c>
    </row>
    <row r="3" spans="1:7" x14ac:dyDescent="0.35">
      <c r="A3" s="1" t="s">
        <v>4</v>
      </c>
      <c r="B3" s="1">
        <v>-3504.5495076900002</v>
      </c>
      <c r="C3" s="1">
        <v>0.32259900000000002</v>
      </c>
      <c r="D3" s="1">
        <f>C3+B3</f>
        <v>-3504.2269086900001</v>
      </c>
      <c r="E3" s="1">
        <f>D3-D6-D11</f>
        <v>5.0987119999717834E-2</v>
      </c>
      <c r="F3" s="2">
        <f>E3*627.509</f>
        <v>31.994876683902937</v>
      </c>
      <c r="G3" s="3"/>
    </row>
    <row r="4" spans="1:7" x14ac:dyDescent="0.35">
      <c r="A4" s="1" t="s">
        <v>5</v>
      </c>
      <c r="B4" s="1">
        <v>-3504.55813734</v>
      </c>
      <c r="C4" s="1">
        <v>0.32533600000000001</v>
      </c>
      <c r="D4" s="1">
        <f>C4+B4</f>
        <v>-3504.2328013400002</v>
      </c>
      <c r="E4" s="1">
        <f>D4-D6-D11</f>
        <v>4.5094469999639841E-2</v>
      </c>
      <c r="F4" s="2">
        <f>E4*627.509</f>
        <v>28.297185775003999</v>
      </c>
      <c r="G4" s="3"/>
    </row>
    <row r="5" spans="1:7" x14ac:dyDescent="0.35">
      <c r="F5" s="2"/>
      <c r="G5" s="3"/>
    </row>
    <row r="6" spans="1:7" x14ac:dyDescent="0.35">
      <c r="A6" s="1" t="s">
        <v>6</v>
      </c>
      <c r="B6" s="1">
        <v>-1078.32091762</v>
      </c>
      <c r="C6" s="1">
        <v>0.317639</v>
      </c>
      <c r="D6" s="1">
        <f>C6+B6</f>
        <v>-1078.0032786199999</v>
      </c>
      <c r="F6" s="2"/>
      <c r="G6" s="3"/>
    </row>
    <row r="7" spans="1:7" x14ac:dyDescent="0.35">
      <c r="A7" s="1" t="s">
        <v>7</v>
      </c>
      <c r="B7" s="1">
        <v>-1077.64288233</v>
      </c>
      <c r="C7" s="1">
        <v>0.30278699999999997</v>
      </c>
      <c r="D7" s="1">
        <f>C7+B7</f>
        <v>-1077.3400953299999</v>
      </c>
      <c r="E7" s="1">
        <f>D7+D10-D6-D11</f>
        <v>3.6212579999300942E-2</v>
      </c>
      <c r="F7" s="2">
        <f>E7*627.509</f>
        <v>22.723719862781337</v>
      </c>
      <c r="G7" s="3"/>
    </row>
    <row r="8" spans="1:7" x14ac:dyDescent="0.35">
      <c r="A8" s="1" t="s">
        <v>8</v>
      </c>
      <c r="B8" s="1">
        <v>-1077.6553713999999</v>
      </c>
      <c r="C8" s="1">
        <v>0.30006899999999997</v>
      </c>
      <c r="D8" s="1">
        <f>C8+B8</f>
        <v>-1077.3553024</v>
      </c>
      <c r="E8" s="1">
        <f>D8+D10-D11-D6</f>
        <v>2.1005509999667993E-2</v>
      </c>
      <c r="F8" s="2">
        <f>E8*627.509</f>
        <v>13.181146574381662</v>
      </c>
      <c r="G8" s="3"/>
    </row>
    <row r="9" spans="1:7" x14ac:dyDescent="0.35">
      <c r="F9" s="2"/>
      <c r="G9" s="3"/>
    </row>
    <row r="10" spans="1:7" x14ac:dyDescent="0.35">
      <c r="A10" s="1" t="s">
        <v>9</v>
      </c>
      <c r="B10" s="1">
        <v>-2426.8936139000002</v>
      </c>
      <c r="C10" s="1">
        <v>-7.9740000000000002E-3</v>
      </c>
      <c r="D10" s="1">
        <f>C10+B10</f>
        <v>-2426.9015879000003</v>
      </c>
      <c r="F10" s="2"/>
      <c r="G10" s="3"/>
    </row>
    <row r="11" spans="1:7" x14ac:dyDescent="0.35">
      <c r="A11" s="1" t="s">
        <v>10</v>
      </c>
      <c r="B11" s="1">
        <v>-2426.2553101899998</v>
      </c>
      <c r="C11" s="1">
        <v>-1.9307000000000001E-2</v>
      </c>
      <c r="D11" s="1">
        <f>C11+B11</f>
        <v>-2426.2746171899998</v>
      </c>
      <c r="F11" s="2"/>
      <c r="G11" s="3"/>
    </row>
    <row r="12" spans="1:7" x14ac:dyDescent="0.35">
      <c r="F12" s="2"/>
      <c r="G12" s="3"/>
    </row>
    <row r="13" spans="1:7" x14ac:dyDescent="0.35">
      <c r="A13" s="1" t="s">
        <v>11</v>
      </c>
      <c r="B13" s="1">
        <v>-1077.61985942</v>
      </c>
      <c r="C13" s="1">
        <v>0.29350700000000002</v>
      </c>
      <c r="D13" s="1">
        <f>C13+B13</f>
        <v>-1077.3263524199999</v>
      </c>
      <c r="E13" s="1">
        <f>D13+D10-D11-D6</f>
        <v>4.9955489999774727E-2</v>
      </c>
      <c r="F13" s="2">
        <f>E13*627.509</f>
        <v>31.347519574268642</v>
      </c>
      <c r="G13" s="3"/>
    </row>
    <row r="14" spans="1:7" x14ac:dyDescent="0.35">
      <c r="B14" s="1">
        <v>-1077.60741231</v>
      </c>
      <c r="C14" s="1">
        <v>0.29615799999999998</v>
      </c>
      <c r="D14" s="1">
        <f>C14+B14</f>
        <v>-1077.3112543099999</v>
      </c>
      <c r="E14" s="1">
        <f>D14+D10-D11-D6</f>
        <v>6.5053599999373546E-2</v>
      </c>
      <c r="F14" s="2">
        <f>E14*627.509</f>
        <v>40.821719482006898</v>
      </c>
      <c r="G14" s="3"/>
    </row>
    <row r="15" spans="1:7" x14ac:dyDescent="0.35">
      <c r="A15" s="1" t="s">
        <v>12</v>
      </c>
      <c r="B15" s="1">
        <v>-1077.61798742</v>
      </c>
      <c r="C15" s="1">
        <v>0.29346499999999998</v>
      </c>
      <c r="D15" s="1">
        <f>C15+B15</f>
        <v>-1077.32452242</v>
      </c>
      <c r="E15" s="1">
        <f>D15+D10-D11-D6</f>
        <v>5.1785489999474521E-2</v>
      </c>
      <c r="F15" s="2">
        <f>E15*627.509</f>
        <v>32.495861044080257</v>
      </c>
      <c r="G15" s="3"/>
    </row>
    <row r="16" spans="1:7" x14ac:dyDescent="0.35">
      <c r="F16" s="4"/>
      <c r="G16" s="3"/>
    </row>
    <row r="17" spans="1:21" x14ac:dyDescent="0.35">
      <c r="A17" s="1" t="s">
        <v>13</v>
      </c>
      <c r="B17" s="1">
        <v>-385.78994411000002</v>
      </c>
      <c r="C17" s="1">
        <v>8.8754E-2</v>
      </c>
      <c r="D17" s="1">
        <f>C17+B17</f>
        <v>-385.70119011000003</v>
      </c>
      <c r="F17" s="4"/>
      <c r="G17" s="3"/>
    </row>
    <row r="18" spans="1:21" x14ac:dyDescent="0.35">
      <c r="A18" s="1" t="s">
        <v>14</v>
      </c>
      <c r="B18" s="1">
        <v>-691.83374799600006</v>
      </c>
      <c r="C18" s="1">
        <v>0.16169700000000001</v>
      </c>
      <c r="D18" s="1">
        <f>C18+B18</f>
        <v>-691.67205099600005</v>
      </c>
      <c r="E18" s="1">
        <f>D18+D17+D10-D11-D6</f>
        <v>3.0668039994452556E-3</v>
      </c>
      <c r="F18" s="2">
        <f>E18*627.509</f>
        <v>1.9244471108878929</v>
      </c>
      <c r="G18" s="3"/>
    </row>
    <row r="19" spans="1:21" x14ac:dyDescent="0.35">
      <c r="A19" s="1" t="s">
        <v>15</v>
      </c>
      <c r="B19" s="1">
        <v>-691.83244642</v>
      </c>
      <c r="C19" s="1">
        <v>0.16067100000000001</v>
      </c>
      <c r="D19" s="1">
        <f>C19+B19</f>
        <v>-691.67177542000002</v>
      </c>
      <c r="E19" s="1">
        <f>D19+D17+D10-D11-D6</f>
        <v>3.3423799995944137E-3</v>
      </c>
      <c r="F19" s="2">
        <f>E19*627.509</f>
        <v>2.0973735311654909</v>
      </c>
      <c r="G19" s="3"/>
    </row>
    <row r="27" spans="1:21" x14ac:dyDescent="0.35">
      <c r="B27" s="5" t="s">
        <v>0</v>
      </c>
    </row>
    <row r="28" spans="1:21" x14ac:dyDescent="0.35">
      <c r="B28" s="5" t="s">
        <v>16</v>
      </c>
      <c r="C28" s="5" t="s">
        <v>17</v>
      </c>
      <c r="D28" s="1" t="s">
        <v>3</v>
      </c>
      <c r="E28" s="1" t="s">
        <v>18</v>
      </c>
      <c r="F28" s="1" t="s">
        <v>19</v>
      </c>
    </row>
    <row r="29" spans="1:21" x14ac:dyDescent="0.35">
      <c r="A29" s="1" t="s">
        <v>4</v>
      </c>
      <c r="B29" s="1">
        <v>-3503.7034631800002</v>
      </c>
      <c r="C29" s="1">
        <v>0.33024500000000001</v>
      </c>
      <c r="D29" s="1">
        <f>C29+B29</f>
        <v>-3503.3732181800001</v>
      </c>
      <c r="E29" s="1">
        <f>D29-D32-D37</f>
        <v>5.504181999958746E-2</v>
      </c>
      <c r="F29" s="6">
        <f>E29*627.509</f>
        <v>34.539237426121126</v>
      </c>
      <c r="G29" s="3"/>
    </row>
    <row r="30" spans="1:21" x14ac:dyDescent="0.35">
      <c r="A30" s="1" t="s">
        <v>5</v>
      </c>
      <c r="B30" s="1">
        <v>-3503.7102629000001</v>
      </c>
      <c r="C30" s="1">
        <v>0.33288899999999999</v>
      </c>
      <c r="D30" s="1">
        <f>C30+B30</f>
        <v>-3503.3773739000003</v>
      </c>
      <c r="E30" s="1">
        <f>D30-D32-D37</f>
        <v>5.0886099999388534E-2</v>
      </c>
      <c r="F30" s="6">
        <f>E30*627.509</f>
        <v>31.9314857245163</v>
      </c>
      <c r="G30" s="3"/>
      <c r="M30" s="1" t="s">
        <v>20</v>
      </c>
      <c r="N30" s="1" t="s">
        <v>21</v>
      </c>
      <c r="O30" s="1" t="s">
        <v>22</v>
      </c>
      <c r="P30" s="1" t="s">
        <v>23</v>
      </c>
      <c r="Q30" s="1" t="s">
        <v>24</v>
      </c>
      <c r="R30" s="1" t="s">
        <v>25</v>
      </c>
      <c r="S30" s="1" t="s">
        <v>26</v>
      </c>
      <c r="T30" s="1">
        <v>0.33024500000000001</v>
      </c>
    </row>
    <row r="31" spans="1:21" x14ac:dyDescent="0.35">
      <c r="F31" s="6"/>
      <c r="G31" s="3"/>
      <c r="M31" s="1" t="s">
        <v>20</v>
      </c>
      <c r="N31" s="1" t="s">
        <v>27</v>
      </c>
      <c r="O31" s="1" t="s">
        <v>28</v>
      </c>
      <c r="P31" s="1" t="s">
        <v>29</v>
      </c>
      <c r="Q31" s="1" t="s">
        <v>30</v>
      </c>
      <c r="R31" s="1" t="s">
        <v>31</v>
      </c>
      <c r="S31" s="1" t="s">
        <v>25</v>
      </c>
      <c r="T31" s="1" t="s">
        <v>32</v>
      </c>
      <c r="U31" s="1">
        <v>-3502.7970740000001</v>
      </c>
    </row>
    <row r="32" spans="1:21" x14ac:dyDescent="0.35">
      <c r="A32" s="1" t="s">
        <v>6</v>
      </c>
      <c r="B32" s="1">
        <v>-1077.81256102</v>
      </c>
      <c r="C32" s="1">
        <v>0.32295400000000002</v>
      </c>
      <c r="D32" s="1">
        <f>C32+B32</f>
        <v>-1077.48960702</v>
      </c>
      <c r="F32" s="6"/>
      <c r="G32" s="3"/>
      <c r="M32" s="1" t="s">
        <v>33</v>
      </c>
      <c r="N32" s="1" t="s">
        <v>21</v>
      </c>
      <c r="O32" s="1" t="s">
        <v>22</v>
      </c>
      <c r="P32" s="1" t="s">
        <v>23</v>
      </c>
      <c r="Q32" s="1" t="s">
        <v>24</v>
      </c>
      <c r="R32" s="1" t="s">
        <v>25</v>
      </c>
      <c r="S32" s="1" t="s">
        <v>26</v>
      </c>
      <c r="T32" s="1">
        <v>0.33288899999999999</v>
      </c>
    </row>
    <row r="33" spans="1:7" x14ac:dyDescent="0.35">
      <c r="A33" s="1" t="s">
        <v>7</v>
      </c>
      <c r="B33" s="1">
        <v>-1077.13780099</v>
      </c>
      <c r="C33" s="1">
        <v>0.30804500000000001</v>
      </c>
      <c r="D33" s="1">
        <f>C33+B33</f>
        <v>-1076.82975599</v>
      </c>
      <c r="E33" s="1">
        <f>D33+D36-D32-D37</f>
        <v>3.1238799999755429E-2</v>
      </c>
      <c r="F33" s="6">
        <f>E33*627.509</f>
        <v>19.602628149046531</v>
      </c>
      <c r="G33" s="3"/>
    </row>
    <row r="34" spans="1:7" x14ac:dyDescent="0.35">
      <c r="A34" s="1" t="s">
        <v>8</v>
      </c>
      <c r="B34" s="1">
        <v>-1077.14966854</v>
      </c>
      <c r="C34" s="1">
        <v>0.30495699999999998</v>
      </c>
      <c r="D34" s="1">
        <f>C34+B34</f>
        <v>-1076.8447115399999</v>
      </c>
      <c r="E34" s="1">
        <f>D34+D36-D37-D32</f>
        <v>1.6283249999787586E-2</v>
      </c>
      <c r="F34" s="6">
        <f>E34*627.509</f>
        <v>10.217885924116707</v>
      </c>
      <c r="G34" s="3"/>
    </row>
    <row r="35" spans="1:7" x14ac:dyDescent="0.35">
      <c r="F35" s="6"/>
      <c r="G35" s="3"/>
    </row>
    <row r="36" spans="1:7" x14ac:dyDescent="0.35">
      <c r="A36" s="1" t="s">
        <v>9</v>
      </c>
      <c r="B36" s="1">
        <v>-2426.5622182100001</v>
      </c>
      <c r="C36" s="1">
        <v>-5.0470000000000003E-3</v>
      </c>
      <c r="D36" s="1">
        <f>C36+B36</f>
        <v>-2426.5672652100002</v>
      </c>
      <c r="F36" s="6"/>
      <c r="G36" s="3"/>
    </row>
    <row r="37" spans="1:7" x14ac:dyDescent="0.35">
      <c r="A37" s="1" t="s">
        <v>10</v>
      </c>
      <c r="B37" s="1">
        <v>-2425.9217469800001</v>
      </c>
      <c r="C37" s="1">
        <v>-1.6906000000000001E-2</v>
      </c>
      <c r="D37" s="1">
        <f>C37+B37</f>
        <v>-2425.9386529799999</v>
      </c>
      <c r="F37" s="6"/>
      <c r="G37" s="3"/>
    </row>
    <row r="38" spans="1:7" x14ac:dyDescent="0.35">
      <c r="F38" s="6"/>
      <c r="G38" s="3"/>
    </row>
    <row r="39" spans="1:7" x14ac:dyDescent="0.35">
      <c r="A39" s="1" t="s">
        <v>11</v>
      </c>
      <c r="B39" s="1">
        <v>-1077.1043090200001</v>
      </c>
      <c r="C39" s="1">
        <v>0.29922700000000002</v>
      </c>
      <c r="D39" s="1">
        <f>C39+B39</f>
        <v>-1076.8050820200001</v>
      </c>
      <c r="E39" s="1">
        <f>D39+D36-D37-D32</f>
        <v>5.5912769999622469E-2</v>
      </c>
      <c r="F39" s="6">
        <f>E39*627.509</f>
        <v>35.085766389693099</v>
      </c>
      <c r="G39" s="3"/>
    </row>
    <row r="40" spans="1:7" x14ac:dyDescent="0.35">
      <c r="B40" s="1">
        <v>-1077.0915451599999</v>
      </c>
      <c r="C40" s="1">
        <v>0.29946299999999998</v>
      </c>
      <c r="D40" s="1">
        <f>C40+B40</f>
        <v>-1076.7920821599998</v>
      </c>
      <c r="E40" s="1">
        <f>D40+D36-D37-D32</f>
        <v>6.8912629999658748E-2</v>
      </c>
      <c r="F40" s="6">
        <f>E40*627.509</f>
        <v>43.243295538455861</v>
      </c>
      <c r="G40" s="3"/>
    </row>
    <row r="41" spans="1:7" x14ac:dyDescent="0.35">
      <c r="A41" s="1" t="s">
        <v>12</v>
      </c>
      <c r="B41" s="1">
        <v>-1077.10066304</v>
      </c>
      <c r="C41" s="1">
        <v>0.29853000000000002</v>
      </c>
      <c r="D41" s="1">
        <f>C41+B41</f>
        <v>-1076.8021330399999</v>
      </c>
      <c r="E41" s="1">
        <f>D41+D36-D37-D32</f>
        <v>5.8861750000005486E-2</v>
      </c>
      <c r="F41" s="6">
        <f>E41*627.509</f>
        <v>36.936277880753444</v>
      </c>
      <c r="G41" s="3"/>
    </row>
    <row r="42" spans="1:7" x14ac:dyDescent="0.35">
      <c r="F42" s="6"/>
      <c r="G42" s="3"/>
    </row>
    <row r="43" spans="1:7" x14ac:dyDescent="0.35">
      <c r="A43" s="1" t="s">
        <v>13</v>
      </c>
      <c r="B43" s="1">
        <v>-385.59742585599997</v>
      </c>
      <c r="C43" s="1">
        <v>9.0486999999999998E-2</v>
      </c>
      <c r="D43" s="1">
        <f>C43+B43</f>
        <v>-385.50693885599998</v>
      </c>
      <c r="F43" s="6"/>
      <c r="G43" s="3"/>
    </row>
    <row r="44" spans="1:7" x14ac:dyDescent="0.35">
      <c r="A44" s="1" t="s">
        <v>14</v>
      </c>
      <c r="B44" s="1">
        <v>-691.51146831400001</v>
      </c>
      <c r="C44" s="1">
        <v>0.16505300000000001</v>
      </c>
      <c r="D44" s="1">
        <f>C44+B44</f>
        <v>-691.34641531400007</v>
      </c>
      <c r="E44" s="1">
        <f>D44+D43+D36-D37-D32</f>
        <v>7.6406199998473312E-3</v>
      </c>
      <c r="F44" s="6">
        <f>E44*627.509</f>
        <v>4.7945578154841995</v>
      </c>
      <c r="G44" s="3"/>
    </row>
    <row r="45" spans="1:7" x14ac:dyDescent="0.35">
      <c r="A45" s="1" t="s">
        <v>15</v>
      </c>
      <c r="B45" s="1">
        <v>-691.50964947199998</v>
      </c>
      <c r="C45" s="1">
        <v>0.16394300000000001</v>
      </c>
      <c r="D45" s="1">
        <f>C45+B45</f>
        <v>-691.34570647199996</v>
      </c>
      <c r="E45" s="1">
        <f>D45+D43+D36-D37-D32</f>
        <v>8.3494619996145047E-3</v>
      </c>
      <c r="F45" s="6">
        <f>E45*627.509</f>
        <v>5.2393625499160983</v>
      </c>
      <c r="G45" s="3"/>
    </row>
    <row r="51" spans="1:20" x14ac:dyDescent="0.35">
      <c r="F51" s="2"/>
    </row>
    <row r="52" spans="1:20" x14ac:dyDescent="0.35">
      <c r="F52" s="2"/>
    </row>
    <row r="53" spans="1:20" x14ac:dyDescent="0.35">
      <c r="A53" s="7"/>
      <c r="B53" s="7"/>
      <c r="C53" s="7"/>
      <c r="F53" s="2"/>
      <c r="K53" s="1" t="s">
        <v>34</v>
      </c>
      <c r="L53" s="1" t="s">
        <v>35</v>
      </c>
      <c r="M53" s="1" t="s">
        <v>36</v>
      </c>
      <c r="N53" s="1" t="s">
        <v>37</v>
      </c>
      <c r="O53" s="1" t="s">
        <v>38</v>
      </c>
    </row>
    <row r="54" spans="1:20" x14ac:dyDescent="0.35">
      <c r="A54" s="7"/>
      <c r="B54" s="7"/>
      <c r="C54" s="7"/>
      <c r="F54" s="2"/>
      <c r="K54" s="1" t="s">
        <v>34</v>
      </c>
      <c r="L54" s="1" t="s">
        <v>39</v>
      </c>
      <c r="M54" s="1" t="s">
        <v>40</v>
      </c>
      <c r="N54" s="1" t="s">
        <v>41</v>
      </c>
      <c r="O54" s="1" t="s">
        <v>42</v>
      </c>
      <c r="P54" s="1">
        <v>-385.59692250299997</v>
      </c>
      <c r="Q54" s="1" t="s">
        <v>43</v>
      </c>
      <c r="R54" s="1" t="s">
        <v>44</v>
      </c>
      <c r="S54" s="1">
        <v>16</v>
      </c>
      <c r="T54" s="1" t="s">
        <v>45</v>
      </c>
    </row>
    <row r="55" spans="1:20" x14ac:dyDescent="0.35">
      <c r="A55" s="7"/>
      <c r="B55" s="7"/>
      <c r="C55" s="7"/>
      <c r="F55" s="2"/>
      <c r="K55" s="1" t="s">
        <v>34</v>
      </c>
      <c r="L55" s="1" t="s">
        <v>46</v>
      </c>
    </row>
    <row r="56" spans="1:20" x14ac:dyDescent="0.35">
      <c r="A56" s="7"/>
      <c r="B56" s="7"/>
      <c r="C56" s="7"/>
      <c r="F56" s="2"/>
      <c r="K56" s="1" t="s">
        <v>34</v>
      </c>
      <c r="L56" s="1" t="s">
        <v>47</v>
      </c>
      <c r="M56" s="1" t="s">
        <v>36</v>
      </c>
      <c r="N56" s="1" t="s">
        <v>37</v>
      </c>
      <c r="O56" s="1" t="s">
        <v>38</v>
      </c>
    </row>
    <row r="57" spans="1:20" x14ac:dyDescent="0.35">
      <c r="A57" s="7"/>
      <c r="B57" s="7"/>
      <c r="C57" s="7"/>
      <c r="F57" s="2"/>
      <c r="K57" s="1" t="s">
        <v>48</v>
      </c>
      <c r="L57" s="1" t="s">
        <v>35</v>
      </c>
      <c r="M57" s="1" t="s">
        <v>36</v>
      </c>
      <c r="N57" s="1" t="s">
        <v>37</v>
      </c>
      <c r="O57" s="1" t="s">
        <v>38</v>
      </c>
    </row>
    <row r="58" spans="1:20" x14ac:dyDescent="0.35">
      <c r="A58" s="7"/>
      <c r="B58" s="7"/>
      <c r="C58" s="7"/>
      <c r="F58" s="2"/>
      <c r="K58" s="1" t="s">
        <v>48</v>
      </c>
      <c r="L58" s="1" t="s">
        <v>39</v>
      </c>
      <c r="M58" s="1" t="s">
        <v>40</v>
      </c>
      <c r="N58" s="1" t="s">
        <v>49</v>
      </c>
      <c r="O58" s="1" t="s">
        <v>42</v>
      </c>
      <c r="P58" s="1">
        <v>-691.50864364799997</v>
      </c>
      <c r="Q58" s="1" t="s">
        <v>43</v>
      </c>
      <c r="R58" s="1" t="s">
        <v>44</v>
      </c>
      <c r="S58" s="1">
        <v>15</v>
      </c>
      <c r="T58" s="1" t="s">
        <v>45</v>
      </c>
    </row>
    <row r="59" spans="1:20" x14ac:dyDescent="0.35">
      <c r="A59" s="7"/>
      <c r="B59" s="7"/>
      <c r="C59" s="7"/>
      <c r="F59" s="2"/>
      <c r="K59" s="1" t="s">
        <v>48</v>
      </c>
      <c r="L59" s="1" t="s">
        <v>50</v>
      </c>
    </row>
    <row r="60" spans="1:20" x14ac:dyDescent="0.35">
      <c r="A60" s="7"/>
      <c r="B60" s="7"/>
      <c r="C60" s="7"/>
      <c r="F60" s="2"/>
      <c r="K60" s="1" t="s">
        <v>48</v>
      </c>
      <c r="L60" s="1" t="s">
        <v>51</v>
      </c>
      <c r="M60" s="1" t="s">
        <v>36</v>
      </c>
      <c r="N60" s="1" t="s">
        <v>37</v>
      </c>
      <c r="O60" s="1" t="s">
        <v>52</v>
      </c>
    </row>
    <row r="61" spans="1:20" x14ac:dyDescent="0.35">
      <c r="A61" s="7"/>
      <c r="B61" s="7"/>
      <c r="C61" s="7"/>
      <c r="F61" s="2"/>
    </row>
    <row r="62" spans="1:20" x14ac:dyDescent="0.35">
      <c r="A62" s="7"/>
      <c r="B62" s="7"/>
      <c r="C62" s="7"/>
      <c r="F62" s="2"/>
    </row>
    <row r="63" spans="1:20" x14ac:dyDescent="0.35">
      <c r="A63" s="7"/>
      <c r="B63" s="7"/>
      <c r="C63" s="7"/>
      <c r="F63" s="2"/>
    </row>
    <row r="64" spans="1:20" x14ac:dyDescent="0.35">
      <c r="A64" s="7"/>
      <c r="B64" s="7"/>
      <c r="C64" s="7"/>
      <c r="F64" s="4"/>
    </row>
    <row r="65" spans="1:6" x14ac:dyDescent="0.35">
      <c r="A65" s="7"/>
      <c r="B65" s="7"/>
      <c r="C65" s="7"/>
      <c r="F65" s="4"/>
    </row>
    <row r="66" spans="1:6" x14ac:dyDescent="0.35">
      <c r="A66" s="7"/>
      <c r="B66" s="7"/>
      <c r="C66" s="7"/>
      <c r="F66" s="2"/>
    </row>
    <row r="67" spans="1:6" x14ac:dyDescent="0.35">
      <c r="A67" s="7"/>
      <c r="B67" s="7"/>
      <c r="C67" s="7"/>
      <c r="F6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Whitfield</dc:creator>
  <cp:lastModifiedBy>Richard Whitfield</cp:lastModifiedBy>
  <dcterms:created xsi:type="dcterms:W3CDTF">2026-06-14T20:12:01Z</dcterms:created>
  <dcterms:modified xsi:type="dcterms:W3CDTF">2026-06-23T19:54:03Z</dcterms:modified>
</cp:coreProperties>
</file>