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autoCompressPictures="0"/>
  <bookViews>
    <workbookView xWindow="4440" yWindow="1640" windowWidth="29740" windowHeight="24300" tabRatio="500"/>
  </bookViews>
  <sheets>
    <sheet name="All" sheetId="1" r:id="rId1"/>
    <sheet name="SNPs" sheetId="2" r:id="rId2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L40" i="2" l="1"/>
  <c r="L27" i="2"/>
  <c r="L14" i="2"/>
  <c r="M40" i="2"/>
  <c r="M14" i="2"/>
  <c r="M27" i="2"/>
  <c r="Q26" i="2"/>
  <c r="Q25" i="2"/>
  <c r="P26" i="1"/>
  <c r="P25" i="1"/>
  <c r="P39" i="2"/>
  <c r="P26" i="2"/>
  <c r="P13" i="2"/>
  <c r="O12" i="1"/>
  <c r="O26" i="1"/>
  <c r="O39" i="1"/>
  <c r="O63" i="2"/>
  <c r="O64" i="2"/>
  <c r="O65" i="2"/>
  <c r="O66" i="2"/>
  <c r="O68" i="2"/>
  <c r="N63" i="2"/>
  <c r="N64" i="2"/>
  <c r="N65" i="2"/>
  <c r="N66" i="2"/>
  <c r="N68" i="2"/>
  <c r="O61" i="2"/>
  <c r="N61" i="2"/>
  <c r="O50" i="2"/>
  <c r="O51" i="2"/>
  <c r="O52" i="2"/>
  <c r="O53" i="2"/>
  <c r="O55" i="2"/>
  <c r="N50" i="2"/>
  <c r="N51" i="2"/>
  <c r="N52" i="2"/>
  <c r="N53" i="2"/>
  <c r="N55" i="2"/>
  <c r="O48" i="2"/>
  <c r="N48" i="2"/>
  <c r="O36" i="2"/>
  <c r="O37" i="2"/>
  <c r="O38" i="2"/>
  <c r="O39" i="2"/>
  <c r="O41" i="2"/>
  <c r="N41" i="2"/>
  <c r="N36" i="2"/>
  <c r="N37" i="2"/>
  <c r="N38" i="2"/>
  <c r="N39" i="2"/>
  <c r="O34" i="2"/>
  <c r="N34" i="2"/>
  <c r="O23" i="2"/>
  <c r="O24" i="2"/>
  <c r="O25" i="2"/>
  <c r="O26" i="2"/>
  <c r="O28" i="2"/>
  <c r="N23" i="2"/>
  <c r="N24" i="2"/>
  <c r="N25" i="2"/>
  <c r="N26" i="2"/>
  <c r="N28" i="2"/>
  <c r="O21" i="2"/>
  <c r="N21" i="2"/>
  <c r="O10" i="2"/>
  <c r="O11" i="2"/>
  <c r="O12" i="2"/>
  <c r="O13" i="2"/>
  <c r="O15" i="2"/>
  <c r="N10" i="2"/>
  <c r="N11" i="2"/>
  <c r="N12" i="2"/>
  <c r="N13" i="2"/>
  <c r="N15" i="2"/>
  <c r="O8" i="2"/>
  <c r="N8" i="2"/>
  <c r="N62" i="1"/>
  <c r="N63" i="1"/>
  <c r="N64" i="1"/>
  <c r="N65" i="1"/>
  <c r="N66" i="1"/>
  <c r="N68" i="1"/>
  <c r="M62" i="1"/>
  <c r="M63" i="1"/>
  <c r="M64" i="1"/>
  <c r="M65" i="1"/>
  <c r="M66" i="1"/>
  <c r="M68" i="1"/>
  <c r="N61" i="1"/>
  <c r="M61" i="1"/>
  <c r="N49" i="1"/>
  <c r="N50" i="1"/>
  <c r="N51" i="1"/>
  <c r="N52" i="1"/>
  <c r="N53" i="1"/>
  <c r="N55" i="1"/>
  <c r="M49" i="1"/>
  <c r="M50" i="1"/>
  <c r="M51" i="1"/>
  <c r="M52" i="1"/>
  <c r="M53" i="1"/>
  <c r="M55" i="1"/>
  <c r="N48" i="1"/>
  <c r="M48" i="1"/>
  <c r="M35" i="1"/>
  <c r="N35" i="1"/>
  <c r="M36" i="1"/>
  <c r="N36" i="1"/>
  <c r="M37" i="1"/>
  <c r="N37" i="1"/>
  <c r="M38" i="1"/>
  <c r="N38" i="1"/>
  <c r="M39" i="1"/>
  <c r="N39" i="1"/>
  <c r="M41" i="1"/>
  <c r="N41" i="1"/>
  <c r="N34" i="1"/>
  <c r="M34" i="1"/>
  <c r="N22" i="1"/>
  <c r="N23" i="1"/>
  <c r="N24" i="1"/>
  <c r="N25" i="1"/>
  <c r="N26" i="1"/>
  <c r="N27" i="1"/>
  <c r="N28" i="1"/>
  <c r="M22" i="1"/>
  <c r="M23" i="1"/>
  <c r="M24" i="1"/>
  <c r="M25" i="1"/>
  <c r="M26" i="1"/>
  <c r="M27" i="1"/>
  <c r="M28" i="1"/>
  <c r="N21" i="1"/>
  <c r="M21" i="1"/>
  <c r="N9" i="1"/>
  <c r="N10" i="1"/>
  <c r="N11" i="1"/>
  <c r="N12" i="1"/>
  <c r="N13" i="1"/>
  <c r="N15" i="1"/>
  <c r="M9" i="1"/>
  <c r="M10" i="1"/>
  <c r="M11" i="1"/>
  <c r="M12" i="1"/>
  <c r="M13" i="1"/>
  <c r="M15" i="1"/>
  <c r="N8" i="1"/>
  <c r="M8" i="1"/>
</calcChain>
</file>

<file path=xl/sharedStrings.xml><?xml version="1.0" encoding="utf-8"?>
<sst xmlns="http://schemas.openxmlformats.org/spreadsheetml/2006/main" count="290" uniqueCount="37">
  <si>
    <t>P_latipinna</t>
  </si>
  <si>
    <t>Nonsynonimous</t>
  </si>
  <si>
    <t>Frameshift</t>
  </si>
  <si>
    <t>Splice acceptor</t>
  </si>
  <si>
    <t>Splice donor</t>
  </si>
  <si>
    <t>Stop gained</t>
  </si>
  <si>
    <t>Stop lost</t>
  </si>
  <si>
    <t>Total variants</t>
  </si>
  <si>
    <t>P_formosa</t>
  </si>
  <si>
    <t>P_mexicana</t>
  </si>
  <si>
    <t>total</t>
  </si>
  <si>
    <t>hom</t>
  </si>
  <si>
    <t>Pla-4342-1</t>
  </si>
  <si>
    <t>Pla-1145-1</t>
  </si>
  <si>
    <t>Pla-1598-1</t>
  </si>
  <si>
    <t>Pla-2768-1</t>
  </si>
  <si>
    <t>Pla-4341-1</t>
  </si>
  <si>
    <t>Pfa-D724-1</t>
  </si>
  <si>
    <t>Pfa-1285-1</t>
  </si>
  <si>
    <t>Pfa-4394-10</t>
  </si>
  <si>
    <t>Pfa-4786-1</t>
  </si>
  <si>
    <t>Pfa-4387-1</t>
  </si>
  <si>
    <t>Pme-4346-1</t>
  </si>
  <si>
    <t>Pme-4345-1</t>
  </si>
  <si>
    <t>Pme-4347-1</t>
  </si>
  <si>
    <t>Pme-4344-1</t>
  </si>
  <si>
    <t>Pme-1146-1</t>
  </si>
  <si>
    <t>SNPs and Indels</t>
  </si>
  <si>
    <t>SNPs only</t>
  </si>
  <si>
    <t>Nonsynonimous contain other categories</t>
  </si>
  <si>
    <t>Nonsynonimous and frameshift contain other categories</t>
  </si>
  <si>
    <t>Reduced coverage for latipinna and mexicana</t>
  </si>
  <si>
    <t>P_formosa aligned to latipinna</t>
  </si>
  <si>
    <t>P_formosa aligned to mexicana</t>
  </si>
  <si>
    <t>Shared</t>
  </si>
  <si>
    <t>Average</t>
  </si>
  <si>
    <t>Supplementary Table 13_Poecilia variants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</si>
</sst>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10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1" fontId="0" fillId="0" borderId="4" xfId="0" applyNumberFormat="1" applyBorder="1"/>
    <xf numFmtId="1" fontId="0" fillId="0" borderId="6" xfId="0" applyNumberFormat="1" applyBorder="1"/>
    <xf numFmtId="1" fontId="0" fillId="0" borderId="8" xfId="0" applyNumberFormat="1" applyBorder="1"/>
    <xf numFmtId="1" fontId="0" fillId="0" borderId="9" xfId="0" applyNumberFormat="1" applyBorder="1"/>
    <xf numFmtId="0" fontId="0" fillId="0" borderId="7" xfId="0" applyBorder="1" applyAlignment="1">
      <alignment horizontal="center"/>
    </xf>
    <xf numFmtId="0" fontId="2" fillId="0" borderId="4" xfId="0" applyFont="1" applyBorder="1"/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68"/>
  <sheetViews>
    <sheetView tabSelected="1" view="pageLayout" workbookViewId="0"/>
  </sheetViews>
  <sheetFormatPr baseColWidth="10" defaultRowHeight="15" x14ac:dyDescent="0"/>
  <cols>
    <col min="1" max="1" width="14" customWidth="1"/>
  </cols>
  <sheetData>
    <row r="1" spans="1:15" ht="18">
      <c r="A1" s="28" t="s">
        <v>36</v>
      </c>
    </row>
    <row r="3" spans="1:15">
      <c r="A3" t="s">
        <v>27</v>
      </c>
      <c r="B3" t="s">
        <v>31</v>
      </c>
    </row>
    <row r="5" spans="1:15" ht="17" thickBot="1">
      <c r="A5" t="s">
        <v>0</v>
      </c>
    </row>
    <row r="6" spans="1:15">
      <c r="A6" s="1"/>
      <c r="B6" s="23" t="s">
        <v>12</v>
      </c>
      <c r="C6" s="23"/>
      <c r="D6" s="23" t="s">
        <v>13</v>
      </c>
      <c r="E6" s="23"/>
      <c r="F6" s="23" t="s">
        <v>14</v>
      </c>
      <c r="G6" s="23"/>
      <c r="H6" s="23" t="s">
        <v>16</v>
      </c>
      <c r="I6" s="23"/>
      <c r="J6" s="23" t="s">
        <v>15</v>
      </c>
      <c r="K6" s="23"/>
      <c r="L6" s="13" t="s">
        <v>34</v>
      </c>
      <c r="M6" s="23" t="s">
        <v>35</v>
      </c>
      <c r="N6" s="24"/>
    </row>
    <row r="7" spans="1:15">
      <c r="A7" s="2"/>
      <c r="B7" s="5" t="s">
        <v>10</v>
      </c>
      <c r="C7" s="5" t="s">
        <v>11</v>
      </c>
      <c r="D7" s="5" t="s">
        <v>10</v>
      </c>
      <c r="E7" s="5" t="s">
        <v>11</v>
      </c>
      <c r="F7" s="5" t="s">
        <v>10</v>
      </c>
      <c r="G7" s="5" t="s">
        <v>11</v>
      </c>
      <c r="H7" s="5" t="s">
        <v>10</v>
      </c>
      <c r="I7" s="5" t="s">
        <v>11</v>
      </c>
      <c r="J7" s="5" t="s">
        <v>10</v>
      </c>
      <c r="K7" s="5" t="s">
        <v>11</v>
      </c>
      <c r="L7" s="14" t="s">
        <v>10</v>
      </c>
      <c r="M7" s="10" t="s">
        <v>10</v>
      </c>
      <c r="N7" s="11" t="s">
        <v>11</v>
      </c>
    </row>
    <row r="8" spans="1:15">
      <c r="A8" s="3" t="s">
        <v>1</v>
      </c>
      <c r="B8" s="6">
        <v>42484</v>
      </c>
      <c r="C8" s="6">
        <v>17689</v>
      </c>
      <c r="D8" s="6">
        <v>93956</v>
      </c>
      <c r="E8" s="6">
        <v>43810</v>
      </c>
      <c r="F8" s="6">
        <v>53734</v>
      </c>
      <c r="G8" s="6">
        <v>30131</v>
      </c>
      <c r="H8" s="6">
        <v>84815</v>
      </c>
      <c r="I8" s="6">
        <v>52151</v>
      </c>
      <c r="J8" s="6">
        <v>82251</v>
      </c>
      <c r="K8" s="6">
        <v>44083</v>
      </c>
      <c r="L8" s="15">
        <v>13588</v>
      </c>
      <c r="M8" s="17">
        <f>(SUM(B8+D8+F8+H8+J8))/5</f>
        <v>71448</v>
      </c>
      <c r="N8" s="18">
        <f>(SUM(C8+E8+G8+I8+K8))/5</f>
        <v>37572.800000000003</v>
      </c>
    </row>
    <row r="9" spans="1:15">
      <c r="A9" s="3" t="s">
        <v>2</v>
      </c>
      <c r="B9" s="6">
        <v>3465</v>
      </c>
      <c r="C9" s="6">
        <v>1104</v>
      </c>
      <c r="D9" s="6">
        <v>6040</v>
      </c>
      <c r="E9" s="6">
        <v>1773</v>
      </c>
      <c r="F9" s="6">
        <v>4212</v>
      </c>
      <c r="G9" s="6">
        <v>1536</v>
      </c>
      <c r="H9" s="6">
        <v>5575</v>
      </c>
      <c r="I9" s="6">
        <v>2271</v>
      </c>
      <c r="J9" s="6">
        <v>5409</v>
      </c>
      <c r="K9" s="6">
        <v>1886</v>
      </c>
      <c r="L9" s="15">
        <v>796</v>
      </c>
      <c r="M9" s="17">
        <f t="shared" ref="M9:M15" si="0">(SUM(B9+D9+F9+H9+J9))/5</f>
        <v>4940.2</v>
      </c>
      <c r="N9" s="18">
        <f t="shared" ref="N9:N15" si="1">(SUM(C9+E9+G9+I9+K9))/5</f>
        <v>1714</v>
      </c>
    </row>
    <row r="10" spans="1:15">
      <c r="A10" s="3" t="s">
        <v>3</v>
      </c>
      <c r="B10" s="6">
        <v>430</v>
      </c>
      <c r="C10" s="6">
        <v>230</v>
      </c>
      <c r="D10" s="6">
        <v>860</v>
      </c>
      <c r="E10" s="6">
        <v>386</v>
      </c>
      <c r="F10" s="6">
        <v>545</v>
      </c>
      <c r="G10" s="6">
        <v>337</v>
      </c>
      <c r="H10" s="6">
        <v>795</v>
      </c>
      <c r="I10" s="6">
        <v>512</v>
      </c>
      <c r="J10" s="6">
        <v>773</v>
      </c>
      <c r="K10" s="6">
        <v>417</v>
      </c>
      <c r="L10" s="15">
        <v>126</v>
      </c>
      <c r="M10" s="17">
        <f t="shared" si="0"/>
        <v>680.6</v>
      </c>
      <c r="N10" s="18">
        <f t="shared" si="1"/>
        <v>376.4</v>
      </c>
    </row>
    <row r="11" spans="1:15">
      <c r="A11" s="3" t="s">
        <v>4</v>
      </c>
      <c r="B11" s="6">
        <v>422</v>
      </c>
      <c r="C11" s="6">
        <v>223</v>
      </c>
      <c r="D11" s="6">
        <v>929</v>
      </c>
      <c r="E11" s="6">
        <v>404</v>
      </c>
      <c r="F11" s="6">
        <v>511</v>
      </c>
      <c r="G11" s="6">
        <v>309</v>
      </c>
      <c r="H11" s="6">
        <v>832</v>
      </c>
      <c r="I11" s="6">
        <v>512</v>
      </c>
      <c r="J11" s="6">
        <v>808</v>
      </c>
      <c r="K11" s="6">
        <v>451</v>
      </c>
      <c r="L11" s="15">
        <v>118</v>
      </c>
      <c r="M11" s="17">
        <f t="shared" si="0"/>
        <v>700.4</v>
      </c>
      <c r="N11" s="18">
        <f t="shared" si="1"/>
        <v>379.8</v>
      </c>
    </row>
    <row r="12" spans="1:15">
      <c r="A12" s="3" t="s">
        <v>5</v>
      </c>
      <c r="B12" s="6">
        <v>710</v>
      </c>
      <c r="C12" s="6">
        <v>244</v>
      </c>
      <c r="D12" s="6">
        <v>1282</v>
      </c>
      <c r="E12" s="6">
        <v>412</v>
      </c>
      <c r="F12" s="6">
        <v>899</v>
      </c>
      <c r="G12" s="6">
        <v>371</v>
      </c>
      <c r="H12" s="6">
        <v>1175</v>
      </c>
      <c r="I12" s="6">
        <v>525</v>
      </c>
      <c r="J12" s="6">
        <v>1188</v>
      </c>
      <c r="K12" s="6">
        <v>447</v>
      </c>
      <c r="L12" s="15">
        <v>187</v>
      </c>
      <c r="M12" s="17">
        <f t="shared" si="0"/>
        <v>1050.8</v>
      </c>
      <c r="N12" s="18">
        <f t="shared" si="1"/>
        <v>399.8</v>
      </c>
      <c r="O12">
        <f>SUM(L10:L13)</f>
        <v>487</v>
      </c>
    </row>
    <row r="13" spans="1:15">
      <c r="A13" s="3" t="s">
        <v>6</v>
      </c>
      <c r="B13" s="6">
        <v>135</v>
      </c>
      <c r="C13" s="6">
        <v>54</v>
      </c>
      <c r="D13" s="6">
        <v>272</v>
      </c>
      <c r="E13" s="6">
        <v>135</v>
      </c>
      <c r="F13" s="6">
        <v>172</v>
      </c>
      <c r="G13" s="6">
        <v>89</v>
      </c>
      <c r="H13" s="6">
        <v>250</v>
      </c>
      <c r="I13" s="6">
        <v>168</v>
      </c>
      <c r="J13" s="6">
        <v>231</v>
      </c>
      <c r="K13" s="6">
        <v>125</v>
      </c>
      <c r="L13" s="15">
        <v>56</v>
      </c>
      <c r="M13" s="17">
        <f t="shared" si="0"/>
        <v>212</v>
      </c>
      <c r="N13" s="18">
        <f t="shared" si="1"/>
        <v>114.2</v>
      </c>
    </row>
    <row r="14" spans="1:15">
      <c r="A14" s="3"/>
      <c r="B14" s="6"/>
      <c r="C14" s="6"/>
      <c r="D14" s="6"/>
      <c r="E14" s="6"/>
      <c r="F14" s="6"/>
      <c r="G14" s="6"/>
      <c r="H14" s="6"/>
      <c r="I14" s="6"/>
      <c r="J14" s="6"/>
      <c r="K14" s="6"/>
      <c r="L14" s="15"/>
      <c r="M14" s="17"/>
      <c r="N14" s="18"/>
    </row>
    <row r="15" spans="1:15" ht="17" thickBot="1">
      <c r="A15" s="4" t="s">
        <v>7</v>
      </c>
      <c r="B15" s="7">
        <v>1902163</v>
      </c>
      <c r="C15" s="7">
        <v>963433</v>
      </c>
      <c r="D15" s="7">
        <v>5676057</v>
      </c>
      <c r="E15" s="7">
        <v>2667843</v>
      </c>
      <c r="F15" s="7">
        <v>2496306</v>
      </c>
      <c r="G15" s="7">
        <v>1674433</v>
      </c>
      <c r="H15" s="7">
        <v>5076720</v>
      </c>
      <c r="I15" s="7">
        <v>3400965</v>
      </c>
      <c r="J15" s="7">
        <v>4661871</v>
      </c>
      <c r="K15" s="7">
        <v>2725184</v>
      </c>
      <c r="L15" s="16">
        <v>561324</v>
      </c>
      <c r="M15" s="19">
        <f t="shared" si="0"/>
        <v>3962623.4</v>
      </c>
      <c r="N15" s="20">
        <f t="shared" si="1"/>
        <v>2286371.6</v>
      </c>
    </row>
    <row r="18" spans="1:16" ht="17" thickBot="1">
      <c r="A18" t="s">
        <v>8</v>
      </c>
    </row>
    <row r="19" spans="1:16">
      <c r="A19" s="1"/>
      <c r="B19" s="23" t="s">
        <v>17</v>
      </c>
      <c r="C19" s="23"/>
      <c r="D19" s="23" t="s">
        <v>18</v>
      </c>
      <c r="E19" s="23"/>
      <c r="F19" s="23" t="s">
        <v>19</v>
      </c>
      <c r="G19" s="23"/>
      <c r="H19" s="23" t="s">
        <v>20</v>
      </c>
      <c r="I19" s="23"/>
      <c r="J19" s="23" t="s">
        <v>21</v>
      </c>
      <c r="K19" s="23"/>
      <c r="L19" s="9" t="s">
        <v>34</v>
      </c>
      <c r="M19" s="23" t="s">
        <v>35</v>
      </c>
      <c r="N19" s="24"/>
    </row>
    <row r="20" spans="1:16">
      <c r="A20" s="2"/>
      <c r="B20" s="5" t="s">
        <v>10</v>
      </c>
      <c r="C20" s="5" t="s">
        <v>11</v>
      </c>
      <c r="D20" s="5" t="s">
        <v>10</v>
      </c>
      <c r="E20" s="5" t="s">
        <v>11</v>
      </c>
      <c r="F20" s="5" t="s">
        <v>10</v>
      </c>
      <c r="G20" s="5" t="s">
        <v>11</v>
      </c>
      <c r="H20" s="5" t="s">
        <v>10</v>
      </c>
      <c r="I20" s="5" t="s">
        <v>11</v>
      </c>
      <c r="J20" s="5" t="s">
        <v>10</v>
      </c>
      <c r="K20" s="5" t="s">
        <v>11</v>
      </c>
      <c r="L20" s="10" t="s">
        <v>10</v>
      </c>
      <c r="M20" s="10" t="s">
        <v>10</v>
      </c>
      <c r="N20" s="11" t="s">
        <v>11</v>
      </c>
    </row>
    <row r="21" spans="1:16">
      <c r="A21" s="3" t="s">
        <v>1</v>
      </c>
      <c r="B21" s="6">
        <v>83589</v>
      </c>
      <c r="C21" s="6">
        <v>4379</v>
      </c>
      <c r="D21" s="6">
        <v>84663</v>
      </c>
      <c r="E21" s="6">
        <v>4357</v>
      </c>
      <c r="F21" s="6">
        <v>80879</v>
      </c>
      <c r="G21" s="6">
        <v>1923</v>
      </c>
      <c r="H21" s="6">
        <v>86056</v>
      </c>
      <c r="I21" s="6">
        <v>3905</v>
      </c>
      <c r="J21" s="6">
        <v>84075</v>
      </c>
      <c r="K21" s="6">
        <v>4084</v>
      </c>
      <c r="L21" s="6">
        <v>63241</v>
      </c>
      <c r="M21" s="17">
        <f>(SUM(B21+D21+F21+H21+J21))/5</f>
        <v>83852.399999999994</v>
      </c>
      <c r="N21" s="18">
        <f>(SUM(C21+E21+G21+I21+K21))/5</f>
        <v>3729.6</v>
      </c>
    </row>
    <row r="22" spans="1:16">
      <c r="A22" s="3" t="s">
        <v>2</v>
      </c>
      <c r="B22" s="6">
        <v>1954</v>
      </c>
      <c r="C22" s="6">
        <v>160</v>
      </c>
      <c r="D22" s="6">
        <v>1995</v>
      </c>
      <c r="E22" s="6">
        <v>159</v>
      </c>
      <c r="F22" s="6">
        <v>1814</v>
      </c>
      <c r="G22" s="6">
        <v>70</v>
      </c>
      <c r="H22" s="6">
        <v>2043</v>
      </c>
      <c r="I22" s="6">
        <v>158</v>
      </c>
      <c r="J22" s="6">
        <v>1945</v>
      </c>
      <c r="K22" s="6">
        <v>133</v>
      </c>
      <c r="L22" s="6">
        <v>1015</v>
      </c>
      <c r="M22" s="17">
        <f t="shared" ref="M22:M28" si="2">(SUM(B22+D22+F22+H22+J22))/5</f>
        <v>1950.2</v>
      </c>
      <c r="N22" s="18">
        <f t="shared" ref="N22:N28" si="3">(SUM(C22+E22+G22+I22+K22))/5</f>
        <v>136</v>
      </c>
    </row>
    <row r="23" spans="1:16">
      <c r="A23" s="3" t="s">
        <v>3</v>
      </c>
      <c r="B23" s="6">
        <v>547</v>
      </c>
      <c r="C23" s="6">
        <v>31</v>
      </c>
      <c r="D23" s="6">
        <v>567</v>
      </c>
      <c r="E23" s="6">
        <v>47</v>
      </c>
      <c r="F23" s="6">
        <v>529</v>
      </c>
      <c r="G23" s="6">
        <v>22</v>
      </c>
      <c r="H23" s="6">
        <v>549</v>
      </c>
      <c r="I23" s="6">
        <v>39</v>
      </c>
      <c r="J23" s="6">
        <v>556</v>
      </c>
      <c r="K23" s="6">
        <v>33</v>
      </c>
      <c r="L23" s="6">
        <v>362</v>
      </c>
      <c r="M23" s="17">
        <f t="shared" si="2"/>
        <v>549.6</v>
      </c>
      <c r="N23" s="18">
        <f t="shared" si="3"/>
        <v>34.4</v>
      </c>
    </row>
    <row r="24" spans="1:16">
      <c r="A24" s="3" t="s">
        <v>4</v>
      </c>
      <c r="B24" s="6">
        <v>615</v>
      </c>
      <c r="C24" s="6">
        <v>35</v>
      </c>
      <c r="D24" s="6">
        <v>659</v>
      </c>
      <c r="E24" s="6">
        <v>42</v>
      </c>
      <c r="F24" s="6">
        <v>628</v>
      </c>
      <c r="G24" s="6">
        <v>20</v>
      </c>
      <c r="H24" s="6">
        <v>656</v>
      </c>
      <c r="I24" s="6">
        <v>38</v>
      </c>
      <c r="J24" s="6">
        <v>654</v>
      </c>
      <c r="K24" s="6">
        <v>36</v>
      </c>
      <c r="L24" s="6">
        <v>443</v>
      </c>
      <c r="M24" s="17">
        <f t="shared" si="2"/>
        <v>642.4</v>
      </c>
      <c r="N24" s="18">
        <f t="shared" si="3"/>
        <v>34.200000000000003</v>
      </c>
    </row>
    <row r="25" spans="1:16">
      <c r="A25" s="3" t="s">
        <v>5</v>
      </c>
      <c r="B25" s="6">
        <v>469</v>
      </c>
      <c r="C25" s="6">
        <v>28</v>
      </c>
      <c r="D25" s="6">
        <v>489</v>
      </c>
      <c r="E25" s="6">
        <v>26</v>
      </c>
      <c r="F25" s="6">
        <v>455</v>
      </c>
      <c r="G25" s="6">
        <v>13</v>
      </c>
      <c r="H25" s="6">
        <v>494</v>
      </c>
      <c r="I25" s="6">
        <v>20</v>
      </c>
      <c r="J25" s="6">
        <v>499</v>
      </c>
      <c r="K25" s="6">
        <v>26</v>
      </c>
      <c r="L25" s="6">
        <v>286</v>
      </c>
      <c r="M25" s="17">
        <f t="shared" si="2"/>
        <v>481.2</v>
      </c>
      <c r="N25" s="18">
        <f t="shared" si="3"/>
        <v>22.6</v>
      </c>
      <c r="P25">
        <f>1232/487</f>
        <v>2.5297741273100618</v>
      </c>
    </row>
    <row r="26" spans="1:16">
      <c r="A26" s="3" t="s">
        <v>6</v>
      </c>
      <c r="B26" s="6">
        <v>148</v>
      </c>
      <c r="C26" s="6">
        <v>14</v>
      </c>
      <c r="D26" s="6">
        <v>149</v>
      </c>
      <c r="E26" s="6">
        <v>16</v>
      </c>
      <c r="F26" s="6">
        <v>143</v>
      </c>
      <c r="G26" s="6">
        <v>8</v>
      </c>
      <c r="H26" s="6">
        <v>158</v>
      </c>
      <c r="I26" s="6">
        <v>16</v>
      </c>
      <c r="J26" s="6">
        <v>153</v>
      </c>
      <c r="K26" s="12">
        <v>15</v>
      </c>
      <c r="L26" s="6">
        <v>141</v>
      </c>
      <c r="M26" s="17">
        <f t="shared" si="2"/>
        <v>150.19999999999999</v>
      </c>
      <c r="N26" s="18">
        <f t="shared" si="3"/>
        <v>13.8</v>
      </c>
      <c r="O26">
        <f>SUM(L23:L26)</f>
        <v>1232</v>
      </c>
      <c r="P26">
        <f>1232/575</f>
        <v>2.1426086956521737</v>
      </c>
    </row>
    <row r="27" spans="1:16">
      <c r="A27" s="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17">
        <f t="shared" si="2"/>
        <v>0</v>
      </c>
      <c r="N27" s="18">
        <f t="shared" si="3"/>
        <v>0</v>
      </c>
    </row>
    <row r="28" spans="1:16" ht="17" thickBot="1">
      <c r="A28" s="4" t="s">
        <v>7</v>
      </c>
      <c r="B28" s="7">
        <v>11420652</v>
      </c>
      <c r="C28" s="7">
        <v>646049</v>
      </c>
      <c r="D28" s="7">
        <v>11705369</v>
      </c>
      <c r="E28" s="7">
        <v>637384</v>
      </c>
      <c r="F28" s="7">
        <v>11333137</v>
      </c>
      <c r="G28" s="7">
        <v>289458</v>
      </c>
      <c r="H28" s="7">
        <v>11764001</v>
      </c>
      <c r="I28" s="7">
        <v>628766</v>
      </c>
      <c r="J28" s="7">
        <v>11803517</v>
      </c>
      <c r="K28" s="7">
        <v>533049</v>
      </c>
      <c r="L28" s="7">
        <v>8730287</v>
      </c>
      <c r="M28" s="19">
        <f t="shared" si="2"/>
        <v>11605335.199999999</v>
      </c>
      <c r="N28" s="20">
        <f t="shared" si="3"/>
        <v>546941.19999999995</v>
      </c>
    </row>
    <row r="31" spans="1:16" ht="17" thickBot="1">
      <c r="A31" t="s">
        <v>9</v>
      </c>
    </row>
    <row r="32" spans="1:16">
      <c r="A32" s="1"/>
      <c r="B32" s="23" t="s">
        <v>22</v>
      </c>
      <c r="C32" s="23"/>
      <c r="D32" s="23" t="s">
        <v>23</v>
      </c>
      <c r="E32" s="23"/>
      <c r="F32" s="23" t="s">
        <v>24</v>
      </c>
      <c r="G32" s="23"/>
      <c r="H32" s="23" t="s">
        <v>25</v>
      </c>
      <c r="I32" s="23"/>
      <c r="J32" s="23" t="s">
        <v>26</v>
      </c>
      <c r="K32" s="23"/>
      <c r="L32" s="9" t="s">
        <v>34</v>
      </c>
      <c r="M32" s="23" t="s">
        <v>35</v>
      </c>
      <c r="N32" s="24"/>
    </row>
    <row r="33" spans="1:15">
      <c r="A33" s="2"/>
      <c r="B33" s="5" t="s">
        <v>10</v>
      </c>
      <c r="C33" s="5" t="s">
        <v>11</v>
      </c>
      <c r="D33" s="5" t="s">
        <v>10</v>
      </c>
      <c r="E33" s="5" t="s">
        <v>11</v>
      </c>
      <c r="F33" s="5" t="s">
        <v>10</v>
      </c>
      <c r="G33" s="5" t="s">
        <v>11</v>
      </c>
      <c r="H33" s="5" t="s">
        <v>10</v>
      </c>
      <c r="I33" s="5" t="s">
        <v>11</v>
      </c>
      <c r="J33" s="5" t="s">
        <v>10</v>
      </c>
      <c r="K33" s="5" t="s">
        <v>11</v>
      </c>
      <c r="L33" s="10" t="s">
        <v>10</v>
      </c>
      <c r="M33" s="10" t="s">
        <v>10</v>
      </c>
      <c r="N33" s="11" t="s">
        <v>11</v>
      </c>
    </row>
    <row r="34" spans="1:15">
      <c r="A34" s="3" t="s">
        <v>1</v>
      </c>
      <c r="B34" s="6">
        <v>88260</v>
      </c>
      <c r="C34" s="6">
        <v>49944</v>
      </c>
      <c r="D34" s="6">
        <v>48411</v>
      </c>
      <c r="E34" s="6">
        <v>27643</v>
      </c>
      <c r="F34" s="6">
        <v>100955</v>
      </c>
      <c r="G34" s="6">
        <v>11131</v>
      </c>
      <c r="H34" s="6">
        <v>70736</v>
      </c>
      <c r="I34" s="6">
        <v>35867</v>
      </c>
      <c r="J34" s="6">
        <v>84385</v>
      </c>
      <c r="K34" s="6">
        <v>49686</v>
      </c>
      <c r="L34" s="6">
        <v>16174</v>
      </c>
      <c r="M34" s="17">
        <f>(SUM(B34+D34+F34+H34+J34))/5</f>
        <v>78549.399999999994</v>
      </c>
      <c r="N34" s="18">
        <f>(SUM(C34+E34+G34+I34+K34))/5</f>
        <v>34854.199999999997</v>
      </c>
    </row>
    <row r="35" spans="1:15">
      <c r="A35" s="3" t="s">
        <v>2</v>
      </c>
      <c r="B35" s="6">
        <v>5261</v>
      </c>
      <c r="C35" s="6">
        <v>2128</v>
      </c>
      <c r="D35" s="6">
        <v>3957</v>
      </c>
      <c r="E35" s="6">
        <v>1692</v>
      </c>
      <c r="F35" s="6">
        <v>5991</v>
      </c>
      <c r="G35" s="6">
        <v>597</v>
      </c>
      <c r="H35" s="6">
        <v>4629</v>
      </c>
      <c r="I35" s="6">
        <v>1797</v>
      </c>
      <c r="J35" s="6">
        <v>5166</v>
      </c>
      <c r="K35" s="6">
        <v>2096</v>
      </c>
      <c r="L35" s="6">
        <v>830</v>
      </c>
      <c r="M35" s="17">
        <f t="shared" ref="M35:M41" si="4">(SUM(B35+D35+F35+H35+J35))/5</f>
        <v>5000.8</v>
      </c>
      <c r="N35" s="18">
        <f t="shared" ref="N35:N41" si="5">(SUM(C35+E35+G35+I35+K35))/5</f>
        <v>1662</v>
      </c>
    </row>
    <row r="36" spans="1:15">
      <c r="A36" s="3" t="s">
        <v>3</v>
      </c>
      <c r="B36" s="6">
        <v>799</v>
      </c>
      <c r="C36" s="6">
        <v>495</v>
      </c>
      <c r="D36" s="6">
        <v>445</v>
      </c>
      <c r="E36" s="6">
        <v>285</v>
      </c>
      <c r="F36" s="6">
        <v>886</v>
      </c>
      <c r="G36" s="6">
        <v>150</v>
      </c>
      <c r="H36" s="6">
        <v>646</v>
      </c>
      <c r="I36" s="6">
        <v>367</v>
      </c>
      <c r="J36" s="6">
        <v>745</v>
      </c>
      <c r="K36" s="6">
        <v>495</v>
      </c>
      <c r="L36" s="6">
        <v>151</v>
      </c>
      <c r="M36" s="17">
        <f t="shared" si="4"/>
        <v>704.2</v>
      </c>
      <c r="N36" s="18">
        <f t="shared" si="5"/>
        <v>358.4</v>
      </c>
    </row>
    <row r="37" spans="1:15">
      <c r="A37" s="3" t="s">
        <v>4</v>
      </c>
      <c r="B37" s="6">
        <v>837</v>
      </c>
      <c r="C37" s="6">
        <v>516</v>
      </c>
      <c r="D37" s="6">
        <v>416</v>
      </c>
      <c r="E37" s="6">
        <v>279</v>
      </c>
      <c r="F37" s="6">
        <v>879</v>
      </c>
      <c r="G37" s="6">
        <v>128</v>
      </c>
      <c r="H37" s="6">
        <v>654</v>
      </c>
      <c r="I37" s="6">
        <v>362</v>
      </c>
      <c r="J37" s="6">
        <v>755</v>
      </c>
      <c r="K37" s="6">
        <v>496</v>
      </c>
      <c r="L37" s="6">
        <v>140</v>
      </c>
      <c r="M37" s="17">
        <f t="shared" si="4"/>
        <v>708.2</v>
      </c>
      <c r="N37" s="18">
        <f t="shared" si="5"/>
        <v>356.2</v>
      </c>
    </row>
    <row r="38" spans="1:15">
      <c r="A38" s="3" t="s">
        <v>5</v>
      </c>
      <c r="B38" s="6">
        <v>1177</v>
      </c>
      <c r="C38" s="6">
        <v>517</v>
      </c>
      <c r="D38" s="6">
        <v>917</v>
      </c>
      <c r="E38" s="6">
        <v>386</v>
      </c>
      <c r="F38" s="6">
        <v>1410</v>
      </c>
      <c r="G38" s="6">
        <v>130</v>
      </c>
      <c r="H38" s="6">
        <v>1073</v>
      </c>
      <c r="I38" s="6">
        <v>411</v>
      </c>
      <c r="J38" s="6">
        <v>1127</v>
      </c>
      <c r="K38" s="6">
        <v>495</v>
      </c>
      <c r="L38" s="6">
        <v>207</v>
      </c>
      <c r="M38" s="17">
        <f t="shared" si="4"/>
        <v>1140.8</v>
      </c>
      <c r="N38" s="18">
        <f t="shared" si="5"/>
        <v>387.8</v>
      </c>
    </row>
    <row r="39" spans="1:15">
      <c r="A39" s="3" t="s">
        <v>6</v>
      </c>
      <c r="B39" s="6">
        <v>298</v>
      </c>
      <c r="C39" s="6">
        <v>168</v>
      </c>
      <c r="D39" s="6">
        <v>194</v>
      </c>
      <c r="E39" s="6">
        <v>97</v>
      </c>
      <c r="F39" s="6">
        <v>357</v>
      </c>
      <c r="G39" s="6">
        <v>60</v>
      </c>
      <c r="H39" s="6">
        <v>262</v>
      </c>
      <c r="I39" s="6">
        <v>126</v>
      </c>
      <c r="J39" s="6">
        <v>284</v>
      </c>
      <c r="K39" s="6">
        <v>189</v>
      </c>
      <c r="L39" s="6">
        <v>77</v>
      </c>
      <c r="M39" s="17">
        <f t="shared" si="4"/>
        <v>279</v>
      </c>
      <c r="N39" s="18">
        <f t="shared" si="5"/>
        <v>128</v>
      </c>
      <c r="O39">
        <f>SUM(L36:L39)</f>
        <v>575</v>
      </c>
    </row>
    <row r="40" spans="1:15">
      <c r="A40" s="3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17"/>
      <c r="N40" s="18"/>
    </row>
    <row r="41" spans="1:15" ht="17" thickBot="1">
      <c r="A41" s="4" t="s">
        <v>7</v>
      </c>
      <c r="B41" s="7">
        <v>4978510</v>
      </c>
      <c r="C41" s="7">
        <v>3099868</v>
      </c>
      <c r="D41" s="7">
        <v>2072489</v>
      </c>
      <c r="E41" s="7">
        <v>1398372</v>
      </c>
      <c r="F41" s="7">
        <v>5375476</v>
      </c>
      <c r="G41" s="7">
        <v>603127</v>
      </c>
      <c r="H41" s="7">
        <v>3626235</v>
      </c>
      <c r="I41" s="7">
        <v>2096657</v>
      </c>
      <c r="J41" s="7">
        <v>4456448</v>
      </c>
      <c r="K41" s="7">
        <v>3121868</v>
      </c>
      <c r="L41" s="7">
        <v>706221</v>
      </c>
      <c r="M41" s="19">
        <f t="shared" si="4"/>
        <v>4101831.6</v>
      </c>
      <c r="N41" s="20">
        <f t="shared" si="5"/>
        <v>2063978.4</v>
      </c>
    </row>
    <row r="42" spans="1:15">
      <c r="A42" t="s">
        <v>30</v>
      </c>
    </row>
    <row r="45" spans="1:15" ht="17" thickBot="1">
      <c r="A45" t="s">
        <v>32</v>
      </c>
    </row>
    <row r="46" spans="1:15">
      <c r="A46" s="1"/>
      <c r="B46" s="23" t="s">
        <v>17</v>
      </c>
      <c r="C46" s="23"/>
      <c r="D46" s="23" t="s">
        <v>18</v>
      </c>
      <c r="E46" s="23"/>
      <c r="F46" s="23" t="s">
        <v>19</v>
      </c>
      <c r="G46" s="23"/>
      <c r="H46" s="23" t="s">
        <v>20</v>
      </c>
      <c r="I46" s="23"/>
      <c r="J46" s="23" t="s">
        <v>21</v>
      </c>
      <c r="K46" s="23"/>
      <c r="L46" s="9" t="s">
        <v>34</v>
      </c>
      <c r="M46" s="23" t="s">
        <v>35</v>
      </c>
      <c r="N46" s="24"/>
    </row>
    <row r="47" spans="1:15">
      <c r="A47" s="2"/>
      <c r="B47" s="5" t="s">
        <v>10</v>
      </c>
      <c r="C47" s="5" t="s">
        <v>11</v>
      </c>
      <c r="D47" s="5" t="s">
        <v>10</v>
      </c>
      <c r="E47" s="5" t="s">
        <v>11</v>
      </c>
      <c r="F47" s="5" t="s">
        <v>10</v>
      </c>
      <c r="G47" s="5" t="s">
        <v>11</v>
      </c>
      <c r="H47" s="5" t="s">
        <v>10</v>
      </c>
      <c r="I47" s="5" t="s">
        <v>11</v>
      </c>
      <c r="J47" s="5" t="s">
        <v>10</v>
      </c>
      <c r="K47" s="5" t="s">
        <v>11</v>
      </c>
      <c r="L47" s="10" t="s">
        <v>10</v>
      </c>
      <c r="M47" s="10" t="s">
        <v>10</v>
      </c>
      <c r="N47" s="11" t="s">
        <v>11</v>
      </c>
    </row>
    <row r="48" spans="1:15">
      <c r="A48" s="3" t="s">
        <v>1</v>
      </c>
      <c r="B48" s="6">
        <v>124163</v>
      </c>
      <c r="C48" s="6">
        <v>9026</v>
      </c>
      <c r="D48" s="6">
        <v>89272</v>
      </c>
      <c r="E48" s="6">
        <v>6042</v>
      </c>
      <c r="F48" s="6">
        <v>10417</v>
      </c>
      <c r="G48" s="6">
        <v>7891</v>
      </c>
      <c r="H48" s="6">
        <v>118280</v>
      </c>
      <c r="I48" s="6">
        <v>7689</v>
      </c>
      <c r="J48" s="6">
        <v>116620</v>
      </c>
      <c r="K48" s="6">
        <v>8060</v>
      </c>
      <c r="L48" s="6">
        <v>116699</v>
      </c>
      <c r="M48" s="17">
        <f>(SUM(B48+D48+F48+H48+J48))/5</f>
        <v>91750.399999999994</v>
      </c>
      <c r="N48" s="18">
        <f>(SUM(C48+E48+G48+I48+K48))/5</f>
        <v>7741.6</v>
      </c>
    </row>
    <row r="49" spans="1:14">
      <c r="A49" s="3" t="s">
        <v>2</v>
      </c>
      <c r="B49" s="6">
        <v>3650</v>
      </c>
      <c r="C49" s="6">
        <v>316</v>
      </c>
      <c r="D49" s="6">
        <v>2558</v>
      </c>
      <c r="E49" s="6">
        <v>212</v>
      </c>
      <c r="F49" s="6">
        <v>2909</v>
      </c>
      <c r="G49" s="6">
        <v>263</v>
      </c>
      <c r="H49" s="6">
        <v>3583</v>
      </c>
      <c r="I49" s="6">
        <v>264</v>
      </c>
      <c r="J49" s="6">
        <v>3519</v>
      </c>
      <c r="K49" s="6">
        <v>273</v>
      </c>
      <c r="L49" s="6">
        <v>2740</v>
      </c>
      <c r="M49" s="17">
        <f t="shared" ref="M49:M55" si="6">(SUM(B49+D49+F49+H49+J49))/5</f>
        <v>3243.8</v>
      </c>
      <c r="N49" s="18">
        <f t="shared" ref="N49:N55" si="7">(SUM(C49+E49+G49+I49+K49))/5</f>
        <v>265.60000000000002</v>
      </c>
    </row>
    <row r="50" spans="1:14">
      <c r="A50" s="3" t="s">
        <v>3</v>
      </c>
      <c r="B50" s="6">
        <v>972</v>
      </c>
      <c r="C50" s="6">
        <v>87</v>
      </c>
      <c r="D50" s="6">
        <v>700</v>
      </c>
      <c r="E50" s="6">
        <v>64</v>
      </c>
      <c r="F50" s="6">
        <v>785</v>
      </c>
      <c r="G50" s="6">
        <v>77</v>
      </c>
      <c r="H50" s="6">
        <v>946</v>
      </c>
      <c r="I50" s="6">
        <v>91</v>
      </c>
      <c r="J50" s="6">
        <v>898</v>
      </c>
      <c r="K50" s="6">
        <v>85</v>
      </c>
      <c r="L50" s="6">
        <v>820</v>
      </c>
      <c r="M50" s="17">
        <f t="shared" si="6"/>
        <v>860.2</v>
      </c>
      <c r="N50" s="18">
        <f t="shared" si="7"/>
        <v>80.8</v>
      </c>
    </row>
    <row r="51" spans="1:14">
      <c r="A51" s="3" t="s">
        <v>4</v>
      </c>
      <c r="B51" s="6">
        <v>1006</v>
      </c>
      <c r="C51" s="6">
        <v>87</v>
      </c>
      <c r="D51" s="6">
        <v>718</v>
      </c>
      <c r="E51" s="6">
        <v>75</v>
      </c>
      <c r="F51" s="6">
        <v>824</v>
      </c>
      <c r="G51" s="6">
        <v>80</v>
      </c>
      <c r="H51" s="6">
        <v>974</v>
      </c>
      <c r="I51" s="6">
        <v>82</v>
      </c>
      <c r="J51" s="6">
        <v>983</v>
      </c>
      <c r="K51" s="6">
        <v>81</v>
      </c>
      <c r="L51" s="6">
        <v>858</v>
      </c>
      <c r="M51" s="17">
        <f t="shared" si="6"/>
        <v>901</v>
      </c>
      <c r="N51" s="18">
        <f t="shared" si="7"/>
        <v>81</v>
      </c>
    </row>
    <row r="52" spans="1:14">
      <c r="A52" s="3" t="s">
        <v>5</v>
      </c>
      <c r="B52" s="6">
        <v>933</v>
      </c>
      <c r="C52" s="6">
        <v>72</v>
      </c>
      <c r="D52" s="6">
        <v>654</v>
      </c>
      <c r="E52" s="6">
        <v>55</v>
      </c>
      <c r="F52" s="6">
        <v>758</v>
      </c>
      <c r="G52" s="6">
        <v>63</v>
      </c>
      <c r="H52" s="6">
        <v>915</v>
      </c>
      <c r="I52" s="6">
        <v>64</v>
      </c>
      <c r="J52" s="6">
        <v>899</v>
      </c>
      <c r="K52" s="6">
        <v>66</v>
      </c>
      <c r="L52" s="6">
        <v>794</v>
      </c>
      <c r="M52" s="17">
        <f t="shared" si="6"/>
        <v>831.8</v>
      </c>
      <c r="N52" s="18">
        <f t="shared" si="7"/>
        <v>64</v>
      </c>
    </row>
    <row r="53" spans="1:14">
      <c r="A53" s="3" t="s">
        <v>6</v>
      </c>
      <c r="B53" s="6">
        <v>247</v>
      </c>
      <c r="C53" s="6">
        <v>24</v>
      </c>
      <c r="D53" s="6">
        <v>157</v>
      </c>
      <c r="E53" s="6">
        <v>19</v>
      </c>
      <c r="F53" s="6">
        <v>196</v>
      </c>
      <c r="G53" s="6">
        <v>21</v>
      </c>
      <c r="H53" s="6">
        <v>221</v>
      </c>
      <c r="I53" s="6">
        <v>27</v>
      </c>
      <c r="J53" s="6">
        <v>231</v>
      </c>
      <c r="K53" s="12">
        <v>22</v>
      </c>
      <c r="L53" s="6">
        <v>322</v>
      </c>
      <c r="M53" s="17">
        <f t="shared" si="6"/>
        <v>210.4</v>
      </c>
      <c r="N53" s="18">
        <f t="shared" si="7"/>
        <v>22.6</v>
      </c>
    </row>
    <row r="54" spans="1:14">
      <c r="A54" s="3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17"/>
      <c r="N54" s="18"/>
    </row>
    <row r="55" spans="1:14" ht="17" thickBot="1">
      <c r="A55" s="4" t="s">
        <v>7</v>
      </c>
      <c r="B55" s="7">
        <v>11825014</v>
      </c>
      <c r="C55" s="7">
        <v>723668</v>
      </c>
      <c r="D55" s="7">
        <v>12090147</v>
      </c>
      <c r="E55" s="7">
        <v>711351</v>
      </c>
      <c r="F55" s="7">
        <v>12165365</v>
      </c>
      <c r="G55" s="7">
        <v>747269</v>
      </c>
      <c r="H55" s="7">
        <v>12115935</v>
      </c>
      <c r="I55" s="7">
        <v>668460</v>
      </c>
      <c r="J55" s="7">
        <v>12280263</v>
      </c>
      <c r="K55" s="7">
        <v>697055</v>
      </c>
      <c r="L55" s="7">
        <v>9292386</v>
      </c>
      <c r="M55" s="19">
        <f t="shared" si="6"/>
        <v>12095344.800000001</v>
      </c>
      <c r="N55" s="20">
        <f t="shared" si="7"/>
        <v>709560.6</v>
      </c>
    </row>
    <row r="58" spans="1:14" ht="17" thickBot="1">
      <c r="A58" t="s">
        <v>33</v>
      </c>
    </row>
    <row r="59" spans="1:14">
      <c r="A59" s="1"/>
      <c r="B59" s="23" t="s">
        <v>17</v>
      </c>
      <c r="C59" s="23"/>
      <c r="D59" s="23" t="s">
        <v>18</v>
      </c>
      <c r="E59" s="23"/>
      <c r="F59" s="23" t="s">
        <v>19</v>
      </c>
      <c r="G59" s="23"/>
      <c r="H59" s="23" t="s">
        <v>20</v>
      </c>
      <c r="I59" s="23"/>
      <c r="J59" s="23" t="s">
        <v>21</v>
      </c>
      <c r="K59" s="23"/>
      <c r="L59" s="9" t="s">
        <v>34</v>
      </c>
      <c r="M59" s="23" t="s">
        <v>35</v>
      </c>
      <c r="N59" s="24"/>
    </row>
    <row r="60" spans="1:14">
      <c r="A60" s="2"/>
      <c r="B60" s="5" t="s">
        <v>10</v>
      </c>
      <c r="C60" s="5" t="s">
        <v>11</v>
      </c>
      <c r="D60" s="5" t="s">
        <v>10</v>
      </c>
      <c r="E60" s="5" t="s">
        <v>11</v>
      </c>
      <c r="F60" s="5" t="s">
        <v>10</v>
      </c>
      <c r="G60" s="5" t="s">
        <v>11</v>
      </c>
      <c r="H60" s="5" t="s">
        <v>10</v>
      </c>
      <c r="I60" s="5" t="s">
        <v>11</v>
      </c>
      <c r="J60" s="5" t="s">
        <v>10</v>
      </c>
      <c r="K60" s="5" t="s">
        <v>11</v>
      </c>
      <c r="L60" s="10" t="s">
        <v>10</v>
      </c>
      <c r="M60" s="10" t="s">
        <v>10</v>
      </c>
      <c r="N60" s="11" t="s">
        <v>11</v>
      </c>
    </row>
    <row r="61" spans="1:14">
      <c r="A61" s="3" t="s">
        <v>1</v>
      </c>
      <c r="B61" s="6">
        <v>93300</v>
      </c>
      <c r="C61" s="6">
        <v>8511</v>
      </c>
      <c r="D61" s="6">
        <v>77483</v>
      </c>
      <c r="E61" s="6">
        <v>6395</v>
      </c>
      <c r="F61" s="6">
        <v>96034</v>
      </c>
      <c r="G61" s="6">
        <v>7859</v>
      </c>
      <c r="H61" s="6">
        <v>100396</v>
      </c>
      <c r="I61" s="6">
        <v>8126</v>
      </c>
      <c r="J61" s="6">
        <v>75603</v>
      </c>
      <c r="K61" s="6">
        <v>5399</v>
      </c>
      <c r="L61" s="6">
        <v>121162</v>
      </c>
      <c r="M61" s="17">
        <f>(SUM(B61+D61+F61+H61+J61))/5</f>
        <v>88563.199999999997</v>
      </c>
      <c r="N61" s="18">
        <f>(SUM(C61+E61+G61+I61+K61))/5</f>
        <v>7258</v>
      </c>
    </row>
    <row r="62" spans="1:14">
      <c r="A62" s="3" t="s">
        <v>2</v>
      </c>
      <c r="B62" s="6">
        <v>2674</v>
      </c>
      <c r="C62" s="6">
        <v>273</v>
      </c>
      <c r="D62" s="6">
        <v>2217</v>
      </c>
      <c r="E62" s="6">
        <v>206</v>
      </c>
      <c r="F62" s="6">
        <v>2694</v>
      </c>
      <c r="G62" s="6">
        <v>221</v>
      </c>
      <c r="H62" s="6">
        <v>2990</v>
      </c>
      <c r="I62" s="6">
        <v>282</v>
      </c>
      <c r="J62" s="6">
        <v>2165</v>
      </c>
      <c r="K62" s="6">
        <v>147</v>
      </c>
      <c r="L62" s="6">
        <v>2936</v>
      </c>
      <c r="M62" s="17">
        <f t="shared" ref="M62:M68" si="8">(SUM(B62+D62+F62+H62+J62))/5</f>
        <v>2548</v>
      </c>
      <c r="N62" s="18">
        <f t="shared" ref="N62:N68" si="9">(SUM(C62+E62+G62+I62+K62))/5</f>
        <v>225.8</v>
      </c>
    </row>
    <row r="63" spans="1:14">
      <c r="A63" s="3" t="s">
        <v>3</v>
      </c>
      <c r="B63" s="6">
        <v>771</v>
      </c>
      <c r="C63" s="6">
        <v>79</v>
      </c>
      <c r="D63" s="6">
        <v>673</v>
      </c>
      <c r="E63" s="6">
        <v>70</v>
      </c>
      <c r="F63" s="6">
        <v>812</v>
      </c>
      <c r="G63" s="6">
        <v>77</v>
      </c>
      <c r="H63" s="6">
        <v>841</v>
      </c>
      <c r="I63" s="6">
        <v>81</v>
      </c>
      <c r="J63" s="6">
        <v>626</v>
      </c>
      <c r="K63" s="6">
        <v>58</v>
      </c>
      <c r="L63" s="6">
        <v>945</v>
      </c>
      <c r="M63" s="17">
        <f t="shared" si="8"/>
        <v>744.6</v>
      </c>
      <c r="N63" s="18">
        <f t="shared" si="9"/>
        <v>73</v>
      </c>
    </row>
    <row r="64" spans="1:14">
      <c r="A64" s="3" t="s">
        <v>4</v>
      </c>
      <c r="B64" s="6">
        <v>783</v>
      </c>
      <c r="C64" s="6">
        <v>81</v>
      </c>
      <c r="D64" s="6">
        <v>681</v>
      </c>
      <c r="E64" s="6">
        <v>61</v>
      </c>
      <c r="F64" s="6">
        <v>848</v>
      </c>
      <c r="G64" s="6">
        <v>77</v>
      </c>
      <c r="H64" s="6">
        <v>865</v>
      </c>
      <c r="I64" s="6">
        <v>79</v>
      </c>
      <c r="J64" s="6">
        <v>644</v>
      </c>
      <c r="K64" s="6">
        <v>53</v>
      </c>
      <c r="L64" s="6">
        <v>936</v>
      </c>
      <c r="M64" s="17">
        <f t="shared" si="8"/>
        <v>764.2</v>
      </c>
      <c r="N64" s="18">
        <f t="shared" si="9"/>
        <v>70.2</v>
      </c>
    </row>
    <row r="65" spans="1:14">
      <c r="A65" s="3" t="s">
        <v>5</v>
      </c>
      <c r="B65" s="6">
        <v>671</v>
      </c>
      <c r="C65" s="6">
        <v>60</v>
      </c>
      <c r="D65" s="6">
        <v>557</v>
      </c>
      <c r="E65" s="6">
        <v>57</v>
      </c>
      <c r="F65" s="6">
        <v>695</v>
      </c>
      <c r="G65" s="6">
        <v>60</v>
      </c>
      <c r="H65" s="6">
        <v>758</v>
      </c>
      <c r="I65" s="6">
        <v>58</v>
      </c>
      <c r="J65" s="6">
        <v>536</v>
      </c>
      <c r="K65" s="6">
        <v>43</v>
      </c>
      <c r="L65" s="6">
        <v>876</v>
      </c>
      <c r="M65" s="17">
        <f t="shared" si="8"/>
        <v>643.4</v>
      </c>
      <c r="N65" s="18">
        <f t="shared" si="9"/>
        <v>55.6</v>
      </c>
    </row>
    <row r="66" spans="1:14">
      <c r="A66" s="3" t="s">
        <v>6</v>
      </c>
      <c r="B66" s="6">
        <v>195</v>
      </c>
      <c r="C66" s="6">
        <v>42</v>
      </c>
      <c r="D66" s="6">
        <v>161</v>
      </c>
      <c r="E66" s="6">
        <v>33</v>
      </c>
      <c r="F66" s="6">
        <v>216</v>
      </c>
      <c r="G66" s="6">
        <v>31</v>
      </c>
      <c r="H66" s="6">
        <v>215</v>
      </c>
      <c r="I66" s="6">
        <v>38</v>
      </c>
      <c r="J66" s="6">
        <v>156</v>
      </c>
      <c r="K66" s="12">
        <v>27</v>
      </c>
      <c r="L66" s="6">
        <v>375</v>
      </c>
      <c r="M66" s="17">
        <f t="shared" si="8"/>
        <v>188.6</v>
      </c>
      <c r="N66" s="18">
        <f t="shared" si="9"/>
        <v>34.200000000000003</v>
      </c>
    </row>
    <row r="67" spans="1:14">
      <c r="A67" s="3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17"/>
      <c r="N67" s="18"/>
    </row>
    <row r="68" spans="1:14" ht="17" thickBot="1">
      <c r="A68" s="4" t="s">
        <v>7</v>
      </c>
      <c r="B68" s="7">
        <v>12028869</v>
      </c>
      <c r="C68" s="7">
        <v>941868</v>
      </c>
      <c r="D68" s="7">
        <v>12264647</v>
      </c>
      <c r="E68" s="7">
        <v>887567</v>
      </c>
      <c r="F68" s="7">
        <v>12265009</v>
      </c>
      <c r="G68" s="7">
        <v>851176</v>
      </c>
      <c r="H68" s="7">
        <v>12407633</v>
      </c>
      <c r="I68" s="7">
        <v>952638</v>
      </c>
      <c r="J68" s="7">
        <v>12319167</v>
      </c>
      <c r="K68" s="7">
        <v>733918</v>
      </c>
      <c r="L68" s="7">
        <v>9407389</v>
      </c>
      <c r="M68" s="19">
        <f t="shared" si="8"/>
        <v>12257065</v>
      </c>
      <c r="N68" s="20">
        <f t="shared" si="9"/>
        <v>873433.4</v>
      </c>
    </row>
  </sheetData>
  <mergeCells count="30">
    <mergeCell ref="B19:C19"/>
    <mergeCell ref="D19:E19"/>
    <mergeCell ref="F19:G19"/>
    <mergeCell ref="H19:I19"/>
    <mergeCell ref="J19:K19"/>
    <mergeCell ref="B6:C6"/>
    <mergeCell ref="D6:E6"/>
    <mergeCell ref="F6:G6"/>
    <mergeCell ref="H6:I6"/>
    <mergeCell ref="J6:K6"/>
    <mergeCell ref="B32:C32"/>
    <mergeCell ref="D32:E32"/>
    <mergeCell ref="F32:G32"/>
    <mergeCell ref="H32:I32"/>
    <mergeCell ref="J32:K32"/>
    <mergeCell ref="B46:C46"/>
    <mergeCell ref="D46:E46"/>
    <mergeCell ref="F46:G46"/>
    <mergeCell ref="H46:I46"/>
    <mergeCell ref="J46:K46"/>
    <mergeCell ref="B59:C59"/>
    <mergeCell ref="D59:E59"/>
    <mergeCell ref="F59:G59"/>
    <mergeCell ref="H59:I59"/>
    <mergeCell ref="J59:K59"/>
    <mergeCell ref="M6:N6"/>
    <mergeCell ref="M19:N19"/>
    <mergeCell ref="M32:N32"/>
    <mergeCell ref="M46:N46"/>
    <mergeCell ref="M59:N59"/>
  </mergeCells>
  <phoneticPr fontId="1" type="noConversion"/>
  <pageMargins left="0.70000000000000007" right="0.70000000000000007" top="0.75000000000000011" bottom="0.75000000000000011" header="0.30000000000000004" footer="0.30000000000000004"/>
  <pageSetup scale="48"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view="pageLayout" workbookViewId="0"/>
  </sheetViews>
  <sheetFormatPr baseColWidth="10" defaultRowHeight="15" x14ac:dyDescent="0"/>
  <cols>
    <col min="1" max="1" width="14.33203125" style="8" customWidth="1"/>
    <col min="2" max="2" width="10.83203125" style="8"/>
  </cols>
  <sheetData>
    <row r="1" spans="1:16" ht="18">
      <c r="A1" s="27" t="s">
        <v>36</v>
      </c>
    </row>
    <row r="3" spans="1:16">
      <c r="A3" t="s">
        <v>28</v>
      </c>
      <c r="B3"/>
    </row>
    <row r="4" spans="1:16">
      <c r="A4"/>
      <c r="B4"/>
    </row>
    <row r="5" spans="1:16" ht="17" thickBot="1">
      <c r="A5" t="s">
        <v>0</v>
      </c>
      <c r="B5"/>
    </row>
    <row r="6" spans="1:16">
      <c r="A6" s="1"/>
      <c r="B6" s="23" t="s">
        <v>12</v>
      </c>
      <c r="C6" s="23"/>
      <c r="D6" s="23" t="s">
        <v>13</v>
      </c>
      <c r="E6" s="23"/>
      <c r="F6" s="23" t="s">
        <v>14</v>
      </c>
      <c r="G6" s="23"/>
      <c r="H6" s="23" t="s">
        <v>16</v>
      </c>
      <c r="I6" s="23"/>
      <c r="J6" s="23" t="s">
        <v>15</v>
      </c>
      <c r="K6" s="23"/>
      <c r="L6" s="25" t="s">
        <v>34</v>
      </c>
      <c r="M6" s="26"/>
      <c r="N6" s="23" t="s">
        <v>35</v>
      </c>
      <c r="O6" s="24"/>
    </row>
    <row r="7" spans="1:16">
      <c r="A7" s="2"/>
      <c r="B7" s="5" t="s">
        <v>10</v>
      </c>
      <c r="C7" s="5" t="s">
        <v>11</v>
      </c>
      <c r="D7" s="5" t="s">
        <v>10</v>
      </c>
      <c r="E7" s="5" t="s">
        <v>11</v>
      </c>
      <c r="F7" s="5" t="s">
        <v>10</v>
      </c>
      <c r="G7" s="5" t="s">
        <v>11</v>
      </c>
      <c r="H7" s="5" t="s">
        <v>10</v>
      </c>
      <c r="I7" s="5" t="s">
        <v>11</v>
      </c>
      <c r="J7" s="5" t="s">
        <v>10</v>
      </c>
      <c r="K7" s="5" t="s">
        <v>11</v>
      </c>
      <c r="L7" s="10" t="s">
        <v>10</v>
      </c>
      <c r="M7" s="10" t="s">
        <v>11</v>
      </c>
      <c r="N7" s="10" t="s">
        <v>10</v>
      </c>
      <c r="O7" s="11" t="s">
        <v>11</v>
      </c>
    </row>
    <row r="8" spans="1:16">
      <c r="A8" s="3" t="s">
        <v>1</v>
      </c>
      <c r="B8" s="6">
        <v>42484</v>
      </c>
      <c r="C8" s="6">
        <v>17689</v>
      </c>
      <c r="D8" s="6">
        <v>93956</v>
      </c>
      <c r="E8" s="6">
        <v>43810</v>
      </c>
      <c r="F8" s="6">
        <v>53734</v>
      </c>
      <c r="G8" s="6">
        <v>30131</v>
      </c>
      <c r="H8" s="6">
        <v>84815</v>
      </c>
      <c r="I8" s="6">
        <v>52151</v>
      </c>
      <c r="J8" s="6">
        <v>82251</v>
      </c>
      <c r="K8" s="6">
        <v>44083</v>
      </c>
      <c r="L8" s="6">
        <v>13588</v>
      </c>
      <c r="M8" s="6">
        <v>5591</v>
      </c>
      <c r="N8" s="17">
        <f>(SUM(B8+D8+F8+H8+J8))/5</f>
        <v>71448</v>
      </c>
      <c r="O8" s="18">
        <f>(SUM(C8+E8+G8+I8+K8))/5</f>
        <v>37572.800000000003</v>
      </c>
    </row>
    <row r="9" spans="1:16">
      <c r="A9" s="3" t="s">
        <v>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/>
      <c r="N9" s="17"/>
      <c r="O9" s="18"/>
    </row>
    <row r="10" spans="1:16">
      <c r="A10" s="3" t="s">
        <v>3</v>
      </c>
      <c r="B10" s="6">
        <v>186</v>
      </c>
      <c r="C10" s="6">
        <v>99</v>
      </c>
      <c r="D10" s="6">
        <v>371</v>
      </c>
      <c r="E10" s="6">
        <v>203</v>
      </c>
      <c r="F10" s="6">
        <v>240</v>
      </c>
      <c r="G10" s="6">
        <v>150</v>
      </c>
      <c r="H10" s="6">
        <v>315</v>
      </c>
      <c r="I10" s="6">
        <v>229</v>
      </c>
      <c r="J10" s="6">
        <v>321</v>
      </c>
      <c r="K10" s="6">
        <v>192</v>
      </c>
      <c r="L10" s="6">
        <v>74</v>
      </c>
      <c r="M10" s="6">
        <v>45</v>
      </c>
      <c r="N10" s="17">
        <f t="shared" ref="N10:N15" si="0">(SUM(B10+D10+F10+H10+J10))/5</f>
        <v>286.60000000000002</v>
      </c>
      <c r="O10" s="18">
        <f t="shared" ref="O10:O15" si="1">(SUM(C10+E10+G10+I10+K10))/5</f>
        <v>174.6</v>
      </c>
    </row>
    <row r="11" spans="1:16">
      <c r="A11" s="3" t="s">
        <v>4</v>
      </c>
      <c r="B11" s="6">
        <v>204</v>
      </c>
      <c r="C11" s="6">
        <v>102</v>
      </c>
      <c r="D11" s="6">
        <v>456</v>
      </c>
      <c r="E11" s="6">
        <v>231</v>
      </c>
      <c r="F11" s="6">
        <v>245</v>
      </c>
      <c r="G11" s="6">
        <v>151</v>
      </c>
      <c r="H11" s="6">
        <v>406</v>
      </c>
      <c r="I11" s="6">
        <v>251</v>
      </c>
      <c r="J11" s="6">
        <v>372</v>
      </c>
      <c r="K11" s="6">
        <v>228</v>
      </c>
      <c r="L11" s="6">
        <v>74</v>
      </c>
      <c r="M11" s="6">
        <v>55</v>
      </c>
      <c r="N11" s="17">
        <f t="shared" si="0"/>
        <v>336.6</v>
      </c>
      <c r="O11" s="18">
        <f t="shared" si="1"/>
        <v>192.6</v>
      </c>
    </row>
    <row r="12" spans="1:16">
      <c r="A12" s="3" t="s">
        <v>5</v>
      </c>
      <c r="B12" s="6">
        <v>404</v>
      </c>
      <c r="C12" s="6">
        <v>120</v>
      </c>
      <c r="D12" s="6">
        <v>758</v>
      </c>
      <c r="E12" s="6">
        <v>231</v>
      </c>
      <c r="F12" s="6">
        <v>499</v>
      </c>
      <c r="G12" s="6">
        <v>207</v>
      </c>
      <c r="H12" s="6">
        <v>677</v>
      </c>
      <c r="I12" s="6">
        <v>304</v>
      </c>
      <c r="J12" s="6">
        <v>699</v>
      </c>
      <c r="K12" s="6">
        <v>250</v>
      </c>
      <c r="L12" s="6">
        <v>110</v>
      </c>
      <c r="M12" s="6">
        <v>25</v>
      </c>
      <c r="N12" s="17">
        <f t="shared" si="0"/>
        <v>607.4</v>
      </c>
      <c r="O12" s="18">
        <f t="shared" si="1"/>
        <v>222.4</v>
      </c>
    </row>
    <row r="13" spans="1:16">
      <c r="A13" s="3" t="s">
        <v>6</v>
      </c>
      <c r="B13" s="6">
        <v>110</v>
      </c>
      <c r="C13" s="6">
        <v>43</v>
      </c>
      <c r="D13" s="6">
        <v>195</v>
      </c>
      <c r="E13" s="6">
        <v>102</v>
      </c>
      <c r="F13" s="6">
        <v>129</v>
      </c>
      <c r="G13" s="6">
        <v>65</v>
      </c>
      <c r="H13" s="6">
        <v>174</v>
      </c>
      <c r="I13" s="6">
        <v>119</v>
      </c>
      <c r="J13" s="6">
        <v>165</v>
      </c>
      <c r="K13" s="6">
        <v>97</v>
      </c>
      <c r="L13" s="6">
        <v>42</v>
      </c>
      <c r="M13" s="6">
        <v>15</v>
      </c>
      <c r="N13" s="17">
        <f t="shared" si="0"/>
        <v>154.6</v>
      </c>
      <c r="O13" s="18">
        <f t="shared" si="1"/>
        <v>85.2</v>
      </c>
      <c r="P13">
        <f>SUM(L10:L13)</f>
        <v>300</v>
      </c>
    </row>
    <row r="14" spans="1:16">
      <c r="A14" s="3"/>
      <c r="B14" s="6"/>
      <c r="C14" s="6"/>
      <c r="D14" s="6"/>
      <c r="E14" s="6"/>
      <c r="F14" s="6"/>
      <c r="G14" s="6"/>
      <c r="H14" s="6"/>
      <c r="I14" s="6"/>
      <c r="J14" s="6"/>
      <c r="K14" s="6"/>
      <c r="L14" s="22">
        <f>SUM(L10:L13)</f>
        <v>300</v>
      </c>
      <c r="M14" s="22">
        <f>SUM(M10:M13)</f>
        <v>140</v>
      </c>
      <c r="N14" s="17"/>
      <c r="O14" s="18"/>
    </row>
    <row r="15" spans="1:16" ht="17" thickBot="1">
      <c r="A15" s="4" t="s">
        <v>7</v>
      </c>
      <c r="B15" s="7">
        <v>1429892</v>
      </c>
      <c r="C15" s="7">
        <v>696866</v>
      </c>
      <c r="D15" s="7">
        <v>4259071</v>
      </c>
      <c r="E15" s="7">
        <v>2111911</v>
      </c>
      <c r="F15" s="7">
        <v>1828725</v>
      </c>
      <c r="G15" s="7">
        <v>1203471</v>
      </c>
      <c r="H15" s="7">
        <v>3796442</v>
      </c>
      <c r="I15" s="7">
        <v>2578185</v>
      </c>
      <c r="J15" s="7">
        <v>3450071</v>
      </c>
      <c r="K15" s="7">
        <v>2049812</v>
      </c>
      <c r="L15" s="7">
        <v>464239</v>
      </c>
      <c r="M15" s="7">
        <v>254912</v>
      </c>
      <c r="N15" s="19">
        <f t="shared" si="0"/>
        <v>2952840.2</v>
      </c>
      <c r="O15" s="20">
        <f t="shared" si="1"/>
        <v>1728049</v>
      </c>
    </row>
    <row r="16" spans="1:16">
      <c r="A16"/>
      <c r="B16"/>
    </row>
    <row r="17" spans="1:17">
      <c r="A17"/>
      <c r="B17"/>
    </row>
    <row r="18" spans="1:17" ht="17" thickBot="1">
      <c r="A18" t="s">
        <v>8</v>
      </c>
      <c r="B18"/>
    </row>
    <row r="19" spans="1:17">
      <c r="A19" s="1"/>
      <c r="B19" s="23" t="s">
        <v>17</v>
      </c>
      <c r="C19" s="23"/>
      <c r="D19" s="23" t="s">
        <v>18</v>
      </c>
      <c r="E19" s="23"/>
      <c r="F19" s="23" t="s">
        <v>19</v>
      </c>
      <c r="G19" s="23"/>
      <c r="H19" s="23" t="s">
        <v>20</v>
      </c>
      <c r="I19" s="23"/>
      <c r="J19" s="23" t="s">
        <v>21</v>
      </c>
      <c r="K19" s="23"/>
      <c r="L19" s="25" t="s">
        <v>34</v>
      </c>
      <c r="M19" s="26"/>
      <c r="N19" s="23" t="s">
        <v>35</v>
      </c>
      <c r="O19" s="24"/>
    </row>
    <row r="20" spans="1:17">
      <c r="A20" s="2"/>
      <c r="B20" s="5" t="s">
        <v>10</v>
      </c>
      <c r="C20" s="5" t="s">
        <v>11</v>
      </c>
      <c r="D20" s="5" t="s">
        <v>10</v>
      </c>
      <c r="E20" s="5" t="s">
        <v>11</v>
      </c>
      <c r="F20" s="5" t="s">
        <v>10</v>
      </c>
      <c r="G20" s="5" t="s">
        <v>11</v>
      </c>
      <c r="H20" s="5" t="s">
        <v>10</v>
      </c>
      <c r="I20" s="5" t="s">
        <v>11</v>
      </c>
      <c r="J20" s="5" t="s">
        <v>10</v>
      </c>
      <c r="K20" s="5" t="s">
        <v>11</v>
      </c>
      <c r="L20" s="10" t="s">
        <v>10</v>
      </c>
      <c r="M20" s="10" t="s">
        <v>11</v>
      </c>
      <c r="N20" s="10" t="s">
        <v>10</v>
      </c>
      <c r="O20" s="11" t="s">
        <v>11</v>
      </c>
    </row>
    <row r="21" spans="1:17">
      <c r="A21" s="3" t="s">
        <v>1</v>
      </c>
      <c r="B21" s="6">
        <v>83589</v>
      </c>
      <c r="C21" s="6">
        <v>4379</v>
      </c>
      <c r="D21" s="6">
        <v>84663</v>
      </c>
      <c r="E21" s="6">
        <v>4357</v>
      </c>
      <c r="F21" s="6">
        <v>80879</v>
      </c>
      <c r="G21" s="6">
        <v>1923</v>
      </c>
      <c r="H21" s="6">
        <v>86056</v>
      </c>
      <c r="I21" s="6">
        <v>3905</v>
      </c>
      <c r="J21" s="6">
        <v>84075</v>
      </c>
      <c r="K21" s="6">
        <v>4084</v>
      </c>
      <c r="L21" s="6">
        <v>63241</v>
      </c>
      <c r="M21" s="6">
        <v>410</v>
      </c>
      <c r="N21" s="17">
        <f>(SUM(B21+D21+F21+H21+J21))/5</f>
        <v>83852.399999999994</v>
      </c>
      <c r="O21" s="18">
        <f>(SUM(C21+E21+G21+I21+K21))/5</f>
        <v>3729.6</v>
      </c>
    </row>
    <row r="22" spans="1:17">
      <c r="A22" s="3" t="s">
        <v>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/>
      <c r="N22" s="17"/>
      <c r="O22" s="18"/>
    </row>
    <row r="23" spans="1:17">
      <c r="A23" s="3" t="s">
        <v>3</v>
      </c>
      <c r="B23" s="6">
        <v>221</v>
      </c>
      <c r="C23" s="6">
        <v>15</v>
      </c>
      <c r="D23" s="6">
        <v>247</v>
      </c>
      <c r="E23" s="6">
        <v>25</v>
      </c>
      <c r="F23" s="6">
        <v>217</v>
      </c>
      <c r="G23" s="6">
        <v>10</v>
      </c>
      <c r="H23" s="6">
        <v>230</v>
      </c>
      <c r="I23" s="6">
        <v>23</v>
      </c>
      <c r="J23" s="6">
        <v>230</v>
      </c>
      <c r="K23" s="6">
        <v>16</v>
      </c>
      <c r="L23" s="6">
        <v>167</v>
      </c>
      <c r="M23" s="6">
        <v>2</v>
      </c>
      <c r="N23" s="17">
        <f t="shared" ref="N23:N28" si="2">(SUM(B23+D23+F23+H23+J23))/5</f>
        <v>229</v>
      </c>
      <c r="O23" s="18">
        <f t="shared" ref="O23:O28" si="3">(SUM(C23+E23+G23+I23+K23))/5</f>
        <v>17.8</v>
      </c>
    </row>
    <row r="24" spans="1:17">
      <c r="A24" s="3" t="s">
        <v>4</v>
      </c>
      <c r="B24" s="6">
        <v>307</v>
      </c>
      <c r="C24" s="6">
        <v>14</v>
      </c>
      <c r="D24" s="6">
        <v>332</v>
      </c>
      <c r="E24" s="6">
        <v>26</v>
      </c>
      <c r="F24" s="6">
        <v>323</v>
      </c>
      <c r="G24" s="6">
        <v>14</v>
      </c>
      <c r="H24" s="6">
        <v>334</v>
      </c>
      <c r="I24" s="6">
        <v>22</v>
      </c>
      <c r="J24" s="6">
        <v>347</v>
      </c>
      <c r="K24" s="6">
        <v>24</v>
      </c>
      <c r="L24" s="6">
        <v>238</v>
      </c>
      <c r="M24" s="6">
        <v>0</v>
      </c>
      <c r="N24" s="17">
        <f t="shared" si="2"/>
        <v>328.6</v>
      </c>
      <c r="O24" s="18">
        <f t="shared" si="3"/>
        <v>20</v>
      </c>
    </row>
    <row r="25" spans="1:17">
      <c r="A25" s="3" t="s">
        <v>5</v>
      </c>
      <c r="B25" s="6">
        <v>309</v>
      </c>
      <c r="C25" s="6">
        <v>15</v>
      </c>
      <c r="D25" s="6">
        <v>320</v>
      </c>
      <c r="E25" s="6">
        <v>12</v>
      </c>
      <c r="F25" s="6">
        <v>305</v>
      </c>
      <c r="G25" s="6">
        <v>8</v>
      </c>
      <c r="H25" s="6">
        <v>339</v>
      </c>
      <c r="I25" s="6">
        <v>10</v>
      </c>
      <c r="J25" s="6">
        <v>333</v>
      </c>
      <c r="K25" s="6">
        <v>13</v>
      </c>
      <c r="L25" s="6">
        <v>204</v>
      </c>
      <c r="M25" s="6">
        <v>1</v>
      </c>
      <c r="N25" s="17">
        <f t="shared" si="2"/>
        <v>321.2</v>
      </c>
      <c r="O25" s="18">
        <f t="shared" si="3"/>
        <v>11.6</v>
      </c>
      <c r="Q25">
        <f>692/300</f>
        <v>2.3066666666666666</v>
      </c>
    </row>
    <row r="26" spans="1:17">
      <c r="A26" s="3" t="s">
        <v>6</v>
      </c>
      <c r="B26" s="6">
        <v>105</v>
      </c>
      <c r="C26" s="6">
        <v>11</v>
      </c>
      <c r="D26" s="6">
        <v>106</v>
      </c>
      <c r="E26" s="6">
        <v>15</v>
      </c>
      <c r="F26" s="6">
        <v>97</v>
      </c>
      <c r="G26" s="6">
        <v>6</v>
      </c>
      <c r="H26" s="6">
        <v>111</v>
      </c>
      <c r="I26" s="6">
        <v>13</v>
      </c>
      <c r="J26" s="6">
        <v>108</v>
      </c>
      <c r="K26" s="12">
        <v>14</v>
      </c>
      <c r="L26" s="6">
        <v>83</v>
      </c>
      <c r="M26" s="6">
        <v>3</v>
      </c>
      <c r="N26" s="17">
        <f t="shared" si="2"/>
        <v>105.4</v>
      </c>
      <c r="O26" s="18">
        <f t="shared" si="3"/>
        <v>11.8</v>
      </c>
      <c r="P26">
        <f>SUM(L23:L26)</f>
        <v>692</v>
      </c>
      <c r="Q26">
        <f>692/352</f>
        <v>1.9659090909090908</v>
      </c>
    </row>
    <row r="27" spans="1:17">
      <c r="A27" s="3"/>
      <c r="B27" s="6"/>
      <c r="C27" s="6"/>
      <c r="D27" s="6"/>
      <c r="E27" s="6"/>
      <c r="F27" s="6"/>
      <c r="G27" s="6"/>
      <c r="H27" s="6"/>
      <c r="I27" s="6"/>
      <c r="J27" s="6"/>
      <c r="K27" s="6"/>
      <c r="L27" s="22">
        <f>SUM(L23:L26)</f>
        <v>692</v>
      </c>
      <c r="M27" s="22">
        <f>SUM(M23:M26)</f>
        <v>6</v>
      </c>
      <c r="N27" s="17"/>
      <c r="O27" s="18"/>
    </row>
    <row r="28" spans="1:17" ht="17" thickBot="1">
      <c r="A28" s="4" t="s">
        <v>7</v>
      </c>
      <c r="B28" s="7">
        <v>9278275</v>
      </c>
      <c r="C28" s="7">
        <v>526107</v>
      </c>
      <c r="D28" s="7">
        <v>9519589</v>
      </c>
      <c r="E28" s="7">
        <v>520815</v>
      </c>
      <c r="F28" s="7">
        <v>9218342</v>
      </c>
      <c r="G28" s="7">
        <v>238148</v>
      </c>
      <c r="H28" s="7">
        <v>9548613</v>
      </c>
      <c r="I28" s="7">
        <v>513294</v>
      </c>
      <c r="J28" s="7">
        <v>9589563</v>
      </c>
      <c r="K28" s="7">
        <v>435465</v>
      </c>
      <c r="L28" s="7">
        <v>7258340</v>
      </c>
      <c r="M28" s="7">
        <v>57581</v>
      </c>
      <c r="N28" s="19">
        <f t="shared" si="2"/>
        <v>9430876.4000000004</v>
      </c>
      <c r="O28" s="20">
        <f t="shared" si="3"/>
        <v>446765.8</v>
      </c>
    </row>
    <row r="29" spans="1:17">
      <c r="A29"/>
      <c r="B29"/>
    </row>
    <row r="30" spans="1:17">
      <c r="A30"/>
      <c r="B30"/>
    </row>
    <row r="31" spans="1:17" ht="17" thickBot="1">
      <c r="A31" t="s">
        <v>9</v>
      </c>
      <c r="B31"/>
    </row>
    <row r="32" spans="1:17">
      <c r="A32" s="1"/>
      <c r="B32" s="23" t="s">
        <v>22</v>
      </c>
      <c r="C32" s="23"/>
      <c r="D32" s="23" t="s">
        <v>23</v>
      </c>
      <c r="E32" s="23"/>
      <c r="F32" s="23" t="s">
        <v>24</v>
      </c>
      <c r="G32" s="23"/>
      <c r="H32" s="23" t="s">
        <v>25</v>
      </c>
      <c r="I32" s="23"/>
      <c r="J32" s="23" t="s">
        <v>26</v>
      </c>
      <c r="K32" s="23"/>
      <c r="L32" s="25" t="s">
        <v>34</v>
      </c>
      <c r="M32" s="26"/>
      <c r="N32" s="23" t="s">
        <v>35</v>
      </c>
      <c r="O32" s="24"/>
    </row>
    <row r="33" spans="1:16">
      <c r="A33" s="2"/>
      <c r="B33" s="5" t="s">
        <v>10</v>
      </c>
      <c r="C33" s="5" t="s">
        <v>11</v>
      </c>
      <c r="D33" s="5" t="s">
        <v>10</v>
      </c>
      <c r="E33" s="5" t="s">
        <v>11</v>
      </c>
      <c r="F33" s="5" t="s">
        <v>10</v>
      </c>
      <c r="G33" s="5" t="s">
        <v>11</v>
      </c>
      <c r="H33" s="5" t="s">
        <v>10</v>
      </c>
      <c r="I33" s="5" t="s">
        <v>11</v>
      </c>
      <c r="J33" s="5" t="s">
        <v>10</v>
      </c>
      <c r="K33" s="5" t="s">
        <v>11</v>
      </c>
      <c r="L33" s="10" t="s">
        <v>10</v>
      </c>
      <c r="M33" s="10" t="s">
        <v>11</v>
      </c>
      <c r="N33" s="10" t="s">
        <v>10</v>
      </c>
      <c r="O33" s="11" t="s">
        <v>11</v>
      </c>
    </row>
    <row r="34" spans="1:16">
      <c r="A34" s="3" t="s">
        <v>1</v>
      </c>
      <c r="B34" s="6">
        <v>88260</v>
      </c>
      <c r="C34" s="6">
        <v>49944</v>
      </c>
      <c r="D34" s="6">
        <v>48411</v>
      </c>
      <c r="E34" s="6">
        <v>27643</v>
      </c>
      <c r="F34" s="6">
        <v>100955</v>
      </c>
      <c r="G34" s="6">
        <v>11131</v>
      </c>
      <c r="H34" s="6">
        <v>70736</v>
      </c>
      <c r="I34" s="6">
        <v>35867</v>
      </c>
      <c r="J34" s="6">
        <v>84385</v>
      </c>
      <c r="K34" s="6">
        <v>49686</v>
      </c>
      <c r="L34" s="6">
        <v>16174</v>
      </c>
      <c r="M34" s="6">
        <v>4622</v>
      </c>
      <c r="N34" s="17">
        <f>(SUM(B34+D34+F34+H34+J34))/5</f>
        <v>78549.399999999994</v>
      </c>
      <c r="O34" s="18">
        <f>(SUM(C34+E34+G34+I34+K34))/5</f>
        <v>34854.199999999997</v>
      </c>
    </row>
    <row r="35" spans="1:16">
      <c r="A35" s="3" t="s">
        <v>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/>
      <c r="N35" s="17"/>
      <c r="O35" s="18"/>
    </row>
    <row r="36" spans="1:16">
      <c r="A36" s="3" t="s">
        <v>3</v>
      </c>
      <c r="B36" s="6">
        <v>323</v>
      </c>
      <c r="C36" s="6">
        <v>198</v>
      </c>
      <c r="D36" s="6">
        <v>213</v>
      </c>
      <c r="E36" s="6">
        <v>120</v>
      </c>
      <c r="F36" s="6">
        <v>364</v>
      </c>
      <c r="G36" s="6">
        <v>77</v>
      </c>
      <c r="H36" s="6">
        <v>279</v>
      </c>
      <c r="I36" s="6">
        <v>151</v>
      </c>
      <c r="J36" s="6">
        <v>315</v>
      </c>
      <c r="K36" s="6">
        <v>199</v>
      </c>
      <c r="L36" s="6">
        <v>85</v>
      </c>
      <c r="M36" s="6">
        <v>48</v>
      </c>
      <c r="N36" s="17">
        <f t="shared" ref="N36:N39" si="4">(SUM(B36+D36+F36+H36+J36))/5</f>
        <v>298.8</v>
      </c>
      <c r="O36" s="18">
        <f t="shared" ref="O36:O41" si="5">(SUM(C36+E36+G36+I36+K36))/5</f>
        <v>149</v>
      </c>
    </row>
    <row r="37" spans="1:16">
      <c r="A37" s="3" t="s">
        <v>4</v>
      </c>
      <c r="B37" s="6">
        <v>414</v>
      </c>
      <c r="C37" s="6">
        <v>251</v>
      </c>
      <c r="D37" s="6">
        <v>213</v>
      </c>
      <c r="E37" s="6">
        <v>145</v>
      </c>
      <c r="F37" s="6">
        <v>437</v>
      </c>
      <c r="G37" s="6">
        <v>85</v>
      </c>
      <c r="H37" s="6">
        <v>305</v>
      </c>
      <c r="I37" s="6">
        <v>182</v>
      </c>
      <c r="J37" s="6">
        <v>358</v>
      </c>
      <c r="K37" s="6">
        <v>229</v>
      </c>
      <c r="L37" s="6">
        <v>84</v>
      </c>
      <c r="M37" s="6">
        <v>51</v>
      </c>
      <c r="N37" s="17">
        <f t="shared" si="4"/>
        <v>345.4</v>
      </c>
      <c r="O37" s="18">
        <f t="shared" si="5"/>
        <v>178.4</v>
      </c>
    </row>
    <row r="38" spans="1:16">
      <c r="A38" s="3" t="s">
        <v>5</v>
      </c>
      <c r="B38" s="6">
        <v>682</v>
      </c>
      <c r="C38" s="6">
        <v>279</v>
      </c>
      <c r="D38" s="6">
        <v>508</v>
      </c>
      <c r="E38" s="6">
        <v>205</v>
      </c>
      <c r="F38" s="6">
        <v>813</v>
      </c>
      <c r="G38" s="6">
        <v>67</v>
      </c>
      <c r="H38" s="6">
        <v>648</v>
      </c>
      <c r="I38" s="6">
        <v>221</v>
      </c>
      <c r="J38" s="6">
        <v>657</v>
      </c>
      <c r="K38" s="6">
        <v>264</v>
      </c>
      <c r="L38" s="6">
        <v>120</v>
      </c>
      <c r="M38" s="6">
        <v>17</v>
      </c>
      <c r="N38" s="17">
        <f t="shared" si="4"/>
        <v>661.6</v>
      </c>
      <c r="O38" s="18">
        <f t="shared" si="5"/>
        <v>207.2</v>
      </c>
    </row>
    <row r="39" spans="1:16">
      <c r="A39" s="3" t="s">
        <v>6</v>
      </c>
      <c r="B39" s="6">
        <v>222</v>
      </c>
      <c r="C39" s="6">
        <v>131</v>
      </c>
      <c r="D39" s="6">
        <v>153</v>
      </c>
      <c r="E39" s="6">
        <v>74</v>
      </c>
      <c r="F39" s="6">
        <v>265</v>
      </c>
      <c r="G39" s="6">
        <v>54</v>
      </c>
      <c r="H39" s="6">
        <v>205</v>
      </c>
      <c r="I39" s="6">
        <v>100</v>
      </c>
      <c r="J39" s="6">
        <v>224</v>
      </c>
      <c r="K39" s="6">
        <v>149</v>
      </c>
      <c r="L39" s="6">
        <v>63</v>
      </c>
      <c r="M39" s="6">
        <v>25</v>
      </c>
      <c r="N39" s="17">
        <f t="shared" si="4"/>
        <v>213.8</v>
      </c>
      <c r="O39" s="18">
        <f t="shared" si="5"/>
        <v>101.6</v>
      </c>
      <c r="P39">
        <f>SUM(L36:L39)</f>
        <v>352</v>
      </c>
    </row>
    <row r="40" spans="1:16">
      <c r="A40" s="3"/>
      <c r="B40" s="6"/>
      <c r="C40" s="6"/>
      <c r="D40" s="6"/>
      <c r="E40" s="6"/>
      <c r="F40" s="6"/>
      <c r="G40" s="6"/>
      <c r="H40" s="6"/>
      <c r="I40" s="6"/>
      <c r="J40" s="6"/>
      <c r="K40" s="6"/>
      <c r="L40" s="22">
        <f>SUM(L36:L39)</f>
        <v>352</v>
      </c>
      <c r="M40" s="22">
        <f>SUM(M36:M39)</f>
        <v>141</v>
      </c>
      <c r="N40" s="17"/>
      <c r="O40" s="18"/>
    </row>
    <row r="41" spans="1:16" ht="17" thickBot="1">
      <c r="A41" s="4" t="s">
        <v>7</v>
      </c>
      <c r="B41" s="7">
        <v>3805316</v>
      </c>
      <c r="C41" s="7">
        <v>2380269</v>
      </c>
      <c r="D41" s="7">
        <v>1566424</v>
      </c>
      <c r="E41" s="7">
        <v>1029009</v>
      </c>
      <c r="F41" s="7">
        <v>4128615</v>
      </c>
      <c r="G41" s="7">
        <v>483818</v>
      </c>
      <c r="H41" s="7">
        <v>2768249</v>
      </c>
      <c r="I41" s="7">
        <v>1590853</v>
      </c>
      <c r="J41" s="7">
        <v>3429016</v>
      </c>
      <c r="K41" s="7">
        <v>2395165</v>
      </c>
      <c r="L41" s="7">
        <v>582245</v>
      </c>
      <c r="M41" s="7">
        <v>234285</v>
      </c>
      <c r="N41" s="19">
        <f>(SUM(B41+D41+F41+H41+J41))/5</f>
        <v>3139524</v>
      </c>
      <c r="O41" s="20">
        <f t="shared" si="5"/>
        <v>1575822.8</v>
      </c>
    </row>
    <row r="42" spans="1:16">
      <c r="A42" t="s">
        <v>29</v>
      </c>
      <c r="B42"/>
    </row>
    <row r="45" spans="1:16" ht="17" thickBot="1">
      <c r="A45" t="s">
        <v>32</v>
      </c>
      <c r="B45"/>
    </row>
    <row r="46" spans="1:16">
      <c r="A46" s="1"/>
      <c r="B46" s="23" t="s">
        <v>17</v>
      </c>
      <c r="C46" s="23"/>
      <c r="D46" s="23" t="s">
        <v>18</v>
      </c>
      <c r="E46" s="23"/>
      <c r="F46" s="23" t="s">
        <v>19</v>
      </c>
      <c r="G46" s="23"/>
      <c r="H46" s="23" t="s">
        <v>20</v>
      </c>
      <c r="I46" s="23"/>
      <c r="J46" s="23" t="s">
        <v>21</v>
      </c>
      <c r="K46" s="23"/>
      <c r="L46" s="9" t="s">
        <v>34</v>
      </c>
      <c r="M46" s="21"/>
      <c r="N46" s="23" t="s">
        <v>35</v>
      </c>
      <c r="O46" s="24"/>
    </row>
    <row r="47" spans="1:16">
      <c r="A47" s="2"/>
      <c r="B47" s="5" t="s">
        <v>10</v>
      </c>
      <c r="C47" s="5" t="s">
        <v>11</v>
      </c>
      <c r="D47" s="5" t="s">
        <v>10</v>
      </c>
      <c r="E47" s="5" t="s">
        <v>11</v>
      </c>
      <c r="F47" s="5" t="s">
        <v>10</v>
      </c>
      <c r="G47" s="5" t="s">
        <v>11</v>
      </c>
      <c r="H47" s="5" t="s">
        <v>10</v>
      </c>
      <c r="I47" s="5" t="s">
        <v>11</v>
      </c>
      <c r="J47" s="5" t="s">
        <v>10</v>
      </c>
      <c r="K47" s="5" t="s">
        <v>11</v>
      </c>
      <c r="L47" s="10" t="s">
        <v>10</v>
      </c>
      <c r="M47" s="10"/>
      <c r="N47" s="10" t="s">
        <v>10</v>
      </c>
      <c r="O47" s="11" t="s">
        <v>11</v>
      </c>
    </row>
    <row r="48" spans="1:16">
      <c r="A48" s="3" t="s">
        <v>1</v>
      </c>
      <c r="B48" s="6">
        <v>124163</v>
      </c>
      <c r="C48" s="6">
        <v>9026</v>
      </c>
      <c r="D48" s="6">
        <v>89272</v>
      </c>
      <c r="E48" s="6">
        <v>6042</v>
      </c>
      <c r="F48" s="6">
        <v>101417</v>
      </c>
      <c r="G48" s="6">
        <v>7891</v>
      </c>
      <c r="H48" s="6">
        <v>118280</v>
      </c>
      <c r="I48" s="6">
        <v>7689</v>
      </c>
      <c r="J48" s="6">
        <v>116620</v>
      </c>
      <c r="K48" s="6">
        <v>8060</v>
      </c>
      <c r="L48" s="6">
        <v>116699</v>
      </c>
      <c r="M48" s="6"/>
      <c r="N48" s="17">
        <f>(SUM(B48+D48+F48+H48+J48))/5</f>
        <v>109950.39999999999</v>
      </c>
      <c r="O48" s="18">
        <f>(SUM(C48+E48+G48+I48+K48))/5</f>
        <v>7741.6</v>
      </c>
    </row>
    <row r="49" spans="1:15">
      <c r="A49" s="3" t="s">
        <v>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/>
      <c r="N49" s="17"/>
      <c r="O49" s="18"/>
    </row>
    <row r="50" spans="1:15">
      <c r="A50" s="3" t="s">
        <v>3</v>
      </c>
      <c r="B50" s="6">
        <v>449</v>
      </c>
      <c r="C50" s="6">
        <v>53</v>
      </c>
      <c r="D50" s="6">
        <v>342</v>
      </c>
      <c r="E50" s="6">
        <v>41</v>
      </c>
      <c r="F50" s="6">
        <v>367</v>
      </c>
      <c r="G50" s="6">
        <v>53</v>
      </c>
      <c r="H50" s="6">
        <v>455</v>
      </c>
      <c r="I50" s="6">
        <v>60</v>
      </c>
      <c r="J50" s="6">
        <v>436</v>
      </c>
      <c r="K50" s="6">
        <v>53</v>
      </c>
      <c r="L50" s="6">
        <v>418</v>
      </c>
      <c r="M50" s="6"/>
      <c r="N50" s="17">
        <f t="shared" ref="N50:N55" si="6">(SUM(B50+D50+F50+H50+J50))/5</f>
        <v>409.8</v>
      </c>
      <c r="O50" s="18">
        <f t="shared" ref="O50:O55" si="7">(SUM(C50+E50+G50+I50+K50))/5</f>
        <v>52</v>
      </c>
    </row>
    <row r="51" spans="1:15">
      <c r="A51" s="3" t="s">
        <v>4</v>
      </c>
      <c r="B51" s="6">
        <v>550</v>
      </c>
      <c r="C51" s="6">
        <v>57</v>
      </c>
      <c r="D51" s="6">
        <v>384</v>
      </c>
      <c r="E51" s="6">
        <v>50</v>
      </c>
      <c r="F51" s="6">
        <v>442</v>
      </c>
      <c r="G51" s="6">
        <v>52</v>
      </c>
      <c r="H51" s="6">
        <v>523</v>
      </c>
      <c r="I51" s="6">
        <v>53</v>
      </c>
      <c r="J51" s="6">
        <v>522</v>
      </c>
      <c r="K51" s="6">
        <v>51</v>
      </c>
      <c r="L51" s="6">
        <v>505</v>
      </c>
      <c r="M51" s="6"/>
      <c r="N51" s="17">
        <f t="shared" si="6"/>
        <v>484.2</v>
      </c>
      <c r="O51" s="18">
        <f t="shared" si="7"/>
        <v>52.6</v>
      </c>
    </row>
    <row r="52" spans="1:15">
      <c r="A52" s="3" t="s">
        <v>5</v>
      </c>
      <c r="B52" s="6">
        <v>597</v>
      </c>
      <c r="C52" s="6">
        <v>44</v>
      </c>
      <c r="D52" s="6">
        <v>417</v>
      </c>
      <c r="E52" s="6">
        <v>29</v>
      </c>
      <c r="F52" s="6">
        <v>494</v>
      </c>
      <c r="G52" s="6">
        <v>41</v>
      </c>
      <c r="H52" s="6">
        <v>592</v>
      </c>
      <c r="I52" s="6">
        <v>45</v>
      </c>
      <c r="J52" s="6">
        <v>576</v>
      </c>
      <c r="K52" s="6">
        <v>38</v>
      </c>
      <c r="L52" s="6">
        <v>569</v>
      </c>
      <c r="M52" s="6"/>
      <c r="N52" s="17">
        <f t="shared" si="6"/>
        <v>535.20000000000005</v>
      </c>
      <c r="O52" s="18">
        <f t="shared" si="7"/>
        <v>39.4</v>
      </c>
    </row>
    <row r="53" spans="1:15">
      <c r="A53" s="3" t="s">
        <v>6</v>
      </c>
      <c r="B53" s="6">
        <v>177</v>
      </c>
      <c r="C53" s="6">
        <v>17</v>
      </c>
      <c r="D53" s="6">
        <v>109</v>
      </c>
      <c r="E53" s="6">
        <v>15</v>
      </c>
      <c r="F53" s="6">
        <v>140</v>
      </c>
      <c r="G53" s="6">
        <v>17</v>
      </c>
      <c r="H53" s="6">
        <v>158</v>
      </c>
      <c r="I53" s="6">
        <v>24</v>
      </c>
      <c r="J53" s="6">
        <v>159</v>
      </c>
      <c r="K53" s="12">
        <v>16</v>
      </c>
      <c r="L53" s="6">
        <v>221</v>
      </c>
      <c r="M53" s="6"/>
      <c r="N53" s="17">
        <f t="shared" si="6"/>
        <v>148.6</v>
      </c>
      <c r="O53" s="18">
        <f t="shared" si="7"/>
        <v>17.8</v>
      </c>
    </row>
    <row r="54" spans="1:15">
      <c r="A54" s="3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17"/>
      <c r="O54" s="18"/>
    </row>
    <row r="55" spans="1:15" ht="17" thickBot="1">
      <c r="A55" s="4" t="s">
        <v>7</v>
      </c>
      <c r="B55" s="7">
        <v>9565629</v>
      </c>
      <c r="C55" s="7">
        <v>592514</v>
      </c>
      <c r="D55" s="7">
        <v>9795094</v>
      </c>
      <c r="E55" s="7">
        <v>586466</v>
      </c>
      <c r="F55" s="7">
        <v>9843739</v>
      </c>
      <c r="G55" s="7">
        <v>615287</v>
      </c>
      <c r="H55" s="7">
        <v>9789861</v>
      </c>
      <c r="I55" s="7">
        <v>549992</v>
      </c>
      <c r="J55" s="7">
        <v>9934840</v>
      </c>
      <c r="K55" s="7">
        <v>575232</v>
      </c>
      <c r="L55" s="7">
        <v>7689405</v>
      </c>
      <c r="M55" s="7"/>
      <c r="N55" s="19">
        <f t="shared" si="6"/>
        <v>9785832.5999999996</v>
      </c>
      <c r="O55" s="20">
        <f t="shared" si="7"/>
        <v>583898.19999999995</v>
      </c>
    </row>
    <row r="56" spans="1:15">
      <c r="A56"/>
      <c r="B56"/>
    </row>
    <row r="57" spans="1:15">
      <c r="A57"/>
      <c r="B57"/>
    </row>
    <row r="58" spans="1:15" ht="17" thickBot="1">
      <c r="A58" t="s">
        <v>33</v>
      </c>
      <c r="B58"/>
    </row>
    <row r="59" spans="1:15">
      <c r="A59" s="1"/>
      <c r="B59" s="23" t="s">
        <v>17</v>
      </c>
      <c r="C59" s="23"/>
      <c r="D59" s="23" t="s">
        <v>18</v>
      </c>
      <c r="E59" s="23"/>
      <c r="F59" s="23" t="s">
        <v>19</v>
      </c>
      <c r="G59" s="23"/>
      <c r="H59" s="23" t="s">
        <v>20</v>
      </c>
      <c r="I59" s="23"/>
      <c r="J59" s="23" t="s">
        <v>21</v>
      </c>
      <c r="K59" s="23"/>
      <c r="L59" s="9" t="s">
        <v>34</v>
      </c>
      <c r="M59" s="21"/>
      <c r="N59" s="23" t="s">
        <v>35</v>
      </c>
      <c r="O59" s="24"/>
    </row>
    <row r="60" spans="1:15">
      <c r="A60" s="2"/>
      <c r="B60" s="5" t="s">
        <v>10</v>
      </c>
      <c r="C60" s="5" t="s">
        <v>11</v>
      </c>
      <c r="D60" s="5" t="s">
        <v>10</v>
      </c>
      <c r="E60" s="5" t="s">
        <v>11</v>
      </c>
      <c r="F60" s="5" t="s">
        <v>10</v>
      </c>
      <c r="G60" s="5" t="s">
        <v>11</v>
      </c>
      <c r="H60" s="5" t="s">
        <v>10</v>
      </c>
      <c r="I60" s="5" t="s">
        <v>11</v>
      </c>
      <c r="J60" s="5" t="s">
        <v>10</v>
      </c>
      <c r="K60" s="5" t="s">
        <v>11</v>
      </c>
      <c r="L60" s="10" t="s">
        <v>10</v>
      </c>
      <c r="M60" s="10"/>
      <c r="N60" s="10" t="s">
        <v>10</v>
      </c>
      <c r="O60" s="11" t="s">
        <v>11</v>
      </c>
    </row>
    <row r="61" spans="1:15">
      <c r="A61" s="3" t="s">
        <v>1</v>
      </c>
      <c r="B61" s="6">
        <v>93300</v>
      </c>
      <c r="C61" s="6">
        <v>8511</v>
      </c>
      <c r="D61" s="6">
        <v>77483</v>
      </c>
      <c r="E61" s="6">
        <v>6395</v>
      </c>
      <c r="F61" s="6">
        <v>96034</v>
      </c>
      <c r="G61" s="6">
        <v>7859</v>
      </c>
      <c r="H61" s="6">
        <v>100396</v>
      </c>
      <c r="I61" s="6">
        <v>8126</v>
      </c>
      <c r="J61" s="6">
        <v>75603</v>
      </c>
      <c r="K61" s="6">
        <v>5399</v>
      </c>
      <c r="L61" s="6">
        <v>121162</v>
      </c>
      <c r="M61" s="6"/>
      <c r="N61" s="17">
        <f>(SUM(B61+D61+F61+H61+J61))/5</f>
        <v>88563.199999999997</v>
      </c>
      <c r="O61" s="18">
        <f>(SUM(C61+E61+G61+I61+K61))/5</f>
        <v>7258</v>
      </c>
    </row>
    <row r="62" spans="1:15">
      <c r="A62" s="3" t="s">
        <v>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/>
      <c r="N62" s="17"/>
      <c r="O62" s="18"/>
    </row>
    <row r="63" spans="1:15">
      <c r="A63" s="3" t="s">
        <v>3</v>
      </c>
      <c r="B63" s="6">
        <v>343</v>
      </c>
      <c r="C63" s="6">
        <v>43</v>
      </c>
      <c r="D63" s="6">
        <v>304</v>
      </c>
      <c r="E63" s="6">
        <v>37</v>
      </c>
      <c r="F63" s="6">
        <v>364</v>
      </c>
      <c r="G63" s="6">
        <v>39</v>
      </c>
      <c r="H63" s="6">
        <v>370</v>
      </c>
      <c r="I63" s="6">
        <v>44</v>
      </c>
      <c r="J63" s="6">
        <v>287</v>
      </c>
      <c r="K63" s="6">
        <v>33</v>
      </c>
      <c r="L63" s="6">
        <v>454</v>
      </c>
      <c r="M63" s="6"/>
      <c r="N63" s="17">
        <f t="shared" ref="N63:N68" si="8">(SUM(B63+D63+F63+H63+J63))/5</f>
        <v>333.6</v>
      </c>
      <c r="O63" s="18">
        <f t="shared" ref="O63:O68" si="9">(SUM(C63+E63+G63+I63+K63))/5</f>
        <v>39.200000000000003</v>
      </c>
    </row>
    <row r="64" spans="1:15">
      <c r="A64" s="3" t="s">
        <v>4</v>
      </c>
      <c r="B64" s="6">
        <v>376</v>
      </c>
      <c r="C64" s="6">
        <v>45</v>
      </c>
      <c r="D64" s="6">
        <v>316</v>
      </c>
      <c r="E64" s="6">
        <v>31</v>
      </c>
      <c r="F64" s="6">
        <v>414</v>
      </c>
      <c r="G64" s="6">
        <v>52</v>
      </c>
      <c r="H64" s="6">
        <v>414</v>
      </c>
      <c r="I64" s="6">
        <v>39</v>
      </c>
      <c r="J64" s="6">
        <v>301</v>
      </c>
      <c r="K64" s="6">
        <v>27</v>
      </c>
      <c r="L64" s="6">
        <v>522</v>
      </c>
      <c r="M64" s="6"/>
      <c r="N64" s="17">
        <f t="shared" si="8"/>
        <v>364.2</v>
      </c>
      <c r="O64" s="18">
        <f t="shared" si="9"/>
        <v>38.799999999999997</v>
      </c>
    </row>
    <row r="65" spans="1:15">
      <c r="A65" s="3" t="s">
        <v>5</v>
      </c>
      <c r="B65" s="6">
        <v>415</v>
      </c>
      <c r="C65" s="6">
        <v>32</v>
      </c>
      <c r="D65" s="6">
        <v>353</v>
      </c>
      <c r="E65" s="6">
        <v>32</v>
      </c>
      <c r="F65" s="6">
        <v>429</v>
      </c>
      <c r="G65" s="6">
        <v>34</v>
      </c>
      <c r="H65" s="6">
        <v>482</v>
      </c>
      <c r="I65" s="6">
        <v>35</v>
      </c>
      <c r="J65" s="6">
        <v>345</v>
      </c>
      <c r="K65" s="6">
        <v>23</v>
      </c>
      <c r="L65" s="6">
        <v>629</v>
      </c>
      <c r="M65" s="6"/>
      <c r="N65" s="17">
        <f t="shared" si="8"/>
        <v>404.8</v>
      </c>
      <c r="O65" s="18">
        <f t="shared" si="9"/>
        <v>31.2</v>
      </c>
    </row>
    <row r="66" spans="1:15">
      <c r="A66" s="3" t="s">
        <v>6</v>
      </c>
      <c r="B66" s="6">
        <v>141</v>
      </c>
      <c r="C66" s="6">
        <v>37</v>
      </c>
      <c r="D66" s="6">
        <v>118</v>
      </c>
      <c r="E66" s="6">
        <v>29</v>
      </c>
      <c r="F66" s="6">
        <v>157</v>
      </c>
      <c r="G66" s="6">
        <v>26</v>
      </c>
      <c r="H66" s="6">
        <v>158</v>
      </c>
      <c r="I66" s="6">
        <v>34</v>
      </c>
      <c r="J66" s="6">
        <v>113</v>
      </c>
      <c r="K66" s="12">
        <v>24</v>
      </c>
      <c r="L66" s="6">
        <v>260</v>
      </c>
      <c r="M66" s="6"/>
      <c r="N66" s="17">
        <f t="shared" si="8"/>
        <v>137.4</v>
      </c>
      <c r="O66" s="18">
        <f t="shared" si="9"/>
        <v>30</v>
      </c>
    </row>
    <row r="67" spans="1:15">
      <c r="A67" s="3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17"/>
      <c r="O67" s="18"/>
    </row>
    <row r="68" spans="1:15" ht="17" thickBot="1">
      <c r="A68" s="4" t="s">
        <v>7</v>
      </c>
      <c r="B68" s="7">
        <v>9733323</v>
      </c>
      <c r="C68" s="7">
        <v>773659</v>
      </c>
      <c r="D68" s="7">
        <v>9939488</v>
      </c>
      <c r="E68" s="7">
        <v>735236</v>
      </c>
      <c r="F68" s="7">
        <v>9928154</v>
      </c>
      <c r="G68" s="7">
        <v>705278</v>
      </c>
      <c r="H68" s="7">
        <v>10030022</v>
      </c>
      <c r="I68" s="7">
        <v>786213</v>
      </c>
      <c r="J68" s="7">
        <v>9971060</v>
      </c>
      <c r="K68" s="7">
        <v>611557</v>
      </c>
      <c r="L68" s="7">
        <v>7790751</v>
      </c>
      <c r="M68" s="7"/>
      <c r="N68" s="19">
        <f t="shared" si="8"/>
        <v>9920409.4000000004</v>
      </c>
      <c r="O68" s="20">
        <f t="shared" si="9"/>
        <v>722388.6</v>
      </c>
    </row>
  </sheetData>
  <mergeCells count="33">
    <mergeCell ref="L6:M6"/>
    <mergeCell ref="L19:M19"/>
    <mergeCell ref="L32:M32"/>
    <mergeCell ref="J6:K6"/>
    <mergeCell ref="B19:C19"/>
    <mergeCell ref="D19:E19"/>
    <mergeCell ref="F19:G19"/>
    <mergeCell ref="H19:I19"/>
    <mergeCell ref="J19:K19"/>
    <mergeCell ref="B6:C6"/>
    <mergeCell ref="D6:E6"/>
    <mergeCell ref="F6:G6"/>
    <mergeCell ref="H6:I6"/>
    <mergeCell ref="B32:C32"/>
    <mergeCell ref="D32:E32"/>
    <mergeCell ref="F32:G32"/>
    <mergeCell ref="H32:I32"/>
    <mergeCell ref="J32:K32"/>
    <mergeCell ref="B46:C46"/>
    <mergeCell ref="D46:E46"/>
    <mergeCell ref="F46:G46"/>
    <mergeCell ref="H46:I46"/>
    <mergeCell ref="J46:K46"/>
    <mergeCell ref="B59:C59"/>
    <mergeCell ref="D59:E59"/>
    <mergeCell ref="F59:G59"/>
    <mergeCell ref="H59:I59"/>
    <mergeCell ref="J59:K59"/>
    <mergeCell ref="N6:O6"/>
    <mergeCell ref="N19:O19"/>
    <mergeCell ref="N32:O32"/>
    <mergeCell ref="N46:O46"/>
    <mergeCell ref="N59:O59"/>
  </mergeCells>
  <phoneticPr fontId="1" type="noConversion"/>
  <pageMargins left="0.7" right="0.7" top="0.75" bottom="0.75" header="0.3" footer="0.3"/>
  <pageSetup paperSize="9" scale="43" orientation="portrait" horizontalDpi="4294967292" verticalDpi="4294967292"/>
  <colBreaks count="1" manualBreakCount="1">
    <brk id="15" max="1048575" man="1"/>
  </colBreaks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All</vt:lpstr>
      <vt:lpstr>SNPs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AGSchartl Sekretariat</cp:lastModifiedBy>
  <cp:lastPrinted>2017-04-20T08:34:08Z</cp:lastPrinted>
  <dcterms:created xsi:type="dcterms:W3CDTF">2016-05-12T15:48:17Z</dcterms:created>
  <dcterms:modified xsi:type="dcterms:W3CDTF">2017-04-20T08:34:34Z</dcterms:modified>
</cp:coreProperties>
</file>