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People\helen_fewlass\privacy\Max Planck\Research\Projects\Bacho Kiro\Manuscript\Manuscript drafts\NEE final submission Jan 2020\Final upload\"/>
    </mc:Choice>
  </mc:AlternateContent>
  <bookViews>
    <workbookView xWindow="0" yWindow="0" windowWidth="28800" windowHeight="12300" activeTab="3"/>
  </bookViews>
  <sheets>
    <sheet name="Supp Table 2 - Sample info" sheetId="1" r:id="rId1"/>
    <sheet name="Supp Table 3 - AMS background" sheetId="5" r:id="rId2"/>
    <sheet name="Supp Table 4 - Outlier analysis" sheetId="2" r:id="rId3"/>
    <sheet name="Supp Table 5 - Final models" sheetId="7" r:id="rId4"/>
  </sheets>
  <definedNames>
    <definedName name="_xlnm._FilterDatabase" localSheetId="0" hidden="1">'Supp Table 2 - Sample info'!$A$6:$S$178</definedName>
  </definedNames>
  <calcPr calcId="162913"/>
</workbook>
</file>

<file path=xl/calcChain.xml><?xml version="1.0" encoding="utf-8"?>
<calcChain xmlns="http://schemas.openxmlformats.org/spreadsheetml/2006/main">
  <c r="F18" i="5" l="1"/>
  <c r="F17" i="5"/>
  <c r="E17" i="5"/>
  <c r="F37" i="5"/>
  <c r="F36" i="5"/>
  <c r="E36" i="5"/>
  <c r="F47" i="5"/>
  <c r="F48" i="5"/>
  <c r="F49" i="5"/>
  <c r="F50" i="5"/>
  <c r="F51" i="5"/>
  <c r="F52" i="5"/>
  <c r="F53" i="5"/>
  <c r="F55" i="5" s="1"/>
  <c r="F54" i="5"/>
  <c r="F43" i="5"/>
  <c r="F56" i="5"/>
  <c r="E55" i="5"/>
  <c r="F46" i="5"/>
  <c r="E46" i="5"/>
  <c r="E47" i="5"/>
  <c r="E48" i="5"/>
  <c r="E49" i="5"/>
  <c r="E50" i="5"/>
  <c r="E51" i="5"/>
  <c r="E52" i="5"/>
  <c r="E53" i="5"/>
  <c r="E54" i="5"/>
  <c r="F42" i="5" l="1"/>
  <c r="E42" i="5"/>
</calcChain>
</file>

<file path=xl/comments1.xml><?xml version="1.0" encoding="utf-8"?>
<comments xmlns="http://schemas.openxmlformats.org/spreadsheetml/2006/main">
  <authors>
    <author>Helen Fewlass</author>
  </authors>
  <commentList>
    <comment ref="A23" authorId="0" shapeId="0">
      <text>
        <r>
          <rPr>
            <b/>
            <sz val="9"/>
            <color indexed="81"/>
            <rFont val="Tahoma"/>
            <family val="2"/>
          </rPr>
          <t>Helen Fewlass:</t>
        </r>
        <r>
          <rPr>
            <sz val="9"/>
            <color indexed="81"/>
            <rFont val="Tahoma"/>
            <family val="2"/>
          </rPr>
          <t xml:space="preserve">
This bone (cut marked capra) has low agreement but the human bone from the 1970s is identical age (was labelled as 6a/&amp; - from border between B and C) - if we had included that date then perhaps this date would be more in agreeemnt?  </t>
        </r>
      </text>
    </comment>
  </commentList>
</comments>
</file>

<file path=xl/sharedStrings.xml><?xml version="1.0" encoding="utf-8"?>
<sst xmlns="http://schemas.openxmlformats.org/spreadsheetml/2006/main" count="1639" uniqueCount="721">
  <si>
    <t>Sample Info</t>
  </si>
  <si>
    <t>Sample Size</t>
  </si>
  <si>
    <t>Quality checks</t>
  </si>
  <si>
    <t>ETH radiocarbon dates</t>
  </si>
  <si>
    <t>MAMS radiocarbon dates</t>
  </si>
  <si>
    <t>R-EVA</t>
  </si>
  <si>
    <t>Excavation</t>
  </si>
  <si>
    <t>Pretreatment</t>
  </si>
  <si>
    <t>Sample ID</t>
  </si>
  <si>
    <t>Layer</t>
  </si>
  <si>
    <t xml:space="preserve">Material </t>
  </si>
  <si>
    <t>ZooMS ID</t>
  </si>
  <si>
    <t>Peptide markers</t>
  </si>
  <si>
    <t>P1105</t>
  </si>
  <si>
    <t>P1706</t>
  </si>
  <si>
    <t>Species</t>
  </si>
  <si>
    <t>Human Modification</t>
  </si>
  <si>
    <t>%C</t>
  </si>
  <si>
    <t>%N</t>
  </si>
  <si>
    <t>C:N</t>
  </si>
  <si>
    <t>AMS lab number</t>
  </si>
  <si>
    <r>
      <rPr>
        <b/>
        <vertAlign val="superscript"/>
        <sz val="12"/>
        <color theme="1"/>
        <rFont val="Calibri"/>
        <family val="2"/>
        <scheme val="minor"/>
      </rPr>
      <t>14</t>
    </r>
    <r>
      <rPr>
        <b/>
        <sz val="12"/>
        <color theme="1"/>
        <rFont val="Calibri"/>
        <family val="2"/>
        <scheme val="minor"/>
      </rPr>
      <t xml:space="preserve">C age </t>
    </r>
  </si>
  <si>
    <t>1σ error</t>
  </si>
  <si>
    <t>Notes</t>
  </si>
  <si>
    <t>year</t>
  </si>
  <si>
    <t>[mg]</t>
  </si>
  <si>
    <t>years</t>
  </si>
  <si>
    <t>from</t>
  </si>
  <si>
    <t>to</t>
  </si>
  <si>
    <t>BP</t>
  </si>
  <si>
    <t>F6-60</t>
  </si>
  <si>
    <t>A1</t>
  </si>
  <si>
    <t>bone</t>
  </si>
  <si>
    <t>BK-22</t>
  </si>
  <si>
    <t>Ursidae</t>
  </si>
  <si>
    <t>-</t>
  </si>
  <si>
    <t>MAMS-27346</t>
  </si>
  <si>
    <t>G4-47</t>
  </si>
  <si>
    <t>A1 (A1/c)</t>
  </si>
  <si>
    <t>long bone</t>
  </si>
  <si>
    <t>BK-1264</t>
  </si>
  <si>
    <t>G4-28</t>
  </si>
  <si>
    <t>bone (metatarsal)</t>
  </si>
  <si>
    <t>BK-12</t>
  </si>
  <si>
    <t>Bos/Bison</t>
  </si>
  <si>
    <t>ETH-86796</t>
  </si>
  <si>
    <t>F6-80</t>
  </si>
  <si>
    <t>BK-5</t>
  </si>
  <si>
    <t>ETH-86797</t>
  </si>
  <si>
    <t>F6-160</t>
  </si>
  <si>
    <t>A2</t>
  </si>
  <si>
    <t>BK-53</t>
  </si>
  <si>
    <t>Cervid/Saiga</t>
  </si>
  <si>
    <t>collagen</t>
  </si>
  <si>
    <t>ETH-71294</t>
  </si>
  <si>
    <t>F6-132</t>
  </si>
  <si>
    <t>BK-54</t>
  </si>
  <si>
    <t>ETH-71295</t>
  </si>
  <si>
    <t>G5-133</t>
  </si>
  <si>
    <t>BK-55</t>
  </si>
  <si>
    <t>Capra sp.</t>
  </si>
  <si>
    <t>ETH-71296</t>
  </si>
  <si>
    <t>G5-153</t>
  </si>
  <si>
    <t>B1</t>
  </si>
  <si>
    <t>BK-56</t>
  </si>
  <si>
    <t>ETH-71297</t>
  </si>
  <si>
    <t>G5-206</t>
  </si>
  <si>
    <t>B</t>
  </si>
  <si>
    <t>BK-57</t>
  </si>
  <si>
    <t>ETH-71298</t>
  </si>
  <si>
    <t>G5-212</t>
  </si>
  <si>
    <t>BK-58</t>
  </si>
  <si>
    <t>ETH-71299</t>
  </si>
  <si>
    <t>G5-344</t>
  </si>
  <si>
    <t>BK-59</t>
  </si>
  <si>
    <t>ETH-71300</t>
  </si>
  <si>
    <t>F6-597</t>
  </si>
  <si>
    <t>B(B1)</t>
  </si>
  <si>
    <t>BK-835</t>
  </si>
  <si>
    <t>ETH-86773</t>
  </si>
  <si>
    <t>1970s</t>
  </si>
  <si>
    <t>BK-50</t>
  </si>
  <si>
    <t>ETH-86768</t>
  </si>
  <si>
    <t>G4-215</t>
  </si>
  <si>
    <t>C</t>
  </si>
  <si>
    <t>BK-62</t>
  </si>
  <si>
    <t>ETH-71302</t>
  </si>
  <si>
    <t>G4-286</t>
  </si>
  <si>
    <t>BK-63</t>
  </si>
  <si>
    <t>ETH-71303</t>
  </si>
  <si>
    <t>MAMS-29490</t>
  </si>
  <si>
    <t>G5-462</t>
  </si>
  <si>
    <t>BK-64</t>
  </si>
  <si>
    <t>ETH-71304</t>
  </si>
  <si>
    <t>G5-467</t>
  </si>
  <si>
    <t>BK-65</t>
  </si>
  <si>
    <t>ETH-71305</t>
  </si>
  <si>
    <t>F6-397</t>
  </si>
  <si>
    <t>D</t>
  </si>
  <si>
    <t>BK-1266</t>
  </si>
  <si>
    <t>ETH-86798</t>
  </si>
  <si>
    <t>F6-445</t>
  </si>
  <si>
    <t>BK-1267</t>
  </si>
  <si>
    <t>G4-340</t>
  </si>
  <si>
    <t>E (contact E/D)</t>
  </si>
  <si>
    <t>BK-67</t>
  </si>
  <si>
    <t>ETH-71307</t>
  </si>
  <si>
    <t>MAMS-29489</t>
  </si>
  <si>
    <t>R_combine value 36500 ± 110 used for calibration</t>
  </si>
  <si>
    <t xml:space="preserve">G4-333 </t>
  </si>
  <si>
    <t>E</t>
  </si>
  <si>
    <t>BK-66</t>
  </si>
  <si>
    <t>ETH-71306</t>
  </si>
  <si>
    <t>MAMS-28675</t>
  </si>
  <si>
    <t>R_combine value 39470 ± 160 used for calibration</t>
  </si>
  <si>
    <t>G5-571</t>
  </si>
  <si>
    <t>BK-68</t>
  </si>
  <si>
    <t>ETH-71308</t>
  </si>
  <si>
    <t>F6-477</t>
  </si>
  <si>
    <t>tooth (dentine)</t>
  </si>
  <si>
    <t>BK-69</t>
  </si>
  <si>
    <t>ETH-71309</t>
  </si>
  <si>
    <t>F6-495</t>
  </si>
  <si>
    <t>BK-70</t>
  </si>
  <si>
    <t>ETH-71310</t>
  </si>
  <si>
    <t>G5-628</t>
  </si>
  <si>
    <t>F</t>
  </si>
  <si>
    <t>BK-71</t>
  </si>
  <si>
    <t>ETH-71311</t>
  </si>
  <si>
    <t>G5-620</t>
  </si>
  <si>
    <t>F (F1)</t>
  </si>
  <si>
    <t>bone (skull)</t>
  </si>
  <si>
    <t>BK-1271</t>
  </si>
  <si>
    <t>ETH-86799</t>
  </si>
  <si>
    <t>F6-527</t>
  </si>
  <si>
    <t>F (F1/F2)</t>
  </si>
  <si>
    <t>BK-1270</t>
  </si>
  <si>
    <t>F6-545</t>
  </si>
  <si>
    <t>F2</t>
  </si>
  <si>
    <t>BK-72</t>
  </si>
  <si>
    <t>ETH-71312</t>
  </si>
  <si>
    <t>MAMS-28676</t>
  </si>
  <si>
    <t>R_combine value 40190 ± 170 used for calibration</t>
  </si>
  <si>
    <t>F6-542</t>
  </si>
  <si>
    <t>F (F2)</t>
  </si>
  <si>
    <t>bone (rib)</t>
  </si>
  <si>
    <t>BK-1269</t>
  </si>
  <si>
    <t>Rhinocerotidae</t>
  </si>
  <si>
    <t>ETH-86800</t>
  </si>
  <si>
    <t>G5-643</t>
  </si>
  <si>
    <t>F (F3)</t>
  </si>
  <si>
    <t>BK-1268</t>
  </si>
  <si>
    <t>ETH-86801</t>
  </si>
  <si>
    <t>G5-666</t>
  </si>
  <si>
    <t>G1</t>
  </si>
  <si>
    <t>BK-1273</t>
  </si>
  <si>
    <t>ETH-86802</t>
  </si>
  <si>
    <t>G5-706</t>
  </si>
  <si>
    <t>G2</t>
  </si>
  <si>
    <t>BK-1274</t>
  </si>
  <si>
    <t>G5-729</t>
  </si>
  <si>
    <t>G3</t>
  </si>
  <si>
    <t>BK-1276</t>
  </si>
  <si>
    <t>ETH-86806</t>
  </si>
  <si>
    <t>G4-397</t>
  </si>
  <si>
    <t>BK-1272</t>
  </si>
  <si>
    <t>F5-55</t>
  </si>
  <si>
    <t>G (G2)</t>
  </si>
  <si>
    <t>BK-1275</t>
  </si>
  <si>
    <t>ETH-86804</t>
  </si>
  <si>
    <t>G5-812</t>
  </si>
  <si>
    <t>I</t>
  </si>
  <si>
    <t>BK-1278</t>
  </si>
  <si>
    <t>G5-815</t>
  </si>
  <si>
    <t>BK-1280</t>
  </si>
  <si>
    <t xml:space="preserve">Cervid/Saiga </t>
  </si>
  <si>
    <t>G5-806</t>
  </si>
  <si>
    <t>BK-1279</t>
  </si>
  <si>
    <t>G5-816</t>
  </si>
  <si>
    <t>BK-1277</t>
  </si>
  <si>
    <t>ETH-86807</t>
  </si>
  <si>
    <t>F5-97</t>
  </si>
  <si>
    <t>BK-1287</t>
  </si>
  <si>
    <t>F5-107</t>
  </si>
  <si>
    <t>BK-1288</t>
  </si>
  <si>
    <t>Retoucher</t>
  </si>
  <si>
    <t>ETH-86808</t>
  </si>
  <si>
    <t>F5-106</t>
  </si>
  <si>
    <t>BK-1285</t>
  </si>
  <si>
    <t>F5-273</t>
  </si>
  <si>
    <t>BK-1286</t>
  </si>
  <si>
    <t>ETH-86809</t>
  </si>
  <si>
    <t>F6-570</t>
  </si>
  <si>
    <t>BK-1281</t>
  </si>
  <si>
    <t>F6-571</t>
  </si>
  <si>
    <t>BK-1283</t>
  </si>
  <si>
    <t>F6-579</t>
  </si>
  <si>
    <t>BK-964</t>
  </si>
  <si>
    <t>F6-580</t>
  </si>
  <si>
    <t>BK-1282</t>
  </si>
  <si>
    <t>F6-581</t>
  </si>
  <si>
    <t>BK-1284</t>
  </si>
  <si>
    <t>ETH-86810</t>
  </si>
  <si>
    <t>G5-877</t>
  </si>
  <si>
    <t>BK-1300</t>
  </si>
  <si>
    <t>G5-852</t>
  </si>
  <si>
    <t>BK-1301</t>
  </si>
  <si>
    <t>Equidae</t>
  </si>
  <si>
    <t>ETH-86811</t>
  </si>
  <si>
    <t>G5-853</t>
  </si>
  <si>
    <t>bone (vertebra)</t>
  </si>
  <si>
    <t>BK-1299</t>
  </si>
  <si>
    <t>G5-862</t>
  </si>
  <si>
    <t>BK-1298</t>
  </si>
  <si>
    <t>F5-132</t>
  </si>
  <si>
    <t>BK-1295</t>
  </si>
  <si>
    <t>F5-155</t>
  </si>
  <si>
    <t>BK-1294</t>
  </si>
  <si>
    <t>F5-143</t>
  </si>
  <si>
    <t>bone (ulna)</t>
  </si>
  <si>
    <t>BK-1293</t>
  </si>
  <si>
    <t>F5-168</t>
  </si>
  <si>
    <t>BK-1292</t>
  </si>
  <si>
    <t>F5-172</t>
  </si>
  <si>
    <t>BK-1291</t>
  </si>
  <si>
    <t>F5-176</t>
  </si>
  <si>
    <t>bone (mandible)</t>
  </si>
  <si>
    <t>BK-1296</t>
  </si>
  <si>
    <t>ETH-86812</t>
  </si>
  <si>
    <t>F5-177</t>
  </si>
  <si>
    <t>bone (phalanx)</t>
  </si>
  <si>
    <t>BK-1290</t>
  </si>
  <si>
    <t>F5-182</t>
  </si>
  <si>
    <t>BK-1289</t>
  </si>
  <si>
    <t>ETH-86813</t>
  </si>
  <si>
    <t>F5-195</t>
  </si>
  <si>
    <t>BK-1297</t>
  </si>
  <si>
    <t>E6-11</t>
  </si>
  <si>
    <t>BK-1302</t>
  </si>
  <si>
    <t>E6-10</t>
  </si>
  <si>
    <t>BK-940</t>
  </si>
  <si>
    <t>ETH-86814</t>
  </si>
  <si>
    <t>E6-16</t>
  </si>
  <si>
    <t>BK-1305</t>
  </si>
  <si>
    <t>ETH-86815</t>
  </si>
  <si>
    <t>E6-21</t>
  </si>
  <si>
    <t>BK-932</t>
  </si>
  <si>
    <t>E6-12</t>
  </si>
  <si>
    <t>BK-1304</t>
  </si>
  <si>
    <t>E6-9</t>
  </si>
  <si>
    <t>BK-1303</t>
  </si>
  <si>
    <t>ETH-86816</t>
  </si>
  <si>
    <t>F6-584</t>
  </si>
  <si>
    <t>BK-933</t>
  </si>
  <si>
    <t>ETH-86817</t>
  </si>
  <si>
    <t>F6-586</t>
  </si>
  <si>
    <t>BK-586</t>
  </si>
  <si>
    <t>ETH-86818</t>
  </si>
  <si>
    <t>F6-587</t>
  </si>
  <si>
    <t>BK-938</t>
  </si>
  <si>
    <t>bone (femur head)</t>
  </si>
  <si>
    <t>F5-200</t>
  </si>
  <si>
    <t>BK-1306</t>
  </si>
  <si>
    <t>F5-232</t>
  </si>
  <si>
    <t>BK-970</t>
  </si>
  <si>
    <t>ETH-86819</t>
  </si>
  <si>
    <t>E6-2</t>
  </si>
  <si>
    <t>bone (cranial)</t>
  </si>
  <si>
    <t>BK-1309</t>
  </si>
  <si>
    <t>ETH-86820</t>
  </si>
  <si>
    <t>E6-5</t>
  </si>
  <si>
    <t>BK-1308</t>
  </si>
  <si>
    <t>ETH-86821</t>
  </si>
  <si>
    <t>E6-3</t>
  </si>
  <si>
    <t>BK-1307</t>
  </si>
  <si>
    <t>ETH-86822</t>
  </si>
  <si>
    <t>Niche</t>
  </si>
  <si>
    <t>AA8-59</t>
  </si>
  <si>
    <t>N1-3a</t>
  </si>
  <si>
    <t>bone (cranial?)</t>
  </si>
  <si>
    <t>BK-1217</t>
  </si>
  <si>
    <t>Indet</t>
  </si>
  <si>
    <t>AA8-190</t>
  </si>
  <si>
    <t>BK-1218</t>
  </si>
  <si>
    <t>Carnivora/Bovidae</t>
  </si>
  <si>
    <t>AA8-54</t>
  </si>
  <si>
    <t>BK-60</t>
  </si>
  <si>
    <t>ETH-71301</t>
  </si>
  <si>
    <t>Not modelled - archaeology unclear</t>
  </si>
  <si>
    <t>AA8-65</t>
  </si>
  <si>
    <t>BK-61</t>
  </si>
  <si>
    <t>BB8-47</t>
  </si>
  <si>
    <t>N1-3c</t>
  </si>
  <si>
    <t>BK-1221</t>
  </si>
  <si>
    <t>BB8-61</t>
  </si>
  <si>
    <t>BK-1220</t>
  </si>
  <si>
    <t>ETH-86776</t>
  </si>
  <si>
    <t>AA8-73</t>
  </si>
  <si>
    <t>BK-1219</t>
  </si>
  <si>
    <t>BB8-68</t>
  </si>
  <si>
    <t>N1-3d</t>
  </si>
  <si>
    <t>BK-1222</t>
  </si>
  <si>
    <t>ETH-86775</t>
  </si>
  <si>
    <t>BB8-96</t>
  </si>
  <si>
    <t>N1-3e</t>
  </si>
  <si>
    <t>BK-1225</t>
  </si>
  <si>
    <t>BB8-83</t>
  </si>
  <si>
    <t>BK-1224</t>
  </si>
  <si>
    <t>BB8-106</t>
  </si>
  <si>
    <t xml:space="preserve">long bone </t>
  </si>
  <si>
    <t>BK-1223</t>
  </si>
  <si>
    <t>ETH-86774</t>
  </si>
  <si>
    <t>BB8-141</t>
  </si>
  <si>
    <t>N1-G</t>
  </si>
  <si>
    <t>BK-73</t>
  </si>
  <si>
    <t>ETH-71313</t>
  </si>
  <si>
    <t>BB8-121</t>
  </si>
  <si>
    <t>N1-G1</t>
  </si>
  <si>
    <t>BK-1226</t>
  </si>
  <si>
    <t>ETH-86777</t>
  </si>
  <si>
    <t>A7-196</t>
  </si>
  <si>
    <t>BK-1228</t>
  </si>
  <si>
    <t>Carnivore tooth mark as well as cutmarks</t>
  </si>
  <si>
    <t>A7-275</t>
  </si>
  <si>
    <t>BK-1227</t>
  </si>
  <si>
    <t>BB8-292</t>
  </si>
  <si>
    <t>BK-1229</t>
  </si>
  <si>
    <t>CC7-80</t>
  </si>
  <si>
    <t>N1-I</t>
  </si>
  <si>
    <t>BK-74</t>
  </si>
  <si>
    <t>Cervidae/Bovidae</t>
  </si>
  <si>
    <t>ETH-71314</t>
  </si>
  <si>
    <t>CC7-379</t>
  </si>
  <si>
    <t>BK-75</t>
  </si>
  <si>
    <t>ETH-71315</t>
  </si>
  <si>
    <t>MAMS-28677</t>
  </si>
  <si>
    <t>R_combine value 41310 ± 180 used for calibration</t>
  </si>
  <si>
    <t>CC7-391</t>
  </si>
  <si>
    <t>BK-76</t>
  </si>
  <si>
    <t>ETH-71316</t>
  </si>
  <si>
    <t>CC7-466</t>
  </si>
  <si>
    <t>BK-77</t>
  </si>
  <si>
    <t>ETH-71317</t>
  </si>
  <si>
    <t>MAMS-28678</t>
  </si>
  <si>
    <t>CC7-590</t>
  </si>
  <si>
    <t>BK-78</t>
  </si>
  <si>
    <t>ETH-71318</t>
  </si>
  <si>
    <t>CC7-770</t>
  </si>
  <si>
    <t>BK-79</t>
  </si>
  <si>
    <t>ETH-71319</t>
  </si>
  <si>
    <t>MAMS-28679</t>
  </si>
  <si>
    <t>CC7-817</t>
  </si>
  <si>
    <t>BK-80</t>
  </si>
  <si>
    <t>ETH-71320</t>
  </si>
  <si>
    <t>CC7-840</t>
  </si>
  <si>
    <t>BK-81</t>
  </si>
  <si>
    <t>ETH-71321</t>
  </si>
  <si>
    <t>MAMS-29484</t>
  </si>
  <si>
    <t>CC7-842</t>
  </si>
  <si>
    <t>BK-82</t>
  </si>
  <si>
    <t>ETH-71322</t>
  </si>
  <si>
    <t>MAMS-29483</t>
  </si>
  <si>
    <t>R_combine value 41220 ± 210 used for calibration</t>
  </si>
  <si>
    <t>CC7-909</t>
  </si>
  <si>
    <t>BK-83</t>
  </si>
  <si>
    <t>ETH-71323</t>
  </si>
  <si>
    <t>MAMS-28680</t>
  </si>
  <si>
    <t>R_combine value 41950 ± 250 used for calibration</t>
  </si>
  <si>
    <t>CC7-920</t>
  </si>
  <si>
    <t>BK-84</t>
  </si>
  <si>
    <t>ETH-71324</t>
  </si>
  <si>
    <t>MAMS-28681</t>
  </si>
  <si>
    <t>R_combine value 41820 ± 250 used for calibration</t>
  </si>
  <si>
    <t>CC7-942</t>
  </si>
  <si>
    <t>BK-85</t>
  </si>
  <si>
    <t>ETH-71325</t>
  </si>
  <si>
    <t>CC7-977</t>
  </si>
  <si>
    <t>BK-86</t>
  </si>
  <si>
    <t>ETH-71326</t>
  </si>
  <si>
    <t>CC7-982</t>
  </si>
  <si>
    <t>BK-87</t>
  </si>
  <si>
    <t>ETH-71327</t>
  </si>
  <si>
    <t>CC7-990</t>
  </si>
  <si>
    <t>BK-88</t>
  </si>
  <si>
    <t>CC7-1005</t>
  </si>
  <si>
    <t>BK-89</t>
  </si>
  <si>
    <t>ETH-71329</t>
  </si>
  <si>
    <t>CC7-1043</t>
  </si>
  <si>
    <t>BK-90</t>
  </si>
  <si>
    <t>ETH-71330</t>
  </si>
  <si>
    <t>CC7-1530</t>
  </si>
  <si>
    <t>BK-91</t>
  </si>
  <si>
    <t>ETH-71331</t>
  </si>
  <si>
    <t>CC7-2130</t>
  </si>
  <si>
    <t>BK-92</t>
  </si>
  <si>
    <t>no collagen</t>
  </si>
  <si>
    <t>CC7-2289</t>
  </si>
  <si>
    <t>BK-505</t>
  </si>
  <si>
    <t>ETH-86771</t>
  </si>
  <si>
    <t>CC7-335</t>
  </si>
  <si>
    <t>BK-602</t>
  </si>
  <si>
    <t>ETH-86772</t>
  </si>
  <si>
    <t>A7-528</t>
  </si>
  <si>
    <t>BK-1230</t>
  </si>
  <si>
    <t>A7-531</t>
  </si>
  <si>
    <t>BK-1231</t>
  </si>
  <si>
    <t>AA7-1488</t>
  </si>
  <si>
    <t>BK-1232</t>
  </si>
  <si>
    <t>AA7-1186</t>
  </si>
  <si>
    <t>BK-1241</t>
  </si>
  <si>
    <t>AA7-158</t>
  </si>
  <si>
    <t>BK-1233</t>
  </si>
  <si>
    <t>ETH-86779</t>
  </si>
  <si>
    <t xml:space="preserve"> AA7-738</t>
  </si>
  <si>
    <t>BK-459</t>
  </si>
  <si>
    <t>ETH-86769</t>
  </si>
  <si>
    <t>BB7-240</t>
  </si>
  <si>
    <t>BK-473</t>
  </si>
  <si>
    <t>ETH-86770</t>
  </si>
  <si>
    <t>BB7-1164</t>
  </si>
  <si>
    <t xml:space="preserve">bone </t>
  </si>
  <si>
    <t>BK-1242</t>
  </si>
  <si>
    <t>ETH-86780</t>
  </si>
  <si>
    <t>BB7-962</t>
  </si>
  <si>
    <t>BK-1234</t>
  </si>
  <si>
    <t>AA8-628</t>
  </si>
  <si>
    <t>flat bone</t>
  </si>
  <si>
    <t>BK-1236</t>
  </si>
  <si>
    <t>AA8-1047</t>
  </si>
  <si>
    <t>BK-1235</t>
  </si>
  <si>
    <t>ETH-86782</t>
  </si>
  <si>
    <t>BB8-207</t>
  </si>
  <si>
    <t>BK-1237</t>
  </si>
  <si>
    <t>ETH-86783</t>
  </si>
  <si>
    <t>BB8-674</t>
  </si>
  <si>
    <t>BK-1238</t>
  </si>
  <si>
    <t>CC8-401</t>
  </si>
  <si>
    <t>BK-1240</t>
  </si>
  <si>
    <t>CC8-777</t>
  </si>
  <si>
    <t>BK-1239</t>
  </si>
  <si>
    <t>CC8-442</t>
  </si>
  <si>
    <t>BK-1243</t>
  </si>
  <si>
    <t>ETH-86784</t>
  </si>
  <si>
    <t>A7-777</t>
  </si>
  <si>
    <t>N1-I/J</t>
  </si>
  <si>
    <t>BK-1244</t>
  </si>
  <si>
    <t>ETH-86785</t>
  </si>
  <si>
    <t>BB7-1309</t>
  </si>
  <si>
    <t>bone (scapula)</t>
  </si>
  <si>
    <t>BK-1245</t>
  </si>
  <si>
    <t>ETH-86786</t>
  </si>
  <si>
    <t>AA7-1419</t>
  </si>
  <si>
    <t>BK-1246</t>
  </si>
  <si>
    <t>AA7-2126</t>
  </si>
  <si>
    <t>N1-J upper</t>
  </si>
  <si>
    <t>BK-1251</t>
  </si>
  <si>
    <t>ETH-93193</t>
  </si>
  <si>
    <t>AA7-2128</t>
  </si>
  <si>
    <t>BK-1253</t>
  </si>
  <si>
    <t>ETH-93194</t>
  </si>
  <si>
    <t>BB7-1453</t>
  </si>
  <si>
    <t>N1-J mid</t>
  </si>
  <si>
    <t>BK-1252</t>
  </si>
  <si>
    <t>ETH-86789</t>
  </si>
  <si>
    <t>CC7-2607</t>
  </si>
  <si>
    <t>N1-J lower</t>
  </si>
  <si>
    <t>BK-1247</t>
  </si>
  <si>
    <t>ETH-86787</t>
  </si>
  <si>
    <t>BB7-1471</t>
  </si>
  <si>
    <t>BK-1250</t>
  </si>
  <si>
    <t>ETH-93196</t>
  </si>
  <si>
    <t>CC7-2670</t>
  </si>
  <si>
    <t>BK-1248</t>
  </si>
  <si>
    <t>ETH-86788</t>
  </si>
  <si>
    <t>CC7-2677</t>
  </si>
  <si>
    <t>BK-1249</t>
  </si>
  <si>
    <t>ETH-93195</t>
  </si>
  <si>
    <t>CC7-2699</t>
  </si>
  <si>
    <t>N1-J/K contact</t>
  </si>
  <si>
    <t>BK-1256</t>
  </si>
  <si>
    <t>CC7-2697</t>
  </si>
  <si>
    <t>BK-1254</t>
  </si>
  <si>
    <t>CC7-2700</t>
  </si>
  <si>
    <t>BK-1257</t>
  </si>
  <si>
    <t>ETH-93197</t>
  </si>
  <si>
    <t>CC7-2701</t>
  </si>
  <si>
    <t>BK-1255</t>
  </si>
  <si>
    <t>ETH-86790</t>
  </si>
  <si>
    <t>CC7-2724</t>
  </si>
  <si>
    <t>N1-K</t>
  </si>
  <si>
    <t>BK-1262</t>
  </si>
  <si>
    <t>ETH-86791</t>
  </si>
  <si>
    <t>CC7-2729</t>
  </si>
  <si>
    <t>BK-1260</t>
  </si>
  <si>
    <t>ETH-86792</t>
  </si>
  <si>
    <t>CC7-2750</t>
  </si>
  <si>
    <t>BK-1261</t>
  </si>
  <si>
    <t>ETH-86793</t>
  </si>
  <si>
    <t>CC7-2738</t>
  </si>
  <si>
    <t>BK-1258</t>
  </si>
  <si>
    <t>ETH-86794</t>
  </si>
  <si>
    <t>CC7-2766</t>
  </si>
  <si>
    <t>BK-1259</t>
  </si>
  <si>
    <t>ETH-86795</t>
  </si>
  <si>
    <t>Outlier Analysis</t>
  </si>
  <si>
    <r>
      <t>Name (</t>
    </r>
    <r>
      <rPr>
        <b/>
        <vertAlign val="superscript"/>
        <sz val="11"/>
        <color theme="1"/>
        <rFont val="Calibri"/>
        <family val="2"/>
        <scheme val="minor"/>
      </rPr>
      <t>14</t>
    </r>
    <r>
      <rPr>
        <b/>
        <sz val="11"/>
        <color theme="1"/>
        <rFont val="Calibri"/>
        <family val="2"/>
        <scheme val="minor"/>
      </rPr>
      <t>C date, error)</t>
    </r>
  </si>
  <si>
    <t>Posterior outlier probability</t>
  </si>
  <si>
    <t>A</t>
  </si>
  <si>
    <t>End Layer A1</t>
  </si>
  <si>
    <t>Layer A1</t>
  </si>
  <si>
    <t>ETH-86796 (23130,60)</t>
  </si>
  <si>
    <t>MAMS-27346 (31340,120)</t>
  </si>
  <si>
    <t>ETH-86797 (34290,150)</t>
  </si>
  <si>
    <t>Transition Layer A2/Layer A1</t>
  </si>
  <si>
    <t>Layer A2</t>
  </si>
  <si>
    <t>ETH-71296 (30950,80)</t>
  </si>
  <si>
    <t>ETH-71295 (31310,80)</t>
  </si>
  <si>
    <t>ETH-71294 (31410,80)</t>
  </si>
  <si>
    <t>Transition Layer B/Layer A2</t>
  </si>
  <si>
    <t>Layer B</t>
  </si>
  <si>
    <t>ETH-71299 (30570,80)</t>
  </si>
  <si>
    <t>ETH-71298 (31310,80)</t>
  </si>
  <si>
    <t>ETH-71297 (32500,90)</t>
  </si>
  <si>
    <t>ETH-71300 (32610,90)</t>
  </si>
  <si>
    <t>Transition Layer C/Layer B</t>
  </si>
  <si>
    <t>Layer C</t>
  </si>
  <si>
    <t>ETH-71302 (34690,110)</t>
  </si>
  <si>
    <t>ETH-71305 (35030,110)</t>
  </si>
  <si>
    <t>ETH-71304 (36230,120)</t>
  </si>
  <si>
    <t>Transition Layer D/Layer C</t>
  </si>
  <si>
    <t>Layer D</t>
  </si>
  <si>
    <t>ETH-86798 (37510,210)</t>
  </si>
  <si>
    <t>Transition Layer E/Layer D</t>
  </si>
  <si>
    <t>Layer E</t>
  </si>
  <si>
    <t>ETH-71308 (38720,160)</t>
  </si>
  <si>
    <t>ETH-71310 (39080,170)</t>
  </si>
  <si>
    <t>ETH-71309 (39310,160)</t>
  </si>
  <si>
    <t>Transition Layer F/Layer E</t>
  </si>
  <si>
    <t>Layer F</t>
  </si>
  <si>
    <t>ETH-86799 (39090,240)</t>
  </si>
  <si>
    <t>ETH-86801 (39370,260)</t>
  </si>
  <si>
    <t>ETH-71311 (40170,180)</t>
  </si>
  <si>
    <t>ETH-86800 (40250,270)</t>
  </si>
  <si>
    <t>Transition Layer G/Layer F</t>
  </si>
  <si>
    <t>Layer G</t>
  </si>
  <si>
    <t>ETH-86777 (40270,280)</t>
  </si>
  <si>
    <t>ETH-86802 (40470,280)</t>
  </si>
  <si>
    <t>ETH-86804 (40800,290)</t>
  </si>
  <si>
    <t>ETH-71313 (40870,190)</t>
  </si>
  <si>
    <t>ETH-86806 (41040,300)</t>
  </si>
  <si>
    <t>Transition Layer I/Layer G</t>
  </si>
  <si>
    <t>Layer I</t>
  </si>
  <si>
    <t>ETH-86779 (38940,240)</t>
  </si>
  <si>
    <t>ETH-86782 (39710,260)</t>
  </si>
  <si>
    <t>ETH-86769 (39750,380) (hominin)</t>
  </si>
  <si>
    <t>ETH-86783 (40340,280)</t>
  </si>
  <si>
    <t>ETH-86771 (40600,420) (hominin)</t>
  </si>
  <si>
    <t>ETH-86807 (40710,290)</t>
  </si>
  <si>
    <t>ETH-86809 (40750,290)</t>
  </si>
  <si>
    <t>ETH-86780 (40760,290)</t>
  </si>
  <si>
    <t>ETH-71316 (40790,250)</t>
  </si>
  <si>
    <t>ETH-86810 (40920,300)</t>
  </si>
  <si>
    <t>ETH-71318 (41080,260)</t>
  </si>
  <si>
    <t>ETH-71327 (41170,260)</t>
  </si>
  <si>
    <t>ETH-71331 (41200,260)</t>
  </si>
  <si>
    <t>ETH-86808 (41350,310)</t>
  </si>
  <si>
    <t>ETH-71320 (41450,270)</t>
  </si>
  <si>
    <t>ETH-71325 (41480,270)</t>
  </si>
  <si>
    <t>ETH-86784 (41660,320)</t>
  </si>
  <si>
    <t>ETH-71329 (41730,280)</t>
  </si>
  <si>
    <t>ETH-71314 (41770,210)</t>
  </si>
  <si>
    <t>ETH-86770 (41850,480) (hominin)</t>
  </si>
  <si>
    <t>ETH-71328 (41850,280)</t>
  </si>
  <si>
    <t>ETH-71330 (42270,300)</t>
  </si>
  <si>
    <t>ETH-86772 (42450,510) (hominin)</t>
  </si>
  <si>
    <t>Transition Layer J/Layer I</t>
  </si>
  <si>
    <t>Layer J</t>
  </si>
  <si>
    <t>ETH-93193 (39890,280)</t>
  </si>
  <si>
    <t>ETH-86819 (41230,310)</t>
  </si>
  <si>
    <t>ETH-86820 (41540,320)</t>
  </si>
  <si>
    <t>ETH-86821 (41630,320)</t>
  </si>
  <si>
    <t>ETH-86822 (41670,320)</t>
  </si>
  <si>
    <t>ETH-93194 (42670,370)</t>
  </si>
  <si>
    <t>ETH-86789 (42900,370)</t>
  </si>
  <si>
    <t>ETH-86787 (44890,450)</t>
  </si>
  <si>
    <t>ETH-93196 (45120,490)</t>
  </si>
  <si>
    <t>Start Layer J</t>
  </si>
  <si>
    <t>Name</t>
  </si>
  <si>
    <t>End Layer A2</t>
  </si>
  <si>
    <t>Near backfill - context uncertain. Not modelled - beyond range</t>
  </si>
  <si>
    <t>Not modelled - beyond range</t>
  </si>
  <si>
    <t xml:space="preserve">Not modelled - near backfill - context uncertain </t>
  </si>
  <si>
    <r>
      <rPr>
        <i/>
        <sz val="12"/>
        <color theme="1"/>
        <rFont val="Calibri"/>
        <family val="2"/>
        <scheme val="minor"/>
      </rPr>
      <t xml:space="preserve">indet </t>
    </r>
    <r>
      <rPr>
        <sz val="12"/>
        <color theme="1"/>
        <rFont val="Calibri"/>
        <family val="2"/>
        <scheme val="minor"/>
      </rPr>
      <t>= indeterminable</t>
    </r>
  </si>
  <si>
    <t xml:space="preserve">All radiocarbon dates are rounded to the nearest 10 years. </t>
  </si>
  <si>
    <t>Calibrated range (NO model)</t>
  </si>
  <si>
    <t>R-Combine value 41720 ± 80 used for calibration</t>
  </si>
  <si>
    <t>BK-1653</t>
  </si>
  <si>
    <t>Cut-marks + marrow break</t>
  </si>
  <si>
    <t>Cut-marks</t>
  </si>
  <si>
    <t>Possible marrow fracture?</t>
  </si>
  <si>
    <t>Chisel + retoucher</t>
  </si>
  <si>
    <t xml:space="preserve">Cut-marks + impact fracture </t>
  </si>
  <si>
    <t>Retoucher + cut-marks + large impact fracture</t>
  </si>
  <si>
    <r>
      <t xml:space="preserve">Supplementary Table 2. </t>
    </r>
    <r>
      <rPr>
        <sz val="12"/>
        <color theme="1"/>
        <rFont val="Calibri"/>
        <family val="2"/>
        <scheme val="minor"/>
      </rPr>
      <t>Sample information of all bones from Bacho Kiro Cave extracted in the radiocarbon study.</t>
    </r>
  </si>
  <si>
    <r>
      <t>Not modelled - Failed X</t>
    </r>
    <r>
      <rPr>
        <vertAlign val="superscript"/>
        <sz val="12"/>
        <rFont val="Calibri"/>
        <family val="2"/>
        <scheme val="minor"/>
      </rPr>
      <t>2</t>
    </r>
    <r>
      <rPr>
        <sz val="12"/>
        <rFont val="Calibri"/>
        <family val="2"/>
        <scheme val="minor"/>
      </rPr>
      <t xml:space="preserve"> - also other dates: (MAMS-29487) 42440 </t>
    </r>
    <r>
      <rPr>
        <sz val="12"/>
        <rFont val="Times New Roman"/>
        <family val="1"/>
      </rPr>
      <t xml:space="preserve">± </t>
    </r>
    <r>
      <rPr>
        <sz val="12"/>
        <rFont val="Calibri"/>
        <family val="2"/>
        <scheme val="minor"/>
      </rPr>
      <t xml:space="preserve">380 and (MAMS-29488) 42240 </t>
    </r>
    <r>
      <rPr>
        <sz val="12"/>
        <rFont val="Times New Roman"/>
        <family val="1"/>
      </rPr>
      <t>±</t>
    </r>
    <r>
      <rPr>
        <sz val="9.6"/>
        <rFont val="Calibri"/>
        <family val="2"/>
      </rPr>
      <t xml:space="preserve"> </t>
    </r>
    <r>
      <rPr>
        <sz val="12"/>
        <rFont val="Calibri"/>
        <family val="2"/>
        <scheme val="minor"/>
      </rPr>
      <t>380</t>
    </r>
  </si>
  <si>
    <r>
      <t>Not modelled - Failed X</t>
    </r>
    <r>
      <rPr>
        <vertAlign val="superscript"/>
        <sz val="12"/>
        <rFont val="Calibri"/>
        <family val="2"/>
        <scheme val="minor"/>
      </rPr>
      <t>2</t>
    </r>
    <r>
      <rPr>
        <sz val="12"/>
        <rFont val="Calibri"/>
        <family val="2"/>
        <scheme val="minor"/>
      </rPr>
      <t xml:space="preserve">  - also other dates: (MAMS-29485) 41850 </t>
    </r>
    <r>
      <rPr>
        <sz val="12"/>
        <rFont val="Times New Roman"/>
        <family val="1"/>
      </rPr>
      <t>±</t>
    </r>
    <r>
      <rPr>
        <sz val="9.6"/>
        <rFont val="Calibri"/>
        <family val="2"/>
      </rPr>
      <t xml:space="preserve"> </t>
    </r>
    <r>
      <rPr>
        <sz val="12"/>
        <rFont val="Calibri"/>
        <family val="2"/>
        <scheme val="minor"/>
      </rPr>
      <t xml:space="preserve">350 and (MAMS-29486) 42170 </t>
    </r>
    <r>
      <rPr>
        <sz val="12"/>
        <rFont val="Times New Roman"/>
        <family val="1"/>
      </rPr>
      <t>±</t>
    </r>
    <r>
      <rPr>
        <sz val="9.6"/>
        <rFont val="Calibri"/>
        <family val="2"/>
      </rPr>
      <t xml:space="preserve"> </t>
    </r>
    <r>
      <rPr>
        <sz val="12"/>
        <rFont val="Calibri"/>
        <family val="2"/>
        <scheme val="minor"/>
      </rPr>
      <t>370</t>
    </r>
  </si>
  <si>
    <r>
      <t>Not modelled - Failed X</t>
    </r>
    <r>
      <rPr>
        <vertAlign val="superscript"/>
        <sz val="12"/>
        <rFont val="Calibri"/>
        <family val="2"/>
        <scheme val="minor"/>
      </rPr>
      <t>2</t>
    </r>
  </si>
  <si>
    <t>ETH-86773/AIX-12025 (31660,140) (hominin)</t>
  </si>
  <si>
    <t>ETH-71303/MAMS-29490 (41720,180)</t>
  </si>
  <si>
    <t>ETH-71307/MAMS-29489 (36500,110)</t>
  </si>
  <si>
    <t>ETH-71306/MAMS-28675 (39470,160)</t>
  </si>
  <si>
    <t>ETH-71312/MAMS-28676 (40190,170)</t>
  </si>
  <si>
    <t>ETH-71315/MAMS-28677 (41310,180)</t>
  </si>
  <si>
    <t>ETH-71322/MAMS-29483 (41220,210)</t>
  </si>
  <si>
    <t>ETH-71324/MAMS-28681 (41820,250)</t>
  </si>
  <si>
    <t>ETH-71323/MAMS-28680 (41950,250)</t>
  </si>
  <si>
    <t>Calibrated ranges: NO MODEL (cal BP)</t>
  </si>
  <si>
    <t>Model 2 - Niche 1 (cal BP)</t>
  </si>
  <si>
    <t>1σ (68.2%) (cal BP)</t>
  </si>
  <si>
    <t>2σ (95.4%) (cal BP)</t>
  </si>
  <si>
    <r>
      <t>F</t>
    </r>
    <r>
      <rPr>
        <b/>
        <vertAlign val="superscript"/>
        <sz val="12"/>
        <color theme="1"/>
        <rFont val="Calibri"/>
        <family val="2"/>
        <scheme val="minor"/>
      </rPr>
      <t>14</t>
    </r>
    <r>
      <rPr>
        <b/>
        <sz val="12"/>
        <color theme="1"/>
        <rFont val="Calibri"/>
        <family val="2"/>
        <scheme val="minor"/>
      </rPr>
      <t>C</t>
    </r>
  </si>
  <si>
    <t>error</t>
  </si>
  <si>
    <t>FTIR</t>
  </si>
  <si>
    <t>Bone sampled</t>
  </si>
  <si>
    <t>(%)</t>
  </si>
  <si>
    <t>Collagen yld</t>
  </si>
  <si>
    <t>Model 1 - Main Sector (cal BP)</t>
  </si>
  <si>
    <t>Main Sector</t>
  </si>
  <si>
    <t>Model 2 - Niche 1</t>
  </si>
  <si>
    <t>Model 1 - Main Sector</t>
  </si>
  <si>
    <t xml:space="preserve">ETH-71328 </t>
  </si>
  <si>
    <t>Homo sapiens</t>
  </si>
  <si>
    <t>(ZooMS/aDNA)</t>
  </si>
  <si>
    <t>B/C (prev. 6a/7)</t>
  </si>
  <si>
    <t>J (upper)</t>
  </si>
  <si>
    <t>Start Layer F</t>
  </si>
  <si>
    <t>End Layer I</t>
  </si>
  <si>
    <t>Date</t>
  </si>
  <si>
    <t>AMS lab no</t>
  </si>
  <si>
    <t>sample label #</t>
  </si>
  <si>
    <t>sample comment</t>
  </si>
  <si>
    <t xml:space="preserve">+- </t>
  </si>
  <si>
    <t>+-(y)</t>
  </si>
  <si>
    <t>ETH Zürich</t>
  </si>
  <si>
    <t>Bone extraction ~500 mg</t>
  </si>
  <si>
    <t>ETH-71333.2.1</t>
  </si>
  <si>
    <t>Background bone collagen C</t>
  </si>
  <si>
    <t>R-EVA 1755</t>
  </si>
  <si>
    <t>ETH-71333.2.2</t>
  </si>
  <si>
    <t>ETH-71333.2.3</t>
  </si>
  <si>
    <t>ETH-71333.3.1</t>
  </si>
  <si>
    <t>ETH-71333.3.2</t>
  </si>
  <si>
    <t>ETH-71333.3.3</t>
  </si>
  <si>
    <t>ETH-71332.1.3</t>
  </si>
  <si>
    <t>Background bone collagen A</t>
  </si>
  <si>
    <t>R-EVA 1753</t>
  </si>
  <si>
    <t>ETH-71333.1.1</t>
  </si>
  <si>
    <t>ETH-71333.1.3</t>
  </si>
  <si>
    <t>ETH-53376.2.308</t>
  </si>
  <si>
    <t>instrument blank</t>
  </si>
  <si>
    <t>Phthalic Anhydride</t>
  </si>
  <si>
    <t>ETH-53376.2.309</t>
  </si>
  <si>
    <t>ETH-53376.2.310</t>
  </si>
  <si>
    <t>ETH-53376.2.311</t>
  </si>
  <si>
    <t>ETH-53376.2.312</t>
  </si>
  <si>
    <t>ETH-71332.10.1</t>
  </si>
  <si>
    <t>ETH-71332.12.1</t>
  </si>
  <si>
    <t>ETH-71332.14.1</t>
  </si>
  <si>
    <t>ETH-71332.15.1</t>
  </si>
  <si>
    <t>ETH-71332.3.1</t>
  </si>
  <si>
    <t>ETH-71332.4.1</t>
  </si>
  <si>
    <t>ETH-71332.6.1</t>
  </si>
  <si>
    <t>ETH-71332.8.1</t>
  </si>
  <si>
    <t>ETH-53376.4.22</t>
  </si>
  <si>
    <t>ETH-53376.4.23</t>
  </si>
  <si>
    <t>ETH-71332.20.1</t>
  </si>
  <si>
    <t>ETH-71332.21.1</t>
  </si>
  <si>
    <t xml:space="preserve">Bone extraction &lt;100 mg </t>
  </si>
  <si>
    <t>ETH-71332.16.1</t>
  </si>
  <si>
    <t>ETH-71332.17.1</t>
  </si>
  <si>
    <t>ETH-71332.18.1</t>
  </si>
  <si>
    <t>ETH-71332.19.1</t>
  </si>
  <si>
    <t>MAMS</t>
  </si>
  <si>
    <t>MAMS-28682</t>
  </si>
  <si>
    <t>MAMS-28683</t>
  </si>
  <si>
    <t>MAMS-28684</t>
  </si>
  <si>
    <t>MAMS-28685</t>
  </si>
  <si>
    <t>MAMS-28686</t>
  </si>
  <si>
    <t>MAMS-28687</t>
  </si>
  <si>
    <t>MAMS-28688</t>
  </si>
  <si>
    <t>Background bone collagen B</t>
  </si>
  <si>
    <t>R-EVA 1754</t>
  </si>
  <si>
    <t>MAMS-28689</t>
  </si>
  <si>
    <t>MAMS-28690</t>
  </si>
  <si>
    <r>
      <t xml:space="preserve">Supplementary Table 3. </t>
    </r>
    <r>
      <rPr>
        <sz val="12"/>
        <color theme="1"/>
        <rFont val="Calibri"/>
        <family val="2"/>
        <scheme val="minor"/>
      </rPr>
      <t xml:space="preserve">AMS measurements of bone collagen backgrounds (&gt;50,000 BP) and instrumental backgrounds measured (and prepared, in the case of the collagen) alongside the Bacho Kiro Cave samples, separated by magazine. The collagen background measurements were used in the age correction of all samples from Bacho Kiro Cave. </t>
    </r>
  </si>
  <si>
    <t xml:space="preserve">Prior outlier probability </t>
  </si>
  <si>
    <t xml:space="preserve">Not modelled - contact zone </t>
  </si>
  <si>
    <r>
      <t>A</t>
    </r>
    <r>
      <rPr>
        <b/>
        <vertAlign val="subscript"/>
        <sz val="11"/>
        <color theme="1"/>
        <rFont val="Calibri"/>
        <family val="2"/>
        <scheme val="minor"/>
      </rPr>
      <t xml:space="preserve">model </t>
    </r>
    <r>
      <rPr>
        <b/>
        <sz val="11"/>
        <color theme="1"/>
        <rFont val="Calibri"/>
        <family val="2"/>
        <scheme val="minor"/>
      </rPr>
      <t>80.4</t>
    </r>
  </si>
  <si>
    <t>(Layer G/N1-G excluded)</t>
  </si>
  <si>
    <r>
      <t>A</t>
    </r>
    <r>
      <rPr>
        <b/>
        <vertAlign val="subscript"/>
        <sz val="11"/>
        <color theme="1"/>
        <rFont val="Calibri"/>
        <family val="2"/>
        <scheme val="minor"/>
      </rPr>
      <t xml:space="preserve">model </t>
    </r>
    <r>
      <rPr>
        <b/>
        <sz val="11"/>
        <color theme="1"/>
        <rFont val="Calibri"/>
        <family val="2"/>
        <scheme val="minor"/>
      </rPr>
      <t>78.8</t>
    </r>
  </si>
  <si>
    <r>
      <t>A</t>
    </r>
    <r>
      <rPr>
        <b/>
        <vertAlign val="subscript"/>
        <sz val="11"/>
        <color theme="1"/>
        <rFont val="Calibri"/>
        <family val="2"/>
        <scheme val="minor"/>
      </rPr>
      <t>model</t>
    </r>
    <r>
      <rPr>
        <b/>
        <sz val="11"/>
        <color theme="1"/>
        <rFont val="Calibri"/>
        <family val="2"/>
        <scheme val="minor"/>
      </rPr>
      <t xml:space="preserve"> 28.9</t>
    </r>
  </si>
  <si>
    <t>Modelled (cal BP)</t>
  </si>
  <si>
    <t>Unmodelled (cal BP)</t>
  </si>
  <si>
    <t>O</t>
  </si>
  <si>
    <t>Individual agreement index</t>
  </si>
  <si>
    <t>Model 3 - Combined areas (cal BP)</t>
  </si>
  <si>
    <r>
      <t xml:space="preserve">Supplementary Table 5. </t>
    </r>
    <r>
      <rPr>
        <sz val="12"/>
        <color theme="1"/>
        <rFont val="Calibri"/>
        <family val="2"/>
        <scheme val="minor"/>
      </rPr>
      <t>Comparison of model output for Bacho Kiro Cave chronology (14x outliers excluded)</t>
    </r>
  </si>
  <si>
    <r>
      <t xml:space="preserve">Supplementary Table 4. </t>
    </r>
    <r>
      <rPr>
        <sz val="12"/>
        <color theme="1"/>
        <rFont val="Calibri"/>
        <family val="2"/>
        <scheme val="minor"/>
      </rPr>
      <t>Comparison of outlier analysis and agreement indices of three models from Bacho Kiro Cave</t>
    </r>
  </si>
  <si>
    <t>Model 3 - Combined areas</t>
  </si>
  <si>
    <t>I/J contact</t>
  </si>
  <si>
    <t>N1-H/I contact</t>
  </si>
  <si>
    <t>standard dev.</t>
  </si>
  <si>
    <t>Collagen mean</t>
  </si>
  <si>
    <r>
      <t>F</t>
    </r>
    <r>
      <rPr>
        <b/>
        <vertAlign val="superscript"/>
        <sz val="12"/>
        <rFont val="Calibri"/>
        <family val="2"/>
        <scheme val="minor"/>
      </rPr>
      <t>14</t>
    </r>
    <r>
      <rPr>
        <b/>
        <sz val="12"/>
        <rFont val="Calibri"/>
        <family val="2"/>
        <scheme val="minor"/>
      </rPr>
      <t xml:space="preserve">C </t>
    </r>
  </si>
  <si>
    <r>
      <t>C</t>
    </r>
    <r>
      <rPr>
        <b/>
        <vertAlign val="superscript"/>
        <sz val="12"/>
        <rFont val="Calibri"/>
        <family val="2"/>
        <scheme val="minor"/>
      </rPr>
      <t>14</t>
    </r>
    <r>
      <rPr>
        <b/>
        <sz val="12"/>
        <rFont val="Calibri"/>
        <family val="2"/>
        <scheme val="minor"/>
      </rPr>
      <t xml:space="preserve"> age (BP)</t>
    </r>
  </si>
  <si>
    <r>
      <t>δ</t>
    </r>
    <r>
      <rPr>
        <b/>
        <vertAlign val="superscript"/>
        <sz val="12"/>
        <rFont val="Calibri"/>
        <family val="2"/>
        <scheme val="minor"/>
      </rPr>
      <t>13</t>
    </r>
    <r>
      <rPr>
        <b/>
        <sz val="12"/>
        <rFont val="Calibri"/>
        <family val="2"/>
        <scheme val="minor"/>
      </rPr>
      <t>C (‰)</t>
    </r>
  </si>
  <si>
    <r>
      <t>R_combine value 31660 ± 140 used for calibration - see Supplementary Table 6 for CO</t>
    </r>
    <r>
      <rPr>
        <vertAlign val="subscript"/>
        <sz val="12"/>
        <color rgb="FF9900CC"/>
        <rFont val="Calibri"/>
        <family val="2"/>
        <scheme val="minor"/>
      </rPr>
      <t>2</t>
    </r>
    <r>
      <rPr>
        <sz val="12"/>
        <color rgb="FF9900CC"/>
        <rFont val="Calibri"/>
        <family val="2"/>
        <scheme val="minor"/>
      </rPr>
      <t xml:space="preserve"> dates made with the AixMICADAS</t>
    </r>
  </si>
  <si>
    <r>
      <t>R_combine value 30570 ± 120 used for calibration - see Supplementary Table 6 for CO</t>
    </r>
    <r>
      <rPr>
        <vertAlign val="subscript"/>
        <sz val="12"/>
        <color rgb="FF9900CC"/>
        <rFont val="Calibri"/>
        <family val="2"/>
        <scheme val="minor"/>
      </rPr>
      <t>2</t>
    </r>
    <r>
      <rPr>
        <sz val="12"/>
        <color rgb="FF9900CC"/>
        <rFont val="Calibri"/>
        <family val="2"/>
        <scheme val="minor"/>
      </rPr>
      <t xml:space="preserve"> dates made with the AixMICADAS</t>
    </r>
  </si>
  <si>
    <t>&gt;51000</t>
  </si>
  <si>
    <r>
      <t xml:space="preserve">Fewlass </t>
    </r>
    <r>
      <rPr>
        <b/>
        <i/>
        <sz val="12"/>
        <color theme="1"/>
        <rFont val="Calibri"/>
        <family val="2"/>
        <scheme val="minor"/>
      </rPr>
      <t>et al</t>
    </r>
    <r>
      <rPr>
        <b/>
        <sz val="12"/>
        <color theme="1"/>
        <rFont val="Calibri"/>
        <family val="2"/>
        <scheme val="minor"/>
      </rPr>
      <t>.</t>
    </r>
  </si>
  <si>
    <r>
      <t xml:space="preserve">A </t>
    </r>
    <r>
      <rPr>
        <b/>
        <vertAlign val="superscript"/>
        <sz val="12"/>
        <color theme="1"/>
        <rFont val="Calibri"/>
        <family val="2"/>
        <scheme val="minor"/>
      </rPr>
      <t>14</t>
    </r>
    <r>
      <rPr>
        <b/>
        <sz val="12"/>
        <color theme="1"/>
        <rFont val="Calibri"/>
        <family val="2"/>
        <scheme val="minor"/>
      </rPr>
      <t xml:space="preserve">C chronology for the Middle–to–Upper Palaeolithic transition at Bacho Kiro Cave, Bulgaria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</si>
</sst>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000"/>
    <numFmt numFmtId="166" formatCode="[$-409]mmm\-yy;@"/>
    <numFmt numFmtId="167" formatCode=";;"/>
    <numFmt numFmtId="168" formatCode="0.0%"/>
    <numFmt numFmtId="169" formatCode="0.00000"/>
    <numFmt numFmtId="170" formatCode="#,##0.0"/>
  </numFmts>
  <fonts count="50" x14ac:knownFonts="1">
    <font>
      <sz val="11"/>
      <color theme="1"/>
      <name val="Calibri"/>
      <family val="2"/>
      <scheme val="minor"/>
    </font>
    <font>
      <sz val="12"/>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0"/>
      <name val="Courier"/>
      <family val="3"/>
    </font>
    <font>
      <b/>
      <vertAlign val="superscript"/>
      <sz val="12"/>
      <color theme="1"/>
      <name val="Calibri"/>
      <family val="2"/>
      <scheme val="minor"/>
    </font>
    <font>
      <sz val="12"/>
      <name val="Calibri"/>
      <family val="2"/>
      <scheme val="minor"/>
    </font>
    <font>
      <sz val="12"/>
      <color rgb="FF000000"/>
      <name val="Calibri"/>
      <family val="2"/>
      <scheme val="minor"/>
    </font>
    <font>
      <sz val="11"/>
      <color rgb="FF000000"/>
      <name val="Calibri"/>
      <family val="2"/>
      <scheme val="minor"/>
    </font>
    <font>
      <sz val="12"/>
      <color rgb="FFC00000"/>
      <name val="Calibri"/>
      <family val="2"/>
      <scheme val="minor"/>
    </font>
    <font>
      <sz val="12"/>
      <color rgb="FFFF0000"/>
      <name val="Calibri"/>
      <family val="2"/>
      <scheme val="minor"/>
    </font>
    <font>
      <i/>
      <sz val="12"/>
      <name val="Calibri"/>
      <family val="2"/>
      <scheme val="minor"/>
    </font>
    <font>
      <b/>
      <sz val="11"/>
      <color rgb="FFFF0000"/>
      <name val="Calibri"/>
      <family val="2"/>
      <scheme val="minor"/>
    </font>
    <font>
      <sz val="12"/>
      <name val="Times New Roman"/>
      <family val="1"/>
    </font>
    <font>
      <sz val="9.6"/>
      <name val="Calibri"/>
      <family val="2"/>
    </font>
    <font>
      <b/>
      <sz val="9"/>
      <color indexed="81"/>
      <name val="Tahoma"/>
      <family val="2"/>
    </font>
    <font>
      <sz val="9"/>
      <color indexed="81"/>
      <name val="Tahoma"/>
      <family val="2"/>
    </font>
    <font>
      <sz val="12"/>
      <color theme="0"/>
      <name val="Calibri"/>
      <family val="2"/>
      <scheme val="minor"/>
    </font>
    <font>
      <sz val="12"/>
      <color rgb="FF9C0006"/>
      <name val="Calibri"/>
      <family val="2"/>
      <scheme val="minor"/>
    </font>
    <font>
      <b/>
      <sz val="12"/>
      <color rgb="FFFA7D00"/>
      <name val="Calibri"/>
      <family val="2"/>
      <scheme val="minor"/>
    </font>
    <font>
      <b/>
      <sz val="12"/>
      <color theme="0"/>
      <name val="Calibri"/>
      <family val="2"/>
      <scheme val="minor"/>
    </font>
    <font>
      <i/>
      <sz val="12"/>
      <color rgb="FF7F7F7F"/>
      <name val="Calibri"/>
      <family val="2"/>
      <scheme val="minor"/>
    </font>
    <font>
      <sz val="12"/>
      <color rgb="FF006100"/>
      <name val="Calibri"/>
      <family val="2"/>
      <scheme val="minor"/>
    </font>
    <font>
      <sz val="12"/>
      <color rgb="FF3F3F76"/>
      <name val="Calibri"/>
      <family val="2"/>
      <scheme val="minor"/>
    </font>
    <font>
      <sz val="12"/>
      <color rgb="FFFA7D00"/>
      <name val="Calibri"/>
      <family val="2"/>
      <scheme val="minor"/>
    </font>
    <font>
      <sz val="12"/>
      <color rgb="FF9C5700"/>
      <name val="Calibri"/>
      <family val="2"/>
      <scheme val="minor"/>
    </font>
    <font>
      <b/>
      <sz val="12"/>
      <color rgb="FF3F3F3F"/>
      <name val="Calibri"/>
      <family val="2"/>
      <scheme val="minor"/>
    </font>
    <font>
      <sz val="10"/>
      <name val="MS Sans Serif"/>
      <family val="2"/>
    </font>
    <font>
      <sz val="18"/>
      <color theme="3"/>
      <name val="Cambria"/>
      <family val="2"/>
      <scheme val="major"/>
    </font>
    <font>
      <b/>
      <vertAlign val="superscript"/>
      <sz val="11"/>
      <color theme="1"/>
      <name val="Calibri"/>
      <family val="2"/>
      <scheme val="minor"/>
    </font>
    <font>
      <sz val="11"/>
      <name val="Calibri"/>
      <family val="2"/>
      <scheme val="minor"/>
    </font>
    <font>
      <b/>
      <vertAlign val="subscript"/>
      <sz val="11"/>
      <color theme="1"/>
      <name val="Calibri"/>
      <family val="2"/>
      <scheme val="minor"/>
    </font>
    <font>
      <b/>
      <sz val="11"/>
      <color rgb="FFFF33CC"/>
      <name val="Calibri"/>
      <family val="2"/>
      <scheme val="minor"/>
    </font>
    <font>
      <i/>
      <sz val="12"/>
      <color theme="1"/>
      <name val="Calibri"/>
      <family val="2"/>
      <scheme val="minor"/>
    </font>
    <font>
      <vertAlign val="superscript"/>
      <sz val="12"/>
      <name val="Calibri"/>
      <family val="2"/>
      <scheme val="minor"/>
    </font>
    <font>
      <i/>
      <sz val="12"/>
      <color rgb="FF000000"/>
      <name val="Calibri"/>
      <family val="2"/>
      <scheme val="minor"/>
    </font>
    <font>
      <b/>
      <sz val="11"/>
      <name val="Calibri"/>
      <family val="2"/>
      <scheme val="minor"/>
    </font>
    <font>
      <sz val="11"/>
      <color rgb="FF0000FF"/>
      <name val="Calibri"/>
      <family val="2"/>
      <scheme val="minor"/>
    </font>
    <font>
      <sz val="11"/>
      <color indexed="12"/>
      <name val="Calibri"/>
      <family val="2"/>
      <scheme val="minor"/>
    </font>
    <font>
      <sz val="11"/>
      <color indexed="17"/>
      <name val="Calibri"/>
      <family val="2"/>
      <scheme val="minor"/>
    </font>
    <font>
      <sz val="11"/>
      <color rgb="FF7030A0"/>
      <name val="Calibri"/>
      <family val="2"/>
      <scheme val="minor"/>
    </font>
    <font>
      <b/>
      <vertAlign val="superscript"/>
      <sz val="12"/>
      <name val="Calibri"/>
      <family val="2"/>
      <scheme val="minor"/>
    </font>
    <font>
      <sz val="12"/>
      <color rgb="FF9900CC"/>
      <name val="Calibri"/>
      <family val="2"/>
      <scheme val="minor"/>
    </font>
    <font>
      <i/>
      <sz val="12"/>
      <color rgb="FF9900CC"/>
      <name val="Calibri"/>
      <family val="2"/>
      <scheme val="minor"/>
    </font>
    <font>
      <vertAlign val="subscript"/>
      <sz val="12"/>
      <color rgb="FF9900CC"/>
      <name val="Calibri"/>
      <family val="2"/>
      <scheme val="minor"/>
    </font>
    <font>
      <sz val="11"/>
      <color rgb="FF9900CC"/>
      <name val="Calibri"/>
      <family val="2"/>
      <scheme val="minor"/>
    </font>
    <font>
      <b/>
      <i/>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s>
  <borders count="3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auto="1"/>
      </left>
      <right/>
      <top/>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dotted">
        <color indexed="64"/>
      </right>
      <top style="medium">
        <color indexed="64"/>
      </top>
      <bottom/>
      <diagonal/>
    </border>
    <border>
      <left style="dotted">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dotted">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dotted">
        <color indexed="64"/>
      </right>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43">
    <xf numFmtId="0" fontId="0" fillId="0" borderId="0"/>
    <xf numFmtId="0" fontId="7" fillId="0" borderId="0"/>
    <xf numFmtId="0" fontId="7" fillId="0" borderId="0"/>
    <xf numFmtId="0" fontId="5" fillId="0" borderId="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20" fillId="9"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1" fillId="3" borderId="0" applyNumberFormat="0" applyBorder="0" applyAlignment="0" applyProtection="0"/>
    <xf numFmtId="0" fontId="22" fillId="6" borderId="1" applyNumberFormat="0" applyAlignment="0" applyProtection="0"/>
    <xf numFmtId="0" fontId="23" fillId="7" borderId="4" applyNumberFormat="0" applyAlignment="0" applyProtection="0"/>
    <xf numFmtId="0" fontId="24" fillId="0" borderId="0" applyNumberFormat="0" applyFill="0" applyBorder="0" applyAlignment="0" applyProtection="0"/>
    <xf numFmtId="0" fontId="25" fillId="2" borderId="0" applyNumberFormat="0" applyBorder="0" applyAlignment="0" applyProtection="0"/>
    <xf numFmtId="0" fontId="26" fillId="5" borderId="1" applyNumberFormat="0" applyAlignment="0" applyProtection="0"/>
    <xf numFmtId="0" fontId="27" fillId="0" borderId="3" applyNumberFormat="0" applyFill="0" applyAlignment="0" applyProtection="0"/>
    <xf numFmtId="0" fontId="28" fillId="4" borderId="0" applyNumberFormat="0" applyBorder="0" applyAlignment="0" applyProtection="0"/>
    <xf numFmtId="0" fontId="7" fillId="0" borderId="0"/>
    <xf numFmtId="0" fontId="5" fillId="8" borderId="5" applyNumberFormat="0" applyFont="0" applyAlignment="0" applyProtection="0"/>
    <xf numFmtId="0" fontId="29" fillId="6" borderId="2" applyNumberFormat="0" applyAlignment="0" applyProtection="0"/>
    <xf numFmtId="0" fontId="30" fillId="0" borderId="0"/>
    <xf numFmtId="0" fontId="31" fillId="0" borderId="0" applyNumberFormat="0" applyFill="0" applyBorder="0" applyAlignment="0" applyProtection="0"/>
    <xf numFmtId="0" fontId="4" fillId="0" borderId="6" applyNumberFormat="0" applyFill="0" applyAlignment="0" applyProtection="0"/>
    <xf numFmtId="0" fontId="13" fillId="0" borderId="0" applyNumberFormat="0" applyFill="0" applyBorder="0" applyAlignment="0" applyProtection="0"/>
  </cellStyleXfs>
  <cellXfs count="429">
    <xf numFmtId="0" fontId="0" fillId="0" borderId="0" xfId="0"/>
    <xf numFmtId="0" fontId="4"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4" fillId="0" borderId="17" xfId="0" applyFont="1" applyFill="1" applyBorder="1" applyAlignment="1">
      <alignment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8"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19"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1" xfId="1" applyFont="1" applyFill="1" applyBorder="1" applyAlignment="1">
      <alignment horizontal="center" vertical="center"/>
    </xf>
    <xf numFmtId="0" fontId="4" fillId="0" borderId="22" xfId="0" applyFont="1" applyFill="1" applyBorder="1" applyAlignment="1">
      <alignment horizontal="center" vertical="center"/>
    </xf>
    <xf numFmtId="0" fontId="4" fillId="0" borderId="21" xfId="0" applyFont="1" applyBorder="1" applyAlignment="1">
      <alignment horizontal="left"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2" xfId="0" applyFont="1" applyBorder="1" applyAlignment="1">
      <alignment horizontal="center" vertical="center"/>
    </xf>
    <xf numFmtId="0" fontId="4"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26" xfId="0" applyFont="1" applyFill="1" applyBorder="1" applyAlignment="1">
      <alignment horizontal="left" vertical="center"/>
    </xf>
    <xf numFmtId="0" fontId="6" fillId="0" borderId="13" xfId="0" applyFont="1" applyFill="1" applyBorder="1" applyAlignment="1">
      <alignment horizontal="left" vertical="center"/>
    </xf>
    <xf numFmtId="0" fontId="6" fillId="0" borderId="27" xfId="0" applyFont="1" applyFill="1" applyBorder="1" applyAlignment="1">
      <alignment horizontal="left"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5" fillId="0" borderId="14" xfId="0" applyFont="1" applyBorder="1" applyAlignment="1">
      <alignment horizontal="left" vertical="center"/>
    </xf>
    <xf numFmtId="0" fontId="4" fillId="0" borderId="14" xfId="0" applyFont="1" applyFill="1" applyBorder="1" applyAlignment="1">
      <alignment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9" xfId="0" applyFont="1" applyFill="1" applyBorder="1" applyAlignment="1">
      <alignment vertical="center"/>
    </xf>
    <xf numFmtId="0" fontId="4" fillId="0" borderId="18" xfId="0" applyFont="1" applyFill="1" applyBorder="1" applyAlignment="1">
      <alignment horizontal="left" vertical="center"/>
    </xf>
    <xf numFmtId="0" fontId="5" fillId="0" borderId="0"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0" xfId="0" applyFont="1" applyFill="1" applyBorder="1" applyAlignment="1">
      <alignment horizontal="left" vertical="center"/>
    </xf>
    <xf numFmtId="0" fontId="5" fillId="0" borderId="18" xfId="0" applyFont="1" applyFill="1" applyBorder="1" applyAlignment="1">
      <alignment horizontal="left" vertical="center"/>
    </xf>
    <xf numFmtId="0" fontId="5" fillId="0" borderId="18" xfId="0" applyFont="1" applyFill="1" applyBorder="1" applyAlignment="1">
      <alignment horizontal="center" vertical="center"/>
    </xf>
    <xf numFmtId="2" fontId="9" fillId="0" borderId="0" xfId="0" applyNumberFormat="1" applyFont="1" applyFill="1" applyBorder="1" applyAlignment="1">
      <alignment horizontal="center" vertical="center"/>
    </xf>
    <xf numFmtId="0" fontId="5" fillId="0" borderId="18" xfId="0" applyFont="1" applyFill="1" applyBorder="1" applyAlignment="1">
      <alignment vertical="center"/>
    </xf>
    <xf numFmtId="0" fontId="5" fillId="0" borderId="0" xfId="0" applyFont="1" applyFill="1" applyBorder="1" applyAlignment="1">
      <alignment vertical="center"/>
    </xf>
    <xf numFmtId="0" fontId="5" fillId="0" borderId="31" xfId="0" applyFont="1" applyFill="1" applyBorder="1" applyAlignment="1">
      <alignment vertical="center"/>
    </xf>
    <xf numFmtId="0" fontId="5" fillId="0" borderId="24" xfId="0" applyFont="1" applyFill="1" applyBorder="1" applyAlignment="1">
      <alignment vertical="center"/>
    </xf>
    <xf numFmtId="0" fontId="5" fillId="0" borderId="30" xfId="0" applyFont="1" applyFill="1" applyBorder="1" applyAlignment="1">
      <alignment vertical="center"/>
    </xf>
    <xf numFmtId="0" fontId="5" fillId="0" borderId="25" xfId="0" applyFont="1" applyBorder="1" applyAlignment="1">
      <alignment horizontal="center" vertical="center"/>
    </xf>
    <xf numFmtId="0" fontId="5" fillId="0" borderId="25" xfId="0" applyFont="1" applyFill="1" applyBorder="1" applyAlignment="1">
      <alignment horizontal="left" vertical="center"/>
    </xf>
    <xf numFmtId="164" fontId="5" fillId="0" borderId="18" xfId="0" applyNumberFormat="1" applyFont="1" applyFill="1" applyBorder="1" applyAlignment="1">
      <alignment horizontal="center" vertical="center"/>
    </xf>
    <xf numFmtId="164" fontId="9" fillId="0" borderId="0" xfId="0" applyNumberFormat="1" applyFont="1" applyFill="1" applyBorder="1" applyAlignment="1">
      <alignment horizontal="center" vertical="center"/>
    </xf>
    <xf numFmtId="165" fontId="5" fillId="0" borderId="0" xfId="0" applyNumberFormat="1" applyFont="1" applyFill="1" applyBorder="1" applyAlignment="1">
      <alignment horizontal="center" vertical="center"/>
    </xf>
    <xf numFmtId="0" fontId="5" fillId="0" borderId="24" xfId="0" applyFont="1" applyFill="1" applyBorder="1" applyAlignment="1">
      <alignment horizontal="center" vertical="center"/>
    </xf>
    <xf numFmtId="1" fontId="5" fillId="0" borderId="0" xfId="0" applyNumberFormat="1" applyFont="1" applyFill="1" applyBorder="1" applyAlignment="1">
      <alignment horizontal="center" vertical="center"/>
    </xf>
    <xf numFmtId="0" fontId="5" fillId="0" borderId="25" xfId="0" applyFont="1" applyFill="1" applyBorder="1" applyAlignment="1">
      <alignment horizontal="center" vertical="center"/>
    </xf>
    <xf numFmtId="0" fontId="9" fillId="0" borderId="18"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wrapText="1"/>
      <protection locked="0"/>
    </xf>
    <xf numFmtId="0" fontId="5" fillId="0" borderId="25" xfId="0" applyFont="1" applyBorder="1" applyAlignment="1">
      <alignment horizontal="left" vertical="center"/>
    </xf>
    <xf numFmtId="0" fontId="10" fillId="0" borderId="0" xfId="0" applyFont="1" applyFill="1" applyBorder="1" applyAlignment="1">
      <alignment horizontal="left" vertical="center" wrapText="1"/>
    </xf>
    <xf numFmtId="0" fontId="11" fillId="0" borderId="0" xfId="0" applyFont="1" applyBorder="1" applyAlignment="1">
      <alignment horizontal="center" vertical="center" wrapText="1"/>
    </xf>
    <xf numFmtId="0" fontId="0" fillId="0" borderId="0" xfId="0" applyBorder="1" applyAlignment="1">
      <alignment horizontal="center" vertical="center" wrapText="1"/>
    </xf>
    <xf numFmtId="164" fontId="9" fillId="0" borderId="18" xfId="0" applyNumberFormat="1" applyFont="1" applyFill="1" applyBorder="1" applyAlignment="1" applyProtection="1">
      <alignment horizontal="center" vertical="center"/>
      <protection locked="0"/>
    </xf>
    <xf numFmtId="164" fontId="5" fillId="0" borderId="30" xfId="0" applyNumberFormat="1" applyFont="1" applyFill="1" applyBorder="1" applyAlignment="1">
      <alignment horizontal="center" vertical="center"/>
    </xf>
    <xf numFmtId="164" fontId="5" fillId="0" borderId="0" xfId="0" applyNumberFormat="1" applyFont="1" applyFill="1" applyBorder="1" applyAlignment="1">
      <alignment horizontal="center" vertical="center"/>
    </xf>
    <xf numFmtId="0" fontId="5" fillId="0" borderId="31" xfId="0" applyFont="1" applyFill="1" applyBorder="1" applyAlignment="1">
      <alignment horizontal="center" vertical="center"/>
    </xf>
    <xf numFmtId="0" fontId="9" fillId="0" borderId="0" xfId="0" applyFont="1" applyFill="1" applyBorder="1" applyAlignment="1" applyProtection="1">
      <alignment horizontal="left" vertical="center" wrapText="1"/>
      <protection locked="0"/>
    </xf>
    <xf numFmtId="165" fontId="9" fillId="0" borderId="0" xfId="0" applyNumberFormat="1" applyFont="1" applyFill="1" applyBorder="1" applyAlignment="1" applyProtection="1">
      <alignment horizontal="center" vertical="center"/>
    </xf>
    <xf numFmtId="1" fontId="9" fillId="0" borderId="0" xfId="0" applyNumberFormat="1" applyFont="1" applyFill="1" applyBorder="1" applyAlignment="1">
      <alignment horizontal="center" vertical="center"/>
    </xf>
    <xf numFmtId="3" fontId="9" fillId="0" borderId="31" xfId="0" applyNumberFormat="1" applyFont="1" applyFill="1" applyBorder="1" applyAlignment="1">
      <alignment horizontal="center" vertical="center"/>
    </xf>
    <xf numFmtId="3" fontId="5" fillId="0" borderId="24"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3" fontId="5" fillId="0" borderId="30" xfId="0" applyNumberFormat="1" applyFont="1" applyFill="1" applyBorder="1" applyAlignment="1">
      <alignment horizontal="center" vertical="center"/>
    </xf>
    <xf numFmtId="1" fontId="12" fillId="0" borderId="0" xfId="0" applyNumberFormat="1" applyFont="1" applyFill="1" applyBorder="1" applyAlignment="1">
      <alignment horizontal="center" vertical="center"/>
    </xf>
    <xf numFmtId="3" fontId="12" fillId="0" borderId="31" xfId="0" applyNumberFormat="1" applyFont="1" applyFill="1" applyBorder="1" applyAlignment="1">
      <alignment horizontal="center" vertical="center"/>
    </xf>
    <xf numFmtId="0" fontId="9" fillId="0" borderId="30" xfId="0" applyFont="1" applyFill="1" applyBorder="1" applyAlignment="1" applyProtection="1">
      <alignment horizontal="left" vertical="center" wrapText="1"/>
      <protection locked="0"/>
    </xf>
    <xf numFmtId="164" fontId="9" fillId="0" borderId="0" xfId="2" applyNumberFormat="1" applyFont="1" applyFill="1" applyBorder="1" applyAlignment="1">
      <alignment horizontal="center" vertical="center"/>
    </xf>
    <xf numFmtId="1" fontId="9" fillId="0" borderId="0" xfId="0" applyNumberFormat="1" applyFont="1" applyFill="1" applyBorder="1" applyAlignment="1" applyProtection="1">
      <alignment horizontal="center" vertical="center"/>
    </xf>
    <xf numFmtId="3" fontId="9" fillId="0" borderId="31" xfId="0" applyNumberFormat="1" applyFont="1" applyFill="1" applyBorder="1" applyAlignment="1" applyProtection="1">
      <alignment horizontal="center" vertical="center"/>
    </xf>
    <xf numFmtId="3" fontId="5" fillId="0" borderId="24" xfId="0" applyNumberFormat="1" applyFont="1" applyFill="1" applyBorder="1" applyAlignment="1" applyProtection="1">
      <alignment horizontal="center" vertical="center"/>
    </xf>
    <xf numFmtId="3" fontId="5" fillId="0" borderId="0" xfId="0" applyNumberFormat="1" applyFont="1" applyFill="1" applyBorder="1" applyAlignment="1" applyProtection="1">
      <alignment horizontal="center" vertical="center"/>
    </xf>
    <xf numFmtId="3" fontId="5" fillId="0" borderId="30" xfId="0" applyNumberFormat="1" applyFont="1" applyFill="1" applyBorder="1" applyAlignment="1" applyProtection="1">
      <alignment horizontal="center" vertical="center"/>
    </xf>
    <xf numFmtId="0" fontId="9" fillId="0" borderId="0" xfId="0" applyFont="1" applyFill="1" applyBorder="1" applyAlignment="1">
      <alignment horizontal="center" vertical="center"/>
    </xf>
    <xf numFmtId="0" fontId="5" fillId="0" borderId="25" xfId="0" applyFont="1" applyFill="1" applyBorder="1" applyAlignment="1">
      <alignment vertical="center"/>
    </xf>
    <xf numFmtId="0" fontId="4" fillId="0" borderId="0" xfId="0" applyFont="1" applyFill="1" applyBorder="1" applyAlignment="1">
      <alignment horizontal="left" vertical="center"/>
    </xf>
    <xf numFmtId="0" fontId="9" fillId="0" borderId="0" xfId="0" applyFont="1" applyFill="1" applyBorder="1" applyAlignment="1">
      <alignment horizontal="left" vertical="center"/>
    </xf>
    <xf numFmtId="164" fontId="9" fillId="0" borderId="18" xfId="0" applyNumberFormat="1" applyFont="1" applyFill="1" applyBorder="1" applyAlignment="1">
      <alignment horizontal="center" vertical="center"/>
    </xf>
    <xf numFmtId="164" fontId="9" fillId="0" borderId="30" xfId="0" applyNumberFormat="1" applyFont="1" applyFill="1" applyBorder="1" applyAlignment="1">
      <alignment horizontal="center" vertical="center"/>
    </xf>
    <xf numFmtId="0" fontId="11" fillId="0" borderId="0" xfId="0" applyFont="1" applyFill="1" applyBorder="1" applyAlignment="1">
      <alignment horizontal="center" vertical="center" wrapText="1"/>
    </xf>
    <xf numFmtId="0" fontId="9" fillId="0" borderId="30" xfId="0" applyFont="1" applyFill="1" applyBorder="1" applyAlignment="1">
      <alignment horizontal="center" vertical="center"/>
    </xf>
    <xf numFmtId="0" fontId="9" fillId="0" borderId="25" xfId="0" applyFont="1" applyFill="1" applyBorder="1" applyAlignment="1" applyProtection="1">
      <alignment horizontal="left" vertical="center" wrapText="1"/>
      <protection locked="0"/>
    </xf>
    <xf numFmtId="0" fontId="9" fillId="0" borderId="30" xfId="0" applyFont="1" applyFill="1" applyBorder="1" applyAlignment="1">
      <alignment horizontal="left" vertical="center"/>
    </xf>
    <xf numFmtId="0" fontId="0" fillId="0" borderId="0" xfId="0" applyFill="1" applyBorder="1" applyAlignment="1">
      <alignment horizontal="center" vertical="center" wrapText="1"/>
    </xf>
    <xf numFmtId="0" fontId="5" fillId="0" borderId="18" xfId="0" applyFont="1" applyBorder="1" applyAlignment="1">
      <alignment horizontal="center" vertical="center"/>
    </xf>
    <xf numFmtId="0" fontId="5" fillId="0" borderId="0" xfId="0" applyFont="1" applyBorder="1" applyAlignment="1">
      <alignment horizontal="center" vertical="center"/>
    </xf>
    <xf numFmtId="164" fontId="13" fillId="0" borderId="0" xfId="0" applyNumberFormat="1" applyFont="1" applyFill="1" applyBorder="1" applyAlignment="1">
      <alignment horizontal="center" vertical="center"/>
    </xf>
    <xf numFmtId="0" fontId="10" fillId="0" borderId="0" xfId="0" applyFont="1" applyFill="1" applyBorder="1" applyAlignment="1">
      <alignment horizontal="center" vertical="center" wrapText="1"/>
    </xf>
    <xf numFmtId="3" fontId="9" fillId="0" borderId="24" xfId="0" applyNumberFormat="1" applyFont="1" applyFill="1" applyBorder="1" applyAlignment="1">
      <alignment horizontal="center" vertical="center"/>
    </xf>
    <xf numFmtId="3" fontId="9" fillId="0" borderId="0" xfId="0" applyNumberFormat="1" applyFont="1" applyFill="1" applyBorder="1" applyAlignment="1">
      <alignment horizontal="center" vertical="center"/>
    </xf>
    <xf numFmtId="3" fontId="9" fillId="0" borderId="30" xfId="0" applyNumberFormat="1" applyFont="1" applyFill="1" applyBorder="1" applyAlignment="1">
      <alignment horizontal="center"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30" xfId="0" applyFont="1" applyFill="1" applyBorder="1" applyAlignment="1">
      <alignment horizontal="center" vertical="center"/>
    </xf>
    <xf numFmtId="0" fontId="6" fillId="0" borderId="18" xfId="0" applyFont="1" applyFill="1" applyBorder="1" applyAlignment="1" applyProtection="1">
      <alignment horizontal="left" vertical="center"/>
      <protection locked="0"/>
    </xf>
    <xf numFmtId="0" fontId="5" fillId="0" borderId="31" xfId="0" applyFont="1" applyBorder="1" applyAlignment="1">
      <alignment horizontal="center" vertical="center"/>
    </xf>
    <xf numFmtId="0" fontId="5" fillId="0" borderId="24" xfId="0" applyFont="1" applyBorder="1" applyAlignment="1">
      <alignment horizontal="center" vertical="center"/>
    </xf>
    <xf numFmtId="0" fontId="5" fillId="0" borderId="30" xfId="0" applyFont="1" applyBorder="1" applyAlignment="1">
      <alignment horizontal="center" vertical="center"/>
    </xf>
    <xf numFmtId="0" fontId="14" fillId="0" borderId="0" xfId="0" applyFont="1" applyFill="1" applyBorder="1" applyAlignment="1">
      <alignment horizontal="left" vertical="center"/>
    </xf>
    <xf numFmtId="0" fontId="9" fillId="0" borderId="18" xfId="0" applyFont="1" applyFill="1" applyBorder="1" applyAlignment="1">
      <alignment horizontal="center" vertical="center"/>
    </xf>
    <xf numFmtId="3" fontId="9" fillId="0" borderId="24" xfId="0" applyNumberFormat="1" applyFont="1" applyFill="1" applyBorder="1" applyAlignment="1" applyProtection="1">
      <alignment horizontal="center" vertical="center"/>
    </xf>
    <xf numFmtId="3" fontId="9" fillId="0" borderId="0" xfId="0" applyNumberFormat="1" applyFont="1" applyFill="1" applyBorder="1" applyAlignment="1" applyProtection="1">
      <alignment horizontal="center" vertical="center"/>
    </xf>
    <xf numFmtId="3" fontId="9" fillId="0" borderId="30" xfId="0" applyNumberFormat="1" applyFont="1" applyFill="1" applyBorder="1" applyAlignment="1" applyProtection="1">
      <alignment horizontal="center" vertical="center"/>
    </xf>
    <xf numFmtId="0" fontId="9" fillId="0" borderId="25" xfId="0" applyFont="1" applyFill="1" applyBorder="1" applyAlignment="1" applyProtection="1">
      <alignment horizontal="left" vertical="center"/>
      <protection locked="0"/>
    </xf>
    <xf numFmtId="165" fontId="5" fillId="0" borderId="0" xfId="0" applyNumberFormat="1" applyFont="1" applyBorder="1" applyAlignment="1">
      <alignment horizontal="center" vertical="center"/>
    </xf>
    <xf numFmtId="0" fontId="12" fillId="0" borderId="30" xfId="0" applyFont="1" applyFill="1" applyBorder="1" applyAlignment="1">
      <alignment horizontal="center" vertical="center"/>
    </xf>
    <xf numFmtId="167" fontId="9" fillId="0" borderId="18" xfId="0" applyNumberFormat="1" applyFont="1" applyFill="1" applyBorder="1" applyAlignment="1" applyProtection="1">
      <alignment horizontal="center" vertical="center"/>
    </xf>
    <xf numFmtId="167" fontId="9" fillId="0" borderId="18" xfId="3" applyNumberFormat="1" applyFont="1" applyFill="1" applyBorder="1" applyAlignment="1" applyProtection="1">
      <alignment horizontal="center" vertical="center"/>
    </xf>
    <xf numFmtId="165" fontId="9" fillId="0" borderId="0" xfId="3" applyNumberFormat="1" applyFont="1" applyFill="1" applyBorder="1" applyAlignment="1" applyProtection="1">
      <alignment horizontal="center" vertical="center"/>
    </xf>
    <xf numFmtId="1" fontId="9" fillId="0" borderId="0" xfId="3" applyNumberFormat="1" applyFont="1" applyFill="1" applyBorder="1" applyAlignment="1" applyProtection="1">
      <alignment horizontal="center" vertical="center"/>
    </xf>
    <xf numFmtId="3" fontId="9" fillId="0" borderId="31" xfId="3" applyNumberFormat="1" applyFont="1" applyFill="1" applyBorder="1" applyAlignment="1" applyProtection="1">
      <alignment horizontal="center" vertical="center"/>
    </xf>
    <xf numFmtId="3" fontId="9" fillId="0" borderId="24" xfId="3" applyNumberFormat="1" applyFont="1" applyFill="1" applyBorder="1" applyAlignment="1" applyProtection="1">
      <alignment horizontal="center" vertical="center"/>
    </xf>
    <xf numFmtId="3" fontId="9" fillId="0" borderId="0" xfId="3" applyNumberFormat="1" applyFont="1" applyFill="1" applyBorder="1" applyAlignment="1" applyProtection="1">
      <alignment horizontal="center" vertical="center"/>
    </xf>
    <xf numFmtId="3" fontId="9" fillId="0" borderId="30" xfId="3" applyNumberFormat="1" applyFont="1" applyFill="1" applyBorder="1" applyAlignment="1" applyProtection="1">
      <alignment horizontal="center" vertical="center"/>
    </xf>
    <xf numFmtId="0" fontId="12" fillId="0" borderId="31"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24" xfId="0" applyFont="1" applyFill="1" applyBorder="1" applyAlignment="1">
      <alignment horizontal="center" vertical="center"/>
    </xf>
    <xf numFmtId="3" fontId="12" fillId="0" borderId="31" xfId="3" applyNumberFormat="1" applyFont="1" applyFill="1" applyBorder="1" applyAlignment="1" applyProtection="1">
      <alignment horizontal="center" vertical="center"/>
    </xf>
    <xf numFmtId="3" fontId="12" fillId="0" borderId="0" xfId="3" applyNumberFormat="1" applyFont="1" applyFill="1" applyBorder="1" applyAlignment="1" applyProtection="1">
      <alignment horizontal="center" vertical="center"/>
    </xf>
    <xf numFmtId="3" fontId="12" fillId="0" borderId="24" xfId="3" applyNumberFormat="1" applyFont="1" applyFill="1" applyBorder="1" applyAlignment="1" applyProtection="1">
      <alignment horizontal="center" vertical="center"/>
    </xf>
    <xf numFmtId="3" fontId="12" fillId="0" borderId="30" xfId="3" applyNumberFormat="1" applyFont="1" applyFill="1" applyBorder="1" applyAlignment="1" applyProtection="1">
      <alignment horizontal="center" vertical="center"/>
    </xf>
    <xf numFmtId="1" fontId="12" fillId="0" borderId="31" xfId="0" applyNumberFormat="1" applyFont="1" applyFill="1" applyBorder="1" applyAlignment="1" applyProtection="1">
      <alignment horizontal="center" vertical="center"/>
    </xf>
    <xf numFmtId="1" fontId="12" fillId="0" borderId="0" xfId="0" applyNumberFormat="1" applyFont="1" applyFill="1" applyBorder="1" applyAlignment="1" applyProtection="1">
      <alignment horizontal="center" vertical="center"/>
    </xf>
    <xf numFmtId="1" fontId="12" fillId="0" borderId="24" xfId="0" applyNumberFormat="1" applyFont="1" applyFill="1" applyBorder="1" applyAlignment="1" applyProtection="1">
      <alignment horizontal="center" vertical="center"/>
    </xf>
    <xf numFmtId="1" fontId="12" fillId="0" borderId="30" xfId="0" applyNumberFormat="1" applyFont="1" applyFill="1" applyBorder="1" applyAlignment="1" applyProtection="1">
      <alignment horizontal="center" vertical="center"/>
    </xf>
    <xf numFmtId="1" fontId="9" fillId="0" borderId="25" xfId="0" applyNumberFormat="1" applyFont="1" applyFill="1" applyBorder="1" applyAlignment="1">
      <alignment horizontal="left" vertical="center"/>
    </xf>
    <xf numFmtId="3" fontId="9" fillId="0" borderId="0" xfId="0" applyNumberFormat="1" applyFont="1" applyFill="1" applyBorder="1" applyAlignment="1">
      <alignment horizontal="left" vertical="center"/>
    </xf>
    <xf numFmtId="1" fontId="12" fillId="0" borderId="31" xfId="0" applyNumberFormat="1" applyFont="1" applyFill="1" applyBorder="1" applyAlignment="1">
      <alignment horizontal="center" vertical="center"/>
    </xf>
    <xf numFmtId="1" fontId="12" fillId="0" borderId="24" xfId="0" applyNumberFormat="1" applyFont="1" applyFill="1" applyBorder="1" applyAlignment="1">
      <alignment horizontal="center" vertical="center"/>
    </xf>
    <xf numFmtId="1" fontId="12" fillId="0" borderId="30" xfId="0" applyNumberFormat="1" applyFont="1" applyFill="1" applyBorder="1" applyAlignment="1">
      <alignment horizontal="center" vertical="center"/>
    </xf>
    <xf numFmtId="0" fontId="5" fillId="0" borderId="0" xfId="0" applyFont="1" applyAlignment="1">
      <alignment horizontal="left" vertical="center"/>
    </xf>
    <xf numFmtId="0" fontId="9" fillId="0" borderId="18" xfId="0" applyFont="1" applyFill="1" applyBorder="1" applyAlignment="1" applyProtection="1">
      <alignment horizontal="left" vertical="center" wrapText="1"/>
      <protection locked="0"/>
    </xf>
    <xf numFmtId="0" fontId="9" fillId="0" borderId="26" xfId="0" applyFont="1" applyFill="1" applyBorder="1" applyAlignment="1" applyProtection="1">
      <alignment horizontal="center" vertical="center"/>
      <protection locked="0"/>
    </xf>
    <xf numFmtId="0" fontId="5" fillId="0" borderId="14" xfId="0" applyFont="1" applyFill="1" applyBorder="1" applyAlignment="1">
      <alignment horizontal="center" vertical="center"/>
    </xf>
    <xf numFmtId="0" fontId="9" fillId="0" borderId="14" xfId="0" applyFont="1" applyFill="1" applyBorder="1" applyAlignment="1" applyProtection="1">
      <alignment horizontal="center" vertical="center"/>
      <protection locked="0"/>
    </xf>
    <xf numFmtId="0" fontId="5" fillId="0" borderId="16" xfId="0" applyFont="1" applyFill="1" applyBorder="1" applyAlignment="1">
      <alignment horizontal="center" vertical="center"/>
    </xf>
    <xf numFmtId="0" fontId="5" fillId="0" borderId="29" xfId="0" applyFont="1" applyBorder="1" applyAlignment="1">
      <alignment horizontal="left" vertical="center"/>
    </xf>
    <xf numFmtId="0" fontId="9" fillId="0" borderId="26" xfId="0" applyFont="1" applyFill="1" applyBorder="1" applyAlignment="1" applyProtection="1">
      <alignment horizontal="left" vertical="center" wrapText="1"/>
      <protection locked="0"/>
    </xf>
    <xf numFmtId="0" fontId="11" fillId="0" borderId="14" xfId="0" applyFont="1" applyBorder="1" applyAlignment="1">
      <alignment horizontal="center" vertical="center" wrapText="1"/>
    </xf>
    <xf numFmtId="0" fontId="0" fillId="0" borderId="14" xfId="0" applyBorder="1" applyAlignment="1">
      <alignment horizontal="center" vertical="center" wrapText="1"/>
    </xf>
    <xf numFmtId="164" fontId="5" fillId="0" borderId="26" xfId="0" applyNumberFormat="1" applyFont="1" applyFill="1" applyBorder="1" applyAlignment="1">
      <alignment horizontal="center" vertical="center"/>
    </xf>
    <xf numFmtId="164" fontId="5" fillId="0" borderId="16" xfId="0" applyNumberFormat="1" applyFont="1" applyFill="1" applyBorder="1" applyAlignment="1">
      <alignment horizontal="center" vertical="center"/>
    </xf>
    <xf numFmtId="164" fontId="5" fillId="0" borderId="14" xfId="0" applyNumberFormat="1" applyFont="1" applyFill="1" applyBorder="1" applyAlignment="1">
      <alignment horizontal="center" vertical="center"/>
    </xf>
    <xf numFmtId="165" fontId="5" fillId="0" borderId="14" xfId="0" applyNumberFormat="1" applyFont="1" applyFill="1" applyBorder="1" applyAlignment="1">
      <alignment horizontal="center" vertical="center"/>
    </xf>
    <xf numFmtId="0" fontId="9" fillId="0" borderId="14" xfId="0" applyFont="1" applyFill="1" applyBorder="1" applyAlignment="1">
      <alignment horizontal="center" vertical="center"/>
    </xf>
    <xf numFmtId="1" fontId="12" fillId="0" borderId="28" xfId="0" applyNumberFormat="1" applyFont="1" applyFill="1" applyBorder="1" applyAlignment="1" applyProtection="1">
      <alignment horizontal="center" vertical="center"/>
    </xf>
    <xf numFmtId="1" fontId="12" fillId="0" borderId="14" xfId="0" applyNumberFormat="1" applyFont="1" applyFill="1" applyBorder="1" applyAlignment="1" applyProtection="1">
      <alignment horizontal="center" vertical="center"/>
    </xf>
    <xf numFmtId="1" fontId="12" fillId="0" borderId="15" xfId="0" applyNumberFormat="1" applyFont="1" applyFill="1" applyBorder="1" applyAlignment="1" applyProtection="1">
      <alignment horizontal="center" vertical="center"/>
    </xf>
    <xf numFmtId="1" fontId="12" fillId="0" borderId="16" xfId="0" applyNumberFormat="1" applyFont="1" applyFill="1" applyBorder="1" applyAlignment="1" applyProtection="1">
      <alignment horizontal="center" vertical="center"/>
    </xf>
    <xf numFmtId="1" fontId="9" fillId="0" borderId="29" xfId="0" applyNumberFormat="1" applyFont="1" applyFill="1" applyBorder="1" applyAlignment="1">
      <alignment horizontal="left" vertical="center"/>
    </xf>
    <xf numFmtId="2" fontId="5" fillId="0" borderId="0" xfId="0" applyNumberFormat="1" applyFont="1" applyFill="1" applyBorder="1" applyAlignment="1">
      <alignment horizontal="center" vertical="center"/>
    </xf>
    <xf numFmtId="0" fontId="9" fillId="0" borderId="0" xfId="0" applyFont="1" applyFill="1" applyBorder="1" applyAlignment="1" applyProtection="1">
      <alignment horizontal="left" vertical="center"/>
      <protection locked="0"/>
    </xf>
    <xf numFmtId="167" fontId="9" fillId="0" borderId="0" xfId="3" applyNumberFormat="1" applyFont="1" applyFill="1" applyBorder="1" applyAlignment="1" applyProtection="1">
      <alignment vertical="center"/>
    </xf>
    <xf numFmtId="165" fontId="9" fillId="0" borderId="0" xfId="3" applyNumberFormat="1" applyFont="1" applyFill="1" applyBorder="1" applyAlignment="1" applyProtection="1">
      <alignment horizontal="left" vertical="center"/>
    </xf>
    <xf numFmtId="3" fontId="13" fillId="0" borderId="0" xfId="3" applyNumberFormat="1" applyFont="1" applyFill="1" applyBorder="1" applyAlignment="1" applyProtection="1">
      <alignment horizontal="left" vertical="center"/>
    </xf>
    <xf numFmtId="167" fontId="9" fillId="0" borderId="0" xfId="0" applyNumberFormat="1" applyFont="1" applyFill="1" applyBorder="1" applyAlignment="1" applyProtection="1">
      <alignment horizontal="center" vertical="center"/>
    </xf>
    <xf numFmtId="3" fontId="9" fillId="0" borderId="0" xfId="3" applyNumberFormat="1" applyFont="1" applyFill="1" applyBorder="1" applyAlignment="1" applyProtection="1">
      <alignment horizontal="left" vertical="center"/>
    </xf>
    <xf numFmtId="1" fontId="13" fillId="0" borderId="0" xfId="0" applyNumberFormat="1" applyFont="1" applyFill="1" applyBorder="1" applyAlignment="1">
      <alignment horizontal="left" vertical="center"/>
    </xf>
    <xf numFmtId="3" fontId="13" fillId="0" borderId="0" xfId="0" applyNumberFormat="1" applyFont="1" applyFill="1" applyBorder="1" applyAlignment="1">
      <alignment horizontal="left" vertical="center"/>
    </xf>
    <xf numFmtId="0" fontId="3" fillId="0" borderId="0" xfId="0" applyFont="1"/>
    <xf numFmtId="0" fontId="0" fillId="0" borderId="25" xfId="0" applyBorder="1"/>
    <xf numFmtId="0" fontId="3" fillId="0" borderId="0" xfId="0" applyFont="1" applyBorder="1"/>
    <xf numFmtId="0" fontId="3" fillId="0" borderId="30" xfId="0" applyFont="1" applyBorder="1"/>
    <xf numFmtId="0" fontId="0" fillId="0" borderId="0" xfId="0" applyBorder="1"/>
    <xf numFmtId="0" fontId="0" fillId="0" borderId="30" xfId="0" applyBorder="1"/>
    <xf numFmtId="0" fontId="3" fillId="0" borderId="25" xfId="0" applyFont="1" applyBorder="1"/>
    <xf numFmtId="0" fontId="0" fillId="33" borderId="0" xfId="0" applyFill="1" applyBorder="1"/>
    <xf numFmtId="0" fontId="0" fillId="33" borderId="30" xfId="0" applyFill="1" applyBorder="1"/>
    <xf numFmtId="0" fontId="2" fillId="33" borderId="0" xfId="0" applyFont="1" applyFill="1" applyBorder="1"/>
    <xf numFmtId="0" fontId="2" fillId="33" borderId="30" xfId="0" applyFont="1" applyFill="1" applyBorder="1"/>
    <xf numFmtId="0" fontId="0" fillId="0" borderId="0" xfId="0" applyFill="1" applyBorder="1"/>
    <xf numFmtId="0" fontId="0" fillId="0" borderId="0" xfId="0" applyFill="1"/>
    <xf numFmtId="0" fontId="0" fillId="0" borderId="30" xfId="0" applyFill="1" applyBorder="1"/>
    <xf numFmtId="0" fontId="3" fillId="0" borderId="29" xfId="0" applyFont="1" applyBorder="1"/>
    <xf numFmtId="0" fontId="15" fillId="0" borderId="14" xfId="0" applyFont="1" applyBorder="1"/>
    <xf numFmtId="0" fontId="15" fillId="0" borderId="16" xfId="0" applyFont="1" applyBorder="1"/>
    <xf numFmtId="0" fontId="9" fillId="0" borderId="25" xfId="0" applyFont="1" applyFill="1" applyBorder="1" applyAlignment="1">
      <alignment vertical="center"/>
    </xf>
    <xf numFmtId="3" fontId="13" fillId="0" borderId="24" xfId="0" applyNumberFormat="1" applyFont="1" applyFill="1" applyBorder="1" applyAlignment="1" applyProtection="1">
      <alignment horizontal="center" vertical="center"/>
    </xf>
    <xf numFmtId="0" fontId="13" fillId="0" borderId="0" xfId="0" applyFont="1" applyFill="1" applyBorder="1" applyAlignment="1">
      <alignment horizontal="center" vertical="center"/>
    </xf>
    <xf numFmtId="0" fontId="13" fillId="0" borderId="30" xfId="0" applyFont="1" applyFill="1" applyBorder="1" applyAlignment="1">
      <alignment horizontal="center" vertical="center"/>
    </xf>
    <xf numFmtId="3" fontId="12" fillId="0" borderId="0" xfId="0" applyNumberFormat="1" applyFont="1" applyFill="1" applyBorder="1" applyAlignment="1">
      <alignment horizontal="center" vertical="center"/>
    </xf>
    <xf numFmtId="0" fontId="5" fillId="0" borderId="0" xfId="0" applyFont="1" applyFill="1" applyAlignment="1">
      <alignment horizontal="center" vertical="center" wrapText="1"/>
    </xf>
    <xf numFmtId="165" fontId="9" fillId="0" borderId="0" xfId="0" applyNumberFormat="1" applyFont="1" applyFill="1" applyBorder="1" applyAlignment="1" applyProtection="1">
      <alignment horizontal="left" vertical="center"/>
    </xf>
    <xf numFmtId="166" fontId="5" fillId="0" borderId="24" xfId="0" applyNumberFormat="1" applyFont="1" applyFill="1" applyBorder="1" applyAlignment="1">
      <alignment horizontal="center" vertical="center"/>
    </xf>
    <xf numFmtId="0" fontId="9" fillId="0" borderId="0" xfId="0" applyFont="1" applyFill="1" applyAlignment="1">
      <alignment horizontal="left" vertical="center"/>
    </xf>
    <xf numFmtId="0" fontId="9" fillId="0" borderId="16" xfId="0" applyFont="1" applyFill="1" applyBorder="1" applyAlignment="1">
      <alignment horizontal="left" vertical="center"/>
    </xf>
    <xf numFmtId="0" fontId="36" fillId="0" borderId="0" xfId="0" applyFont="1" applyFill="1" applyBorder="1" applyAlignment="1">
      <alignment horizontal="left" vertical="center"/>
    </xf>
    <xf numFmtId="0" fontId="38" fillId="0" borderId="0"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36" fillId="0" borderId="0" xfId="0" applyFont="1" applyFill="1" applyAlignment="1">
      <alignment horizontal="left" vertical="center"/>
    </xf>
    <xf numFmtId="0" fontId="36" fillId="0" borderId="14" xfId="0" applyFont="1" applyFill="1" applyBorder="1" applyAlignment="1">
      <alignment horizontal="left" vertical="center"/>
    </xf>
    <xf numFmtId="0" fontId="12" fillId="0" borderId="15" xfId="0" applyFont="1" applyFill="1" applyBorder="1" applyAlignment="1">
      <alignment horizontal="center" vertical="center"/>
    </xf>
    <xf numFmtId="0" fontId="2" fillId="0" borderId="0" xfId="0" applyFont="1" applyFill="1" applyBorder="1"/>
    <xf numFmtId="0" fontId="2" fillId="0" borderId="30" xfId="0" applyFont="1" applyFill="1" applyBorder="1"/>
    <xf numFmtId="0" fontId="15" fillId="0" borderId="30" xfId="0" applyFont="1" applyFill="1" applyBorder="1"/>
    <xf numFmtId="0" fontId="3" fillId="0" borderId="30" xfId="0" applyFont="1" applyFill="1" applyBorder="1"/>
    <xf numFmtId="0" fontId="0" fillId="0" borderId="25" xfId="0" applyFill="1" applyBorder="1"/>
    <xf numFmtId="0" fontId="33" fillId="0" borderId="0" xfId="0" applyFont="1" applyFill="1" applyBorder="1"/>
    <xf numFmtId="0" fontId="3" fillId="0" borderId="30" xfId="0" applyFont="1" applyFill="1" applyBorder="1" applyAlignment="1">
      <alignment wrapText="1"/>
    </xf>
    <xf numFmtId="0" fontId="3" fillId="0" borderId="30" xfId="0" applyFont="1" applyBorder="1" applyAlignment="1">
      <alignment horizontal="center"/>
    </xf>
    <xf numFmtId="0" fontId="3" fillId="0" borderId="18" xfId="0" applyFont="1" applyBorder="1" applyAlignment="1">
      <alignment horizontal="center"/>
    </xf>
    <xf numFmtId="0" fontId="3" fillId="0" borderId="0" xfId="0" applyFont="1" applyBorder="1" applyAlignment="1">
      <alignment horizontal="center"/>
    </xf>
    <xf numFmtId="0" fontId="3" fillId="0" borderId="18" xfId="0" applyFont="1" applyFill="1" applyBorder="1" applyAlignment="1">
      <alignment horizontal="center"/>
    </xf>
    <xf numFmtId="0" fontId="3" fillId="0" borderId="0" xfId="0" applyFont="1" applyFill="1" applyBorder="1" applyAlignment="1">
      <alignment horizontal="center"/>
    </xf>
    <xf numFmtId="165" fontId="9" fillId="0" borderId="0" xfId="0" applyNumberFormat="1" applyFont="1" applyFill="1" applyBorder="1" applyAlignment="1">
      <alignment horizontal="center" vertical="center"/>
    </xf>
    <xf numFmtId="17" fontId="40" fillId="0" borderId="17" xfId="0" applyNumberFormat="1" applyFont="1" applyBorder="1"/>
    <xf numFmtId="167" fontId="41" fillId="0" borderId="21" xfId="0" applyNumberFormat="1" applyFont="1" applyFill="1" applyBorder="1" applyAlignment="1" applyProtection="1"/>
    <xf numFmtId="169" fontId="41" fillId="0" borderId="21" xfId="0" applyNumberFormat="1" applyFont="1" applyFill="1" applyBorder="1" applyAlignment="1" applyProtection="1"/>
    <xf numFmtId="3" fontId="41" fillId="0" borderId="21" xfId="0" applyNumberFormat="1" applyFont="1" applyFill="1" applyBorder="1" applyAlignment="1" applyProtection="1"/>
    <xf numFmtId="170" fontId="41" fillId="0" borderId="22" xfId="0" applyNumberFormat="1" applyFont="1" applyFill="1" applyBorder="1" applyAlignment="1" applyProtection="1"/>
    <xf numFmtId="17" fontId="40" fillId="0" borderId="25" xfId="0" applyNumberFormat="1" applyFont="1" applyBorder="1"/>
    <xf numFmtId="167" fontId="41" fillId="0" borderId="0" xfId="0" applyNumberFormat="1" applyFont="1" applyFill="1" applyBorder="1" applyAlignment="1" applyProtection="1"/>
    <xf numFmtId="169" fontId="41" fillId="0" borderId="0" xfId="0" applyNumberFormat="1" applyFont="1" applyFill="1" applyBorder="1" applyAlignment="1" applyProtection="1"/>
    <xf numFmtId="3" fontId="41" fillId="0" borderId="0" xfId="0" applyNumberFormat="1" applyFont="1" applyFill="1" applyBorder="1" applyAlignment="1" applyProtection="1"/>
    <xf numFmtId="170" fontId="41" fillId="0" borderId="30" xfId="0" applyNumberFormat="1" applyFont="1" applyFill="1" applyBorder="1" applyAlignment="1" applyProtection="1"/>
    <xf numFmtId="17" fontId="40" fillId="0" borderId="29" xfId="0" applyNumberFormat="1" applyFont="1" applyBorder="1"/>
    <xf numFmtId="167" fontId="41" fillId="0" borderId="14" xfId="0" applyNumberFormat="1" applyFont="1" applyFill="1" applyBorder="1" applyAlignment="1" applyProtection="1"/>
    <xf numFmtId="169" fontId="41" fillId="0" borderId="14" xfId="0" applyNumberFormat="1" applyFont="1" applyFill="1" applyBorder="1" applyAlignment="1" applyProtection="1"/>
    <xf numFmtId="3" fontId="41" fillId="0" borderId="14" xfId="0" applyNumberFormat="1" applyFont="1" applyFill="1" applyBorder="1" applyAlignment="1" applyProtection="1"/>
    <xf numFmtId="170" fontId="41" fillId="0" borderId="16" xfId="0" applyNumberFormat="1" applyFont="1" applyFill="1" applyBorder="1" applyAlignment="1" applyProtection="1"/>
    <xf numFmtId="17" fontId="0" fillId="0" borderId="25" xfId="0" applyNumberFormat="1" applyFont="1" applyBorder="1"/>
    <xf numFmtId="167" fontId="42" fillId="0" borderId="21" xfId="0" applyNumberFormat="1" applyFont="1" applyFill="1" applyBorder="1" applyAlignment="1" applyProtection="1"/>
    <xf numFmtId="169" fontId="42" fillId="0" borderId="21" xfId="0" applyNumberFormat="1" applyFont="1" applyFill="1" applyBorder="1" applyAlignment="1" applyProtection="1"/>
    <xf numFmtId="3" fontId="42" fillId="0" borderId="21" xfId="0" applyNumberFormat="1" applyFont="1" applyFill="1" applyBorder="1" applyAlignment="1" applyProtection="1"/>
    <xf numFmtId="170" fontId="42" fillId="0" borderId="22" xfId="0" applyNumberFormat="1" applyFont="1" applyFill="1" applyBorder="1" applyAlignment="1" applyProtection="1"/>
    <xf numFmtId="169" fontId="0" fillId="0" borderId="0" xfId="0" applyNumberFormat="1"/>
    <xf numFmtId="167" fontId="42" fillId="0" borderId="0" xfId="0" applyNumberFormat="1" applyFont="1" applyFill="1" applyBorder="1" applyAlignment="1" applyProtection="1"/>
    <xf numFmtId="169" fontId="42" fillId="0" borderId="0" xfId="0" applyNumberFormat="1" applyFont="1" applyFill="1" applyBorder="1" applyAlignment="1" applyProtection="1"/>
    <xf numFmtId="3" fontId="42" fillId="0" borderId="0" xfId="0" applyNumberFormat="1" applyFont="1" applyFill="1" applyBorder="1" applyAlignment="1" applyProtection="1"/>
    <xf numFmtId="170" fontId="42" fillId="0" borderId="30" xfId="0" applyNumberFormat="1" applyFont="1" applyFill="1" applyBorder="1" applyAlignment="1" applyProtection="1"/>
    <xf numFmtId="167" fontId="40" fillId="0" borderId="0" xfId="0" applyNumberFormat="1" applyFont="1" applyFill="1" applyBorder="1" applyAlignment="1" applyProtection="1"/>
    <xf numFmtId="167" fontId="40" fillId="0" borderId="14" xfId="0" applyNumberFormat="1" applyFont="1" applyFill="1" applyBorder="1" applyAlignment="1" applyProtection="1"/>
    <xf numFmtId="0" fontId="40" fillId="0" borderId="25" xfId="0" applyFont="1" applyBorder="1"/>
    <xf numFmtId="167" fontId="39" fillId="0" borderId="0" xfId="0" applyNumberFormat="1" applyFont="1" applyFill="1" applyBorder="1" applyAlignment="1" applyProtection="1"/>
    <xf numFmtId="167" fontId="40" fillId="0" borderId="21" xfId="0" applyNumberFormat="1" applyFont="1" applyFill="1" applyBorder="1" applyAlignment="1" applyProtection="1"/>
    <xf numFmtId="17" fontId="40" fillId="0" borderId="32" xfId="0" applyNumberFormat="1" applyFont="1" applyBorder="1"/>
    <xf numFmtId="0" fontId="40" fillId="0" borderId="21" xfId="0" applyFont="1" applyBorder="1"/>
    <xf numFmtId="164" fontId="40" fillId="0" borderId="22" xfId="0" applyNumberFormat="1" applyFont="1" applyBorder="1"/>
    <xf numFmtId="17" fontId="40" fillId="0" borderId="18" xfId="0" applyNumberFormat="1" applyFont="1" applyBorder="1"/>
    <xf numFmtId="0" fontId="40" fillId="0" borderId="0" xfId="0" applyFont="1" applyBorder="1"/>
    <xf numFmtId="164" fontId="40" fillId="0" borderId="30" xfId="0" applyNumberFormat="1" applyFont="1" applyBorder="1"/>
    <xf numFmtId="0" fontId="40" fillId="0" borderId="30" xfId="0" applyFont="1" applyBorder="1"/>
    <xf numFmtId="17" fontId="40" fillId="0" borderId="26" xfId="0" applyNumberFormat="1" applyFont="1" applyBorder="1"/>
    <xf numFmtId="0" fontId="40" fillId="0" borderId="14" xfId="0" applyFont="1" applyBorder="1"/>
    <xf numFmtId="0" fontId="40" fillId="0" borderId="16" xfId="0" applyFont="1" applyBorder="1"/>
    <xf numFmtId="0" fontId="4" fillId="0" borderId="0" xfId="0" applyFont="1"/>
    <xf numFmtId="0" fontId="35" fillId="0" borderId="0" xfId="0" applyFont="1" applyFill="1" applyAlignment="1">
      <alignment vertical="center" wrapText="1"/>
    </xf>
    <xf numFmtId="0" fontId="3" fillId="0" borderId="16" xfId="0" applyFont="1" applyFill="1" applyBorder="1"/>
    <xf numFmtId="164" fontId="0" fillId="0" borderId="0" xfId="0" applyNumberFormat="1"/>
    <xf numFmtId="0" fontId="0" fillId="0" borderId="25" xfId="0" applyFont="1" applyBorder="1"/>
    <xf numFmtId="0" fontId="0" fillId="0" borderId="18" xfId="0" applyBorder="1" applyAlignment="1">
      <alignment horizontal="center"/>
    </xf>
    <xf numFmtId="0" fontId="0" fillId="0" borderId="0" xfId="0" applyBorder="1" applyAlignment="1">
      <alignment horizontal="center"/>
    </xf>
    <xf numFmtId="0" fontId="0" fillId="0" borderId="30" xfId="0" applyBorder="1" applyAlignment="1">
      <alignment horizontal="center"/>
    </xf>
    <xf numFmtId="0" fontId="0" fillId="0" borderId="18" xfId="0" applyFill="1" applyBorder="1" applyAlignment="1">
      <alignment horizontal="center"/>
    </xf>
    <xf numFmtId="0" fontId="0" fillId="0" borderId="0" xfId="0" applyFill="1" applyBorder="1" applyAlignment="1">
      <alignment horizontal="center"/>
    </xf>
    <xf numFmtId="0" fontId="0" fillId="0" borderId="30" xfId="0" applyFill="1" applyBorder="1" applyAlignment="1">
      <alignment horizontal="center"/>
    </xf>
    <xf numFmtId="0" fontId="3" fillId="0" borderId="26" xfId="0" applyFont="1" applyBorder="1" applyAlignment="1">
      <alignment horizontal="center"/>
    </xf>
    <xf numFmtId="0" fontId="3" fillId="0" borderId="14" xfId="0" applyFont="1" applyBorder="1" applyAlignment="1">
      <alignment horizontal="center"/>
    </xf>
    <xf numFmtId="0" fontId="3" fillId="0" borderId="16" xfId="0" applyFont="1" applyBorder="1" applyAlignment="1">
      <alignment horizontal="center"/>
    </xf>
    <xf numFmtId="0" fontId="0" fillId="0" borderId="0" xfId="0" applyAlignment="1">
      <alignment horizontal="center"/>
    </xf>
    <xf numFmtId="0" fontId="3" fillId="0" borderId="0" xfId="0" applyFont="1" applyAlignment="1">
      <alignment horizontal="center"/>
    </xf>
    <xf numFmtId="0" fontId="3" fillId="0" borderId="26" xfId="0" applyFont="1" applyFill="1" applyBorder="1" applyAlignment="1">
      <alignment horizontal="center"/>
    </xf>
    <xf numFmtId="0" fontId="3" fillId="0" borderId="14" xfId="0" applyFont="1" applyFill="1" applyBorder="1" applyAlignment="1">
      <alignment horizontal="center"/>
    </xf>
    <xf numFmtId="0" fontId="35" fillId="0" borderId="18"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0" xfId="0" applyFont="1" applyFill="1" applyAlignment="1">
      <alignment horizontal="center" vertical="center" wrapText="1"/>
    </xf>
    <xf numFmtId="0" fontId="3" fillId="0" borderId="30" xfId="0" applyFont="1" applyFill="1" applyBorder="1" applyAlignment="1">
      <alignment horizontal="center"/>
    </xf>
    <xf numFmtId="0" fontId="33" fillId="0" borderId="18" xfId="0" applyFont="1" applyFill="1" applyBorder="1" applyAlignment="1">
      <alignment horizontal="center"/>
    </xf>
    <xf numFmtId="0" fontId="33" fillId="0" borderId="0" xfId="0" applyFont="1" applyFill="1" applyBorder="1" applyAlignment="1">
      <alignment horizontal="center"/>
    </xf>
    <xf numFmtId="0" fontId="33" fillId="0" borderId="30" xfId="0" applyFont="1" applyFill="1" applyBorder="1" applyAlignment="1">
      <alignment horizontal="center"/>
    </xf>
    <xf numFmtId="0" fontId="0" fillId="33" borderId="18" xfId="0" applyFill="1" applyBorder="1" applyAlignment="1">
      <alignment horizontal="center"/>
    </xf>
    <xf numFmtId="0" fontId="0" fillId="33" borderId="0" xfId="0" applyFill="1" applyBorder="1" applyAlignment="1">
      <alignment horizontal="center"/>
    </xf>
    <xf numFmtId="0" fontId="0" fillId="33" borderId="30" xfId="0" applyFill="1" applyBorder="1" applyAlignment="1">
      <alignment horizontal="center"/>
    </xf>
    <xf numFmtId="0" fontId="0" fillId="0" borderId="25" xfId="0" applyFill="1" applyBorder="1" applyAlignment="1">
      <alignment horizontal="center"/>
    </xf>
    <xf numFmtId="0" fontId="3" fillId="0" borderId="25" xfId="0" applyFont="1" applyFill="1" applyBorder="1" applyAlignment="1">
      <alignment horizontal="center"/>
    </xf>
    <xf numFmtId="0" fontId="0" fillId="0" borderId="25" xfId="0" applyBorder="1" applyAlignment="1">
      <alignment horizontal="center"/>
    </xf>
    <xf numFmtId="0" fontId="3" fillId="0" borderId="25" xfId="0" applyFont="1" applyBorder="1" applyAlignment="1">
      <alignment horizontal="center"/>
    </xf>
    <xf numFmtId="2" fontId="0" fillId="33" borderId="25" xfId="0" applyNumberFormat="1" applyFill="1" applyBorder="1" applyAlignment="1">
      <alignment horizontal="center"/>
    </xf>
    <xf numFmtId="0" fontId="3" fillId="0" borderId="29" xfId="0" applyFont="1" applyBorder="1" applyAlignment="1">
      <alignment horizontal="center"/>
    </xf>
    <xf numFmtId="0" fontId="33" fillId="33" borderId="18" xfId="0" applyFont="1" applyFill="1" applyBorder="1" applyAlignment="1">
      <alignment horizontal="center"/>
    </xf>
    <xf numFmtId="0" fontId="33" fillId="33" borderId="0" xfId="0" applyFont="1" applyFill="1" applyBorder="1" applyAlignment="1">
      <alignment horizontal="center"/>
    </xf>
    <xf numFmtId="0" fontId="2" fillId="0" borderId="18" xfId="0" applyFont="1" applyFill="1" applyBorder="1" applyAlignment="1">
      <alignment horizontal="center"/>
    </xf>
    <xf numFmtId="0" fontId="2" fillId="0" borderId="0" xfId="0" applyFont="1" applyFill="1" applyBorder="1" applyAlignment="1">
      <alignment horizontal="center"/>
    </xf>
    <xf numFmtId="0" fontId="0" fillId="33" borderId="25" xfId="0" applyFill="1" applyBorder="1"/>
    <xf numFmtId="0" fontId="33" fillId="33" borderId="25" xfId="0" applyFont="1" applyFill="1" applyBorder="1"/>
    <xf numFmtId="0" fontId="3" fillId="0" borderId="14" xfId="0" applyFont="1" applyFill="1" applyBorder="1" applyAlignment="1">
      <alignment horizontal="right"/>
    </xf>
    <xf numFmtId="0" fontId="3" fillId="0" borderId="30" xfId="0" applyFont="1" applyBorder="1" applyAlignment="1">
      <alignment horizontal="left"/>
    </xf>
    <xf numFmtId="0" fontId="3" fillId="0" borderId="16" xfId="0" applyFont="1" applyFill="1" applyBorder="1" applyAlignment="1">
      <alignment horizontal="right"/>
    </xf>
    <xf numFmtId="0" fontId="43" fillId="0" borderId="30" xfId="0" applyFont="1" applyFill="1" applyBorder="1"/>
    <xf numFmtId="169" fontId="40" fillId="0" borderId="21" xfId="0" applyNumberFormat="1" applyFont="1" applyBorder="1"/>
    <xf numFmtId="169" fontId="40" fillId="0" borderId="0" xfId="0" applyNumberFormat="1" applyFont="1" applyBorder="1"/>
    <xf numFmtId="169" fontId="40" fillId="0" borderId="14" xfId="0" applyNumberFormat="1" applyFont="1" applyBorder="1"/>
    <xf numFmtId="169" fontId="39" fillId="0" borderId="0" xfId="0" applyNumberFormat="1" applyFont="1" applyBorder="1"/>
    <xf numFmtId="165" fontId="0" fillId="0" borderId="0" xfId="0" applyNumberFormat="1" applyFont="1" applyBorder="1"/>
    <xf numFmtId="0" fontId="0" fillId="0" borderId="0" xfId="0" applyFont="1" applyBorder="1"/>
    <xf numFmtId="0" fontId="0" fillId="0" borderId="30" xfId="0" applyFont="1" applyBorder="1"/>
    <xf numFmtId="0" fontId="0" fillId="0" borderId="18" xfId="0" applyFont="1" applyBorder="1"/>
    <xf numFmtId="169" fontId="0" fillId="0" borderId="0" xfId="0" applyNumberFormat="1" applyFont="1" applyBorder="1"/>
    <xf numFmtId="3" fontId="0" fillId="0" borderId="0" xfId="0" applyNumberFormat="1" applyFont="1" applyBorder="1"/>
    <xf numFmtId="0" fontId="0" fillId="0" borderId="26" xfId="0" applyFont="1" applyBorder="1"/>
    <xf numFmtId="0" fontId="0" fillId="0" borderId="14" xfId="0" applyFont="1" applyBorder="1"/>
    <xf numFmtId="169" fontId="39" fillId="0" borderId="14" xfId="0" applyNumberFormat="1" applyFont="1" applyBorder="1"/>
    <xf numFmtId="0" fontId="0" fillId="0" borderId="16" xfId="0" applyFont="1" applyBorder="1"/>
    <xf numFmtId="0" fontId="4" fillId="0" borderId="37" xfId="0" applyFont="1" applyBorder="1"/>
    <xf numFmtId="0" fontId="6" fillId="0" borderId="10" xfId="0" applyNumberFormat="1" applyFont="1" applyFill="1" applyBorder="1" applyAlignment="1" applyProtection="1">
      <alignment wrapText="1"/>
    </xf>
    <xf numFmtId="0" fontId="6" fillId="0" borderId="35" xfId="0" applyNumberFormat="1" applyFont="1" applyFill="1" applyBorder="1" applyAlignment="1" applyProtection="1">
      <alignment wrapText="1"/>
    </xf>
    <xf numFmtId="0" fontId="4" fillId="0" borderId="18" xfId="0" applyFont="1" applyBorder="1"/>
    <xf numFmtId="0" fontId="6" fillId="0" borderId="21" xfId="0" applyNumberFormat="1" applyFont="1" applyFill="1" applyBorder="1" applyAlignment="1" applyProtection="1">
      <alignment wrapText="1"/>
    </xf>
    <xf numFmtId="0" fontId="6" fillId="0" borderId="22" xfId="0" applyNumberFormat="1" applyFont="1" applyFill="1" applyBorder="1" applyAlignment="1" applyProtection="1">
      <alignment wrapText="1"/>
    </xf>
    <xf numFmtId="0" fontId="4" fillId="0" borderId="25" xfId="0" applyFont="1" applyBorder="1"/>
    <xf numFmtId="0" fontId="6" fillId="0" borderId="0" xfId="0" applyNumberFormat="1" applyFont="1" applyFill="1" applyBorder="1" applyAlignment="1" applyProtection="1">
      <alignment wrapText="1"/>
    </xf>
    <xf numFmtId="0" fontId="6" fillId="0" borderId="30" xfId="0" applyNumberFormat="1" applyFont="1" applyFill="1" applyBorder="1" applyAlignment="1" applyProtection="1">
      <alignment wrapText="1"/>
    </xf>
    <xf numFmtId="0" fontId="6" fillId="0" borderId="25" xfId="0" applyFont="1" applyBorder="1"/>
    <xf numFmtId="0" fontId="45" fillId="0" borderId="18"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0" xfId="0" applyFont="1" applyFill="1" applyBorder="1" applyAlignment="1" applyProtection="1">
      <alignment horizontal="center" vertical="center" wrapText="1"/>
      <protection locked="0"/>
    </xf>
    <xf numFmtId="0" fontId="45" fillId="0" borderId="25" xfId="0" applyFont="1" applyFill="1" applyBorder="1" applyAlignment="1">
      <alignment horizontal="left" vertical="center"/>
    </xf>
    <xf numFmtId="0" fontId="45" fillId="0" borderId="0" xfId="0" applyFont="1" applyFill="1" applyBorder="1" applyAlignment="1">
      <alignment horizontal="left" vertical="center"/>
    </xf>
    <xf numFmtId="0" fontId="46" fillId="0" borderId="0" xfId="0" applyFont="1" applyFill="1" applyBorder="1" applyAlignment="1">
      <alignment horizontal="left" vertical="center"/>
    </xf>
    <xf numFmtId="0" fontId="45" fillId="0" borderId="30" xfId="0" applyFont="1" applyFill="1" applyBorder="1" applyAlignment="1">
      <alignment horizontal="left" vertical="center"/>
    </xf>
    <xf numFmtId="164" fontId="45" fillId="0" borderId="18" xfId="0" applyNumberFormat="1" applyFont="1" applyFill="1" applyBorder="1" applyAlignment="1">
      <alignment horizontal="center" vertical="center"/>
    </xf>
    <xf numFmtId="164" fontId="45" fillId="0" borderId="30" xfId="0" applyNumberFormat="1" applyFont="1" applyFill="1" applyBorder="1" applyAlignment="1">
      <alignment horizontal="center" vertical="center"/>
    </xf>
    <xf numFmtId="164" fontId="45" fillId="0" borderId="0" xfId="0" applyNumberFormat="1" applyFont="1" applyFill="1" applyBorder="1" applyAlignment="1">
      <alignment horizontal="center" vertical="center"/>
    </xf>
    <xf numFmtId="165" fontId="45" fillId="0" borderId="0" xfId="0" applyNumberFormat="1" applyFont="1" applyFill="1" applyBorder="1" applyAlignment="1" applyProtection="1">
      <alignment horizontal="center" vertical="center"/>
    </xf>
    <xf numFmtId="1" fontId="45" fillId="0" borderId="0" xfId="0" applyNumberFormat="1" applyFont="1" applyFill="1" applyBorder="1" applyAlignment="1">
      <alignment horizontal="center" vertical="center"/>
    </xf>
    <xf numFmtId="3" fontId="45" fillId="0" borderId="31" xfId="0" applyNumberFormat="1" applyFont="1" applyFill="1" applyBorder="1" applyAlignment="1">
      <alignment horizontal="center" vertical="center"/>
    </xf>
    <xf numFmtId="0" fontId="45" fillId="0" borderId="0" xfId="0" applyFont="1" applyFill="1" applyAlignment="1">
      <alignment horizontal="center" vertical="center" wrapText="1"/>
    </xf>
    <xf numFmtId="3" fontId="45" fillId="0" borderId="24" xfId="0" applyNumberFormat="1" applyFont="1" applyFill="1" applyBorder="1" applyAlignment="1">
      <alignment horizontal="center" vertical="center"/>
    </xf>
    <xf numFmtId="3" fontId="45" fillId="0" borderId="0" xfId="0" applyNumberFormat="1" applyFont="1" applyFill="1" applyBorder="1" applyAlignment="1">
      <alignment horizontal="center" vertical="center"/>
    </xf>
    <xf numFmtId="3" fontId="45" fillId="0" borderId="30" xfId="0" applyNumberFormat="1" applyFont="1" applyFill="1" applyBorder="1" applyAlignment="1">
      <alignment horizontal="center" vertical="center"/>
    </xf>
    <xf numFmtId="0" fontId="45" fillId="0" borderId="25" xfId="0" applyFont="1" applyFill="1" applyBorder="1" applyAlignment="1">
      <alignment vertical="center"/>
    </xf>
    <xf numFmtId="0" fontId="45" fillId="0" borderId="0" xfId="0" applyFont="1" applyFill="1" applyAlignment="1">
      <alignment vertical="center"/>
    </xf>
    <xf numFmtId="0" fontId="48" fillId="0" borderId="0" xfId="0" applyFont="1" applyBorder="1" applyAlignment="1">
      <alignment horizontal="center" vertical="center"/>
    </xf>
    <xf numFmtId="0" fontId="45" fillId="0" borderId="30" xfId="0" applyFont="1" applyFill="1" applyBorder="1" applyAlignment="1">
      <alignment horizontal="center" vertical="center"/>
    </xf>
    <xf numFmtId="0" fontId="45" fillId="0" borderId="18" xfId="0" applyFont="1" applyFill="1" applyBorder="1" applyAlignment="1">
      <alignment horizontal="left" vertical="center"/>
    </xf>
    <xf numFmtId="0" fontId="45" fillId="0" borderId="24" xfId="0" applyFont="1" applyFill="1" applyBorder="1" applyAlignment="1">
      <alignment horizontal="center" vertical="center"/>
    </xf>
    <xf numFmtId="0" fontId="45" fillId="0" borderId="0" xfId="0" applyFont="1" applyFill="1" applyAlignment="1">
      <alignment horizontal="center" vertical="center"/>
    </xf>
    <xf numFmtId="0" fontId="45" fillId="0" borderId="24" xfId="0" applyFont="1" applyBorder="1" applyAlignment="1">
      <alignment horizontal="center" vertical="center"/>
    </xf>
    <xf numFmtId="0" fontId="45" fillId="0" borderId="0" xfId="0" applyFont="1" applyBorder="1" applyAlignment="1">
      <alignment horizontal="center" vertical="center"/>
    </xf>
    <xf numFmtId="0" fontId="45" fillId="0" borderId="30" xfId="0" applyFont="1" applyBorder="1" applyAlignment="1">
      <alignment horizontal="center" vertical="center"/>
    </xf>
    <xf numFmtId="0" fontId="45" fillId="0" borderId="25" xfId="0" applyFont="1" applyFill="1" applyBorder="1" applyAlignment="1" applyProtection="1">
      <alignment horizontal="left" vertical="center"/>
      <protection locked="0"/>
    </xf>
    <xf numFmtId="0" fontId="45" fillId="0" borderId="25" xfId="0" applyFont="1" applyBorder="1" applyAlignment="1">
      <alignment horizontal="left" vertical="center"/>
    </xf>
    <xf numFmtId="0" fontId="48" fillId="0" borderId="0" xfId="0" applyFont="1" applyFill="1" applyBorder="1" applyAlignment="1">
      <alignment horizontal="center" vertical="center" wrapText="1"/>
    </xf>
    <xf numFmtId="0" fontId="48" fillId="0" borderId="25" xfId="0" applyFont="1" applyFill="1" applyBorder="1"/>
    <xf numFmtId="0" fontId="48" fillId="0" borderId="25" xfId="0" applyFont="1" applyFill="1" applyBorder="1" applyAlignment="1">
      <alignment horizontal="center"/>
    </xf>
    <xf numFmtId="0" fontId="48" fillId="0" borderId="18" xfId="0" applyFont="1" applyFill="1" applyBorder="1" applyAlignment="1">
      <alignment horizontal="center"/>
    </xf>
    <xf numFmtId="0" fontId="48" fillId="0" borderId="0" xfId="0" applyFont="1" applyFill="1" applyBorder="1" applyAlignment="1">
      <alignment horizontal="center"/>
    </xf>
    <xf numFmtId="0" fontId="48" fillId="0" borderId="30" xfId="0" applyFont="1" applyFill="1" applyBorder="1" applyAlignment="1">
      <alignment horizontal="center"/>
    </xf>
    <xf numFmtId="0" fontId="48" fillId="0" borderId="0" xfId="0" applyFont="1" applyFill="1" applyBorder="1"/>
    <xf numFmtId="0" fontId="48" fillId="0" borderId="30" xfId="0" applyFont="1" applyFill="1" applyBorder="1"/>
    <xf numFmtId="0" fontId="48" fillId="0" borderId="25" xfId="0" applyFont="1" applyBorder="1"/>
    <xf numFmtId="0" fontId="48" fillId="0" borderId="18" xfId="0" applyFont="1" applyBorder="1" applyAlignment="1">
      <alignment horizontal="center"/>
    </xf>
    <xf numFmtId="0" fontId="48" fillId="0" borderId="0" xfId="0" applyFont="1" applyBorder="1" applyAlignment="1">
      <alignment horizontal="center"/>
    </xf>
    <xf numFmtId="0" fontId="48" fillId="0" borderId="30" xfId="0" applyFont="1" applyBorder="1" applyAlignment="1">
      <alignment horizontal="center"/>
    </xf>
    <xf numFmtId="0" fontId="48" fillId="0" borderId="0" xfId="0" applyFont="1"/>
    <xf numFmtId="166" fontId="1" fillId="0" borderId="24" xfId="0" applyNumberFormat="1" applyFont="1" applyFill="1" applyBorder="1" applyAlignment="1">
      <alignment horizontal="center" vertical="center"/>
    </xf>
    <xf numFmtId="1" fontId="1" fillId="0" borderId="0" xfId="0" applyNumberFormat="1" applyFont="1" applyFill="1" applyBorder="1" applyAlignment="1">
      <alignment horizontal="center" vertical="center"/>
    </xf>
    <xf numFmtId="0" fontId="1" fillId="0" borderId="30" xfId="0" applyFont="1" applyFill="1" applyBorder="1" applyAlignment="1">
      <alignment horizontal="center" vertical="center"/>
    </xf>
    <xf numFmtId="166" fontId="13" fillId="0" borderId="0" xfId="0" applyNumberFormat="1" applyFont="1" applyFill="1" applyBorder="1" applyAlignment="1">
      <alignment horizontal="center" vertical="center"/>
    </xf>
    <xf numFmtId="1" fontId="13" fillId="0" borderId="0" xfId="0" applyNumberFormat="1" applyFont="1" applyFill="1" applyBorder="1" applyAlignment="1">
      <alignment horizontal="center" vertical="center"/>
    </xf>
    <xf numFmtId="1" fontId="41" fillId="0" borderId="21" xfId="0" applyNumberFormat="1" applyFont="1" applyFill="1" applyBorder="1" applyAlignment="1" applyProtection="1"/>
    <xf numFmtId="1" fontId="41" fillId="0" borderId="0" xfId="0" applyNumberFormat="1" applyFont="1" applyFill="1" applyBorder="1" applyAlignment="1" applyProtection="1"/>
    <xf numFmtId="1" fontId="41" fillId="0" borderId="14" xfId="0" applyNumberFormat="1" applyFont="1" applyFill="1" applyBorder="1" applyAlignment="1" applyProtection="1"/>
    <xf numFmtId="1" fontId="42" fillId="0" borderId="21" xfId="0" applyNumberFormat="1" applyFont="1" applyFill="1" applyBorder="1" applyAlignment="1" applyProtection="1"/>
    <xf numFmtId="1" fontId="42" fillId="0" borderId="0" xfId="0" applyNumberFormat="1" applyFont="1" applyFill="1" applyBorder="1" applyAlignment="1" applyProtection="1"/>
    <xf numFmtId="1" fontId="40" fillId="0" borderId="21" xfId="0" applyNumberFormat="1" applyFont="1" applyBorder="1"/>
    <xf numFmtId="1" fontId="40" fillId="0" borderId="0" xfId="0" applyNumberFormat="1" applyFont="1" applyBorder="1"/>
    <xf numFmtId="1" fontId="40" fillId="0" borderId="14" xfId="0" applyNumberFormat="1" applyFont="1" applyBorder="1"/>
    <xf numFmtId="0" fontId="4" fillId="0" borderId="2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4" xfId="0" applyFont="1" applyBorder="1" applyAlignment="1">
      <alignment horizontal="center" vertical="center"/>
    </xf>
    <xf numFmtId="0" fontId="4" fillId="0" borderId="10" xfId="0" applyFont="1" applyBorder="1" applyAlignment="1">
      <alignment horizontal="center" vertical="center"/>
    </xf>
    <xf numFmtId="0" fontId="4" fillId="0" borderId="35" xfId="0" applyFont="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33" xfId="0" applyFont="1" applyFill="1" applyBorder="1" applyAlignment="1">
      <alignment horizontal="center" vertical="center"/>
    </xf>
    <xf numFmtId="0" fontId="4" fillId="0" borderId="12" xfId="0" applyFont="1" applyFill="1" applyBorder="1" applyAlignment="1">
      <alignment horizontal="center" vertical="center"/>
    </xf>
    <xf numFmtId="168" fontId="3" fillId="0" borderId="0" xfId="0" applyNumberFormat="1" applyFont="1" applyBorder="1" applyAlignment="1">
      <alignment horizontal="center"/>
    </xf>
    <xf numFmtId="168" fontId="3" fillId="0" borderId="18" xfId="0" applyNumberFormat="1" applyFont="1" applyBorder="1" applyAlignment="1">
      <alignment horizontal="center"/>
    </xf>
    <xf numFmtId="0" fontId="3" fillId="0" borderId="17" xfId="0" applyFont="1" applyBorder="1" applyAlignment="1">
      <alignment horizontal="left"/>
    </xf>
    <xf numFmtId="0" fontId="3" fillId="0" borderId="25" xfId="0" applyFont="1" applyBorder="1" applyAlignment="1">
      <alignment horizontal="left"/>
    </xf>
    <xf numFmtId="0" fontId="3" fillId="0" borderId="29" xfId="0" applyFont="1" applyBorder="1" applyAlignment="1">
      <alignment horizontal="left"/>
    </xf>
    <xf numFmtId="0" fontId="3" fillId="0" borderId="17" xfId="0" applyFont="1" applyBorder="1" applyAlignment="1">
      <alignment horizontal="center"/>
    </xf>
    <xf numFmtId="0" fontId="3" fillId="0" borderId="25" xfId="0" applyFont="1" applyBorder="1" applyAlignment="1">
      <alignment horizontal="center"/>
    </xf>
    <xf numFmtId="0" fontId="3" fillId="0" borderId="29" xfId="0" applyFont="1" applyBorder="1" applyAlignment="1">
      <alignment horizontal="center"/>
    </xf>
    <xf numFmtId="0" fontId="3" fillId="0" borderId="32"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168" fontId="3" fillId="0" borderId="30" xfId="0" applyNumberFormat="1" applyFont="1" applyBorder="1" applyAlignment="1">
      <alignment horizontal="center"/>
    </xf>
    <xf numFmtId="0" fontId="3" fillId="0" borderId="11" xfId="0" applyFont="1" applyBorder="1" applyAlignment="1">
      <alignment horizontal="center"/>
    </xf>
    <xf numFmtId="0" fontId="3" fillId="0" borderId="10" xfId="0" applyFont="1" applyBorder="1" applyAlignment="1">
      <alignment horizontal="center"/>
    </xf>
    <xf numFmtId="0" fontId="3" fillId="0" borderId="35" xfId="0" applyFont="1" applyBorder="1" applyAlignment="1">
      <alignment horizontal="center"/>
    </xf>
    <xf numFmtId="0" fontId="3" fillId="0" borderId="32" xfId="0" applyFont="1" applyFill="1" applyBorder="1" applyAlignment="1">
      <alignment horizontal="center"/>
    </xf>
    <xf numFmtId="0" fontId="3" fillId="0" borderId="21" xfId="0" applyFont="1" applyFill="1" applyBorder="1" applyAlignment="1">
      <alignment horizontal="center"/>
    </xf>
    <xf numFmtId="0" fontId="3" fillId="0" borderId="22" xfId="0" applyFont="1" applyFill="1" applyBorder="1" applyAlignment="1">
      <alignment horizontal="center"/>
    </xf>
    <xf numFmtId="0" fontId="3" fillId="0" borderId="18" xfId="0" applyFont="1" applyBorder="1" applyAlignment="1">
      <alignment horizontal="center"/>
    </xf>
    <xf numFmtId="0" fontId="3" fillId="0" borderId="0" xfId="0" applyFont="1" applyBorder="1" applyAlignment="1">
      <alignment horizontal="center"/>
    </xf>
    <xf numFmtId="0" fontId="3" fillId="0" borderId="30" xfId="0" applyFont="1" applyBorder="1" applyAlignment="1">
      <alignment horizontal="center"/>
    </xf>
    <xf numFmtId="0" fontId="3" fillId="0" borderId="18" xfId="0" applyFont="1" applyFill="1" applyBorder="1" applyAlignment="1">
      <alignment horizontal="center"/>
    </xf>
    <xf numFmtId="0" fontId="3" fillId="0" borderId="0" xfId="0" applyFont="1" applyFill="1" applyBorder="1" applyAlignment="1">
      <alignment horizontal="center"/>
    </xf>
    <xf numFmtId="168" fontId="3" fillId="0" borderId="18" xfId="0" applyNumberFormat="1" applyFont="1" applyFill="1" applyBorder="1" applyAlignment="1">
      <alignment horizontal="center"/>
    </xf>
    <xf numFmtId="168" fontId="3" fillId="0" borderId="0" xfId="0" applyNumberFormat="1" applyFont="1" applyFill="1" applyBorder="1" applyAlignment="1">
      <alignment horizontal="center"/>
    </xf>
    <xf numFmtId="0" fontId="0" fillId="0" borderId="32"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39" fillId="0" borderId="21" xfId="0" applyFont="1" applyFill="1" applyBorder="1" applyAlignment="1">
      <alignment horizontal="left" vertical="center" wrapText="1"/>
    </xf>
  </cellXfs>
  <cellStyles count="43">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60% - Accent1 2" xfId="16"/>
    <cellStyle name="60% - Accent2 2" xfId="17"/>
    <cellStyle name="60% - Accent3 2" xfId="18"/>
    <cellStyle name="60% - Accent4 2" xfId="19"/>
    <cellStyle name="60% - Accent5 2" xfId="20"/>
    <cellStyle name="60% - Accent6 2" xfId="21"/>
    <cellStyle name="Accent1 2" xfId="22"/>
    <cellStyle name="Accent2 2" xfId="23"/>
    <cellStyle name="Accent3 2" xfId="24"/>
    <cellStyle name="Accent4 2" xfId="25"/>
    <cellStyle name="Accent5 2" xfId="26"/>
    <cellStyle name="Accent6 2" xfId="27"/>
    <cellStyle name="Bad 2" xfId="28"/>
    <cellStyle name="Calculation 2" xfId="29"/>
    <cellStyle name="Check Cell 2" xfId="30"/>
    <cellStyle name="Explanatory Text 2" xfId="31"/>
    <cellStyle name="Good 2" xfId="32"/>
    <cellStyle name="Input 2" xfId="33"/>
    <cellStyle name="Linked Cell 2" xfId="34"/>
    <cellStyle name="Neutral 2" xfId="35"/>
    <cellStyle name="Normal" xfId="0" builtinId="0"/>
    <cellStyle name="Normal 2" xfId="1"/>
    <cellStyle name="Normal 3" xfId="2"/>
    <cellStyle name="Normal 3 2" xfId="36"/>
    <cellStyle name="Normal 4" xfId="3"/>
    <cellStyle name="Note 2" xfId="37"/>
    <cellStyle name="Output 2" xfId="38"/>
    <cellStyle name="Standard 2" xfId="39"/>
    <cellStyle name="Title 2" xfId="40"/>
    <cellStyle name="Total 2" xfId="41"/>
    <cellStyle name="Warning Text 2" xfId="42"/>
  </cellStyles>
  <dxfs count="0"/>
  <tableStyles count="0" defaultTableStyle="TableStyleMedium2" defaultPivotStyle="PivotStyleLight16"/>
  <colors>
    <mruColors>
      <color rgb="FF9900CC"/>
      <color rgb="FFCC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4"/>
  <sheetViews>
    <sheetView zoomScale="50" zoomScaleNormal="50" workbookViewId="0"/>
  </sheetViews>
  <sheetFormatPr defaultColWidth="9.140625" defaultRowHeight="15.75" x14ac:dyDescent="0.25"/>
  <cols>
    <col min="1" max="1" width="7.85546875" style="2" customWidth="1"/>
    <col min="2" max="2" width="10.42578125" style="2" customWidth="1"/>
    <col min="3" max="3" width="10.85546875" style="2" customWidth="1"/>
    <col min="4" max="4" width="10.28515625" style="2" customWidth="1"/>
    <col min="5" max="5" width="16.42578125" style="2" customWidth="1"/>
    <col min="6" max="6" width="15.28515625" style="2" customWidth="1"/>
    <col min="7" max="7" width="12" style="3" customWidth="1"/>
    <col min="8" max="10" width="12" style="4" customWidth="1"/>
    <col min="11" max="11" width="16.7109375" style="3" customWidth="1"/>
    <col min="12" max="12" width="20.140625" style="201" customWidth="1"/>
    <col min="13" max="13" width="9.140625" style="2"/>
    <col min="14" max="14" width="9.7109375" style="2" customWidth="1"/>
    <col min="15" max="15" width="12" style="2" customWidth="1"/>
    <col min="16" max="18" width="9.140625" style="2"/>
    <col min="19" max="19" width="13.42578125" style="2" customWidth="1"/>
    <col min="20" max="20" width="15.140625" style="2" customWidth="1"/>
    <col min="21" max="21" width="9.140625" style="2"/>
    <col min="22" max="22" width="9.42578125" style="2" bestFit="1" customWidth="1"/>
    <col min="23" max="23" width="13.85546875" style="2" customWidth="1"/>
    <col min="24" max="24" width="13.7109375" style="2" customWidth="1"/>
    <col min="25" max="26" width="17.42578125" style="2" customWidth="1"/>
    <col min="27" max="27" width="15.28515625" style="2" customWidth="1"/>
    <col min="28" max="31" width="13.7109375" style="2" customWidth="1"/>
    <col min="32" max="32" width="130.7109375" style="2" customWidth="1"/>
    <col min="33" max="16384" width="9.140625" style="2"/>
  </cols>
  <sheetData>
    <row r="1" spans="1:33" ht="18" x14ac:dyDescent="0.25">
      <c r="A1" s="1" t="s">
        <v>720</v>
      </c>
    </row>
    <row r="2" spans="1:33" x14ac:dyDescent="0.25">
      <c r="A2" s="1" t="s">
        <v>719</v>
      </c>
    </row>
    <row r="3" spans="1:33" x14ac:dyDescent="0.25">
      <c r="A3" s="1" t="s">
        <v>603</v>
      </c>
    </row>
    <row r="4" spans="1:33" ht="16.5" thickBot="1" x14ac:dyDescent="0.3"/>
    <row r="5" spans="1:33" s="1" customFormat="1" ht="16.5" thickBot="1" x14ac:dyDescent="0.3">
      <c r="A5" s="392" t="s">
        <v>0</v>
      </c>
      <c r="B5" s="393"/>
      <c r="C5" s="393"/>
      <c r="D5" s="393"/>
      <c r="E5" s="393"/>
      <c r="F5" s="393"/>
      <c r="G5" s="393"/>
      <c r="H5" s="393"/>
      <c r="I5" s="393"/>
      <c r="J5" s="393"/>
      <c r="K5" s="393"/>
      <c r="L5" s="394"/>
      <c r="M5" s="392" t="s">
        <v>1</v>
      </c>
      <c r="N5" s="393"/>
      <c r="O5" s="394"/>
      <c r="P5" s="395" t="s">
        <v>2</v>
      </c>
      <c r="Q5" s="395"/>
      <c r="R5" s="395"/>
      <c r="S5" s="395"/>
      <c r="T5" s="396" t="s">
        <v>3</v>
      </c>
      <c r="U5" s="390"/>
      <c r="V5" s="390"/>
      <c r="W5" s="390"/>
      <c r="X5" s="397"/>
      <c r="Y5" s="398" t="s">
        <v>594</v>
      </c>
      <c r="Z5" s="395"/>
      <c r="AA5" s="395"/>
      <c r="AB5" s="399"/>
      <c r="AC5" s="389" t="s">
        <v>4</v>
      </c>
      <c r="AD5" s="390"/>
      <c r="AE5" s="391"/>
      <c r="AF5" s="5"/>
    </row>
    <row r="6" spans="1:33" s="1" customFormat="1" ht="31.5" x14ac:dyDescent="0.25">
      <c r="A6" s="6" t="s">
        <v>5</v>
      </c>
      <c r="B6" s="7" t="s">
        <v>6</v>
      </c>
      <c r="C6" s="7" t="s">
        <v>7</v>
      </c>
      <c r="D6" s="7" t="s">
        <v>8</v>
      </c>
      <c r="E6" s="8" t="s">
        <v>9</v>
      </c>
      <c r="F6" s="9" t="s">
        <v>10</v>
      </c>
      <c r="G6" s="10" t="s">
        <v>11</v>
      </c>
      <c r="H6" s="11" t="s">
        <v>12</v>
      </c>
      <c r="I6" s="11" t="s">
        <v>13</v>
      </c>
      <c r="J6" s="11" t="s">
        <v>14</v>
      </c>
      <c r="K6" s="12" t="s">
        <v>15</v>
      </c>
      <c r="L6" s="13" t="s">
        <v>16</v>
      </c>
      <c r="M6" s="14" t="s">
        <v>623</v>
      </c>
      <c r="N6" s="15" t="s">
        <v>625</v>
      </c>
      <c r="O6" s="15" t="s">
        <v>625</v>
      </c>
      <c r="P6" s="16" t="s">
        <v>17</v>
      </c>
      <c r="Q6" s="16" t="s">
        <v>18</v>
      </c>
      <c r="R6" s="16" t="s">
        <v>19</v>
      </c>
      <c r="S6" s="17" t="s">
        <v>622</v>
      </c>
      <c r="T6" s="18" t="s">
        <v>20</v>
      </c>
      <c r="U6" s="19" t="s">
        <v>620</v>
      </c>
      <c r="V6" s="19" t="s">
        <v>621</v>
      </c>
      <c r="W6" s="19" t="s">
        <v>21</v>
      </c>
      <c r="X6" s="20" t="s">
        <v>22</v>
      </c>
      <c r="Y6" s="388" t="s">
        <v>618</v>
      </c>
      <c r="Z6" s="386"/>
      <c r="AA6" s="386" t="s">
        <v>619</v>
      </c>
      <c r="AB6" s="387"/>
      <c r="AC6" s="21" t="s">
        <v>20</v>
      </c>
      <c r="AD6" s="19" t="s">
        <v>21</v>
      </c>
      <c r="AE6" s="22" t="s">
        <v>22</v>
      </c>
      <c r="AF6" s="23" t="s">
        <v>23</v>
      </c>
    </row>
    <row r="7" spans="1:33" s="1" customFormat="1" ht="16.5" thickBot="1" x14ac:dyDescent="0.3">
      <c r="A7" s="24"/>
      <c r="B7" s="25" t="s">
        <v>24</v>
      </c>
      <c r="C7" s="25" t="s">
        <v>24</v>
      </c>
      <c r="D7" s="25"/>
      <c r="E7" s="26"/>
      <c r="F7" s="27"/>
      <c r="G7" s="28"/>
      <c r="H7" s="27"/>
      <c r="I7" s="27"/>
      <c r="J7" s="27"/>
      <c r="K7" s="29" t="s">
        <v>632</v>
      </c>
      <c r="L7" s="30"/>
      <c r="M7" s="24" t="s">
        <v>25</v>
      </c>
      <c r="N7" s="25" t="s">
        <v>25</v>
      </c>
      <c r="O7" s="31" t="s">
        <v>624</v>
      </c>
      <c r="P7" s="32"/>
      <c r="Q7" s="32"/>
      <c r="R7" s="32"/>
      <c r="S7" s="31"/>
      <c r="T7" s="33"/>
      <c r="U7" s="33"/>
      <c r="V7" s="33"/>
      <c r="W7" s="34"/>
      <c r="X7" s="35" t="s">
        <v>26</v>
      </c>
      <c r="Y7" s="32" t="s">
        <v>27</v>
      </c>
      <c r="Z7" s="32" t="s">
        <v>28</v>
      </c>
      <c r="AA7" s="32" t="s">
        <v>27</v>
      </c>
      <c r="AB7" s="32" t="s">
        <v>28</v>
      </c>
      <c r="AC7" s="37"/>
      <c r="AD7" s="36" t="s">
        <v>29</v>
      </c>
      <c r="AE7" s="38" t="s">
        <v>26</v>
      </c>
      <c r="AF7" s="39"/>
    </row>
    <row r="8" spans="1:33" x14ac:dyDescent="0.25">
      <c r="A8" s="40" t="s">
        <v>627</v>
      </c>
      <c r="B8" s="41"/>
      <c r="C8" s="41"/>
      <c r="D8" s="41"/>
      <c r="E8" s="42"/>
      <c r="F8" s="43"/>
      <c r="G8" s="44"/>
      <c r="H8" s="41"/>
      <c r="I8" s="41"/>
      <c r="J8" s="41"/>
      <c r="K8" s="43"/>
      <c r="L8" s="96"/>
      <c r="M8" s="45"/>
      <c r="N8" s="41"/>
      <c r="O8" s="42"/>
      <c r="P8" s="46"/>
      <c r="Q8" s="46"/>
      <c r="R8" s="46"/>
      <c r="S8" s="41"/>
      <c r="T8" s="47"/>
      <c r="U8" s="48"/>
      <c r="V8" s="48"/>
      <c r="W8" s="48"/>
      <c r="X8" s="49"/>
      <c r="Y8" s="41"/>
      <c r="Z8" s="41"/>
      <c r="AA8" s="4"/>
      <c r="AB8" s="41"/>
      <c r="AC8" s="50"/>
      <c r="AD8" s="48"/>
      <c r="AE8" s="51"/>
      <c r="AF8" s="52"/>
    </row>
    <row r="9" spans="1:33" x14ac:dyDescent="0.25">
      <c r="A9" s="41">
        <v>1616</v>
      </c>
      <c r="B9" s="41">
        <v>2015</v>
      </c>
      <c r="C9" s="41">
        <v>2016</v>
      </c>
      <c r="D9" s="41" t="s">
        <v>30</v>
      </c>
      <c r="E9" s="41" t="s">
        <v>31</v>
      </c>
      <c r="F9" s="53" t="s">
        <v>32</v>
      </c>
      <c r="G9" s="43" t="s">
        <v>33</v>
      </c>
      <c r="H9" s="41">
        <v>7</v>
      </c>
      <c r="I9" s="41">
        <v>0.8</v>
      </c>
      <c r="J9" s="41">
        <v>0.73</v>
      </c>
      <c r="K9" s="203" t="s">
        <v>34</v>
      </c>
      <c r="L9" s="96" t="s">
        <v>35</v>
      </c>
      <c r="M9" s="54">
        <v>624.5</v>
      </c>
      <c r="N9" s="41">
        <v>35</v>
      </c>
      <c r="O9" s="42">
        <v>5.6</v>
      </c>
      <c r="P9" s="55">
        <v>47.915822646972273</v>
      </c>
      <c r="Q9" s="55">
        <v>17.578630584603406</v>
      </c>
      <c r="R9" s="55">
        <v>3.1800992474754457</v>
      </c>
      <c r="S9" s="42" t="s">
        <v>53</v>
      </c>
      <c r="T9" s="48"/>
      <c r="U9" s="41"/>
      <c r="V9" s="56"/>
      <c r="W9" s="48"/>
      <c r="X9" s="49"/>
      <c r="Y9" s="4">
        <v>35380</v>
      </c>
      <c r="Z9" s="4">
        <v>35020</v>
      </c>
      <c r="AA9" s="4">
        <v>35570</v>
      </c>
      <c r="AB9" s="4">
        <v>34870</v>
      </c>
      <c r="AC9" s="57" t="s">
        <v>36</v>
      </c>
      <c r="AD9" s="58">
        <v>31340</v>
      </c>
      <c r="AE9" s="42">
        <v>120</v>
      </c>
      <c r="AF9" s="59"/>
    </row>
    <row r="10" spans="1:33" x14ac:dyDescent="0.25">
      <c r="A10" s="60">
        <v>2314</v>
      </c>
      <c r="B10" s="41">
        <v>2016</v>
      </c>
      <c r="C10" s="61">
        <v>2017</v>
      </c>
      <c r="D10" s="62" t="s">
        <v>37</v>
      </c>
      <c r="E10" s="41" t="s">
        <v>38</v>
      </c>
      <c r="F10" s="63" t="s">
        <v>39</v>
      </c>
      <c r="G10" s="64" t="s">
        <v>40</v>
      </c>
      <c r="H10" s="65">
        <v>9</v>
      </c>
      <c r="I10" s="66">
        <v>0.84</v>
      </c>
      <c r="J10" s="66">
        <v>0.72</v>
      </c>
      <c r="K10" s="204" t="s">
        <v>34</v>
      </c>
      <c r="L10" s="96" t="s">
        <v>35</v>
      </c>
      <c r="M10" s="67">
        <v>396</v>
      </c>
      <c r="N10" s="41">
        <v>21.700000000000728</v>
      </c>
      <c r="O10" s="68">
        <v>5.479797979798164</v>
      </c>
      <c r="P10" s="69">
        <v>43.093241102171518</v>
      </c>
      <c r="Q10" s="69">
        <v>15.990875993300989</v>
      </c>
      <c r="R10" s="69">
        <v>3.1440081894645702</v>
      </c>
      <c r="S10" s="41" t="s">
        <v>53</v>
      </c>
      <c r="T10" s="45"/>
      <c r="U10" s="41"/>
      <c r="V10" s="41"/>
      <c r="W10" s="41"/>
      <c r="X10" s="70"/>
      <c r="Y10" s="41"/>
      <c r="Z10" s="41"/>
      <c r="AA10" s="4"/>
      <c r="AB10" s="41"/>
      <c r="AC10" s="57"/>
      <c r="AD10" s="41"/>
      <c r="AE10" s="42"/>
      <c r="AF10" s="59"/>
      <c r="AG10" s="43"/>
    </row>
    <row r="11" spans="1:33" x14ac:dyDescent="0.25">
      <c r="A11" s="60">
        <v>2315</v>
      </c>
      <c r="B11" s="41">
        <v>2015</v>
      </c>
      <c r="C11" s="61">
        <v>2017</v>
      </c>
      <c r="D11" s="62" t="s">
        <v>41</v>
      </c>
      <c r="E11" s="41" t="s">
        <v>31</v>
      </c>
      <c r="F11" s="53" t="s">
        <v>42</v>
      </c>
      <c r="G11" s="71" t="s">
        <v>43</v>
      </c>
      <c r="H11" s="65">
        <v>9</v>
      </c>
      <c r="I11" s="66">
        <v>0.84</v>
      </c>
      <c r="J11" s="66">
        <v>0.86</v>
      </c>
      <c r="K11" s="203" t="s">
        <v>44</v>
      </c>
      <c r="L11" s="96" t="s">
        <v>598</v>
      </c>
      <c r="M11" s="67">
        <v>564.20000000000005</v>
      </c>
      <c r="N11" s="41">
        <v>46.099999999999454</v>
      </c>
      <c r="O11" s="68">
        <v>8.1708613966677515</v>
      </c>
      <c r="P11" s="69">
        <v>44.941063435720942</v>
      </c>
      <c r="Q11" s="69">
        <v>16.63237117046911</v>
      </c>
      <c r="R11" s="69">
        <v>3.152360967751183</v>
      </c>
      <c r="S11" s="41" t="s">
        <v>53</v>
      </c>
      <c r="T11" s="45" t="s">
        <v>45</v>
      </c>
      <c r="U11" s="72">
        <v>5.6161271106991199E-2</v>
      </c>
      <c r="V11" s="72">
        <v>4.1943753427419741E-4</v>
      </c>
      <c r="W11" s="73">
        <v>23130</v>
      </c>
      <c r="X11" s="74">
        <v>60</v>
      </c>
      <c r="Y11" s="4">
        <v>27520</v>
      </c>
      <c r="Z11" s="4">
        <v>27350</v>
      </c>
      <c r="AA11" s="4">
        <v>27610</v>
      </c>
      <c r="AB11" s="4">
        <v>27250</v>
      </c>
      <c r="AC11" s="75"/>
      <c r="AD11" s="76"/>
      <c r="AE11" s="77"/>
      <c r="AF11" s="52"/>
    </row>
    <row r="12" spans="1:33" x14ac:dyDescent="0.25">
      <c r="A12" s="60">
        <v>2316</v>
      </c>
      <c r="B12" s="41">
        <v>2015</v>
      </c>
      <c r="C12" s="61">
        <v>2017</v>
      </c>
      <c r="D12" s="62" t="s">
        <v>46</v>
      </c>
      <c r="E12" s="41" t="s">
        <v>31</v>
      </c>
      <c r="F12" s="53" t="s">
        <v>39</v>
      </c>
      <c r="G12" s="71" t="s">
        <v>47</v>
      </c>
      <c r="H12" s="65">
        <v>7</v>
      </c>
      <c r="I12" s="66">
        <v>0.75</v>
      </c>
      <c r="J12" s="66">
        <v>0.64</v>
      </c>
      <c r="K12" s="203" t="s">
        <v>34</v>
      </c>
      <c r="L12" s="96" t="s">
        <v>598</v>
      </c>
      <c r="M12" s="67">
        <v>508.4</v>
      </c>
      <c r="N12" s="41">
        <v>9.3999999999996362</v>
      </c>
      <c r="O12" s="68">
        <v>1.8489378442170803</v>
      </c>
      <c r="P12" s="69">
        <v>38.861339001958264</v>
      </c>
      <c r="Q12" s="69">
        <v>14.41102491536093</v>
      </c>
      <c r="R12" s="69">
        <v>3.1460792352482398</v>
      </c>
      <c r="S12" s="41" t="s">
        <v>53</v>
      </c>
      <c r="T12" s="45" t="s">
        <v>48</v>
      </c>
      <c r="U12" s="72">
        <v>1.4004195304265554E-2</v>
      </c>
      <c r="V12" s="72">
        <v>2.6604532039196515E-4</v>
      </c>
      <c r="W12" s="73">
        <v>34290</v>
      </c>
      <c r="X12" s="74">
        <v>150</v>
      </c>
      <c r="Y12" s="4">
        <v>38920</v>
      </c>
      <c r="Z12" s="4">
        <v>38580</v>
      </c>
      <c r="AA12" s="4">
        <v>39150</v>
      </c>
      <c r="AB12" s="4">
        <v>38420</v>
      </c>
      <c r="AC12" s="75"/>
      <c r="AD12" s="76"/>
      <c r="AE12" s="77"/>
      <c r="AF12" s="52"/>
    </row>
    <row r="13" spans="1:33" x14ac:dyDescent="0.25">
      <c r="A13" s="60"/>
      <c r="B13" s="41"/>
      <c r="C13" s="61"/>
      <c r="D13" s="62"/>
      <c r="E13" s="41"/>
      <c r="F13" s="53"/>
      <c r="G13" s="71"/>
      <c r="H13" s="62"/>
      <c r="I13" s="62"/>
      <c r="J13" s="62"/>
      <c r="K13" s="43"/>
      <c r="L13" s="96"/>
      <c r="M13" s="67"/>
      <c r="N13" s="41"/>
      <c r="O13" s="68"/>
      <c r="P13" s="69"/>
      <c r="Q13" s="69"/>
      <c r="R13" s="69"/>
      <c r="S13" s="41"/>
      <c r="T13" s="45"/>
      <c r="U13" s="72"/>
      <c r="V13" s="72"/>
      <c r="W13" s="78"/>
      <c r="X13" s="79"/>
      <c r="Y13" s="197"/>
      <c r="Z13" s="197"/>
      <c r="AA13" s="4"/>
      <c r="AB13" s="197"/>
      <c r="AC13" s="75"/>
      <c r="AD13" s="76"/>
      <c r="AE13" s="77"/>
      <c r="AF13" s="52"/>
    </row>
    <row r="14" spans="1:33" x14ac:dyDescent="0.25">
      <c r="A14" s="60">
        <v>1711</v>
      </c>
      <c r="B14" s="41">
        <v>2016</v>
      </c>
      <c r="C14" s="61">
        <v>2016</v>
      </c>
      <c r="D14" s="62" t="s">
        <v>49</v>
      </c>
      <c r="E14" s="62" t="s">
        <v>50</v>
      </c>
      <c r="F14" s="53" t="s">
        <v>32</v>
      </c>
      <c r="G14" s="71" t="s">
        <v>51</v>
      </c>
      <c r="H14" s="62">
        <v>9</v>
      </c>
      <c r="I14" s="62">
        <v>0.74</v>
      </c>
      <c r="J14" s="62">
        <v>0.76</v>
      </c>
      <c r="K14" s="203" t="s">
        <v>52</v>
      </c>
      <c r="L14" s="80" t="s">
        <v>35</v>
      </c>
      <c r="M14" s="54">
        <v>500</v>
      </c>
      <c r="N14" s="69">
        <v>44.5</v>
      </c>
      <c r="O14" s="68">
        <v>8.9</v>
      </c>
      <c r="P14" s="81">
        <v>43.764515294061511</v>
      </c>
      <c r="Q14" s="81">
        <v>15.547294716185334</v>
      </c>
      <c r="R14" s="81">
        <v>3.2840824844991698</v>
      </c>
      <c r="S14" s="41" t="s">
        <v>53</v>
      </c>
      <c r="T14" s="45" t="s">
        <v>54</v>
      </c>
      <c r="U14" s="72">
        <v>2.0041705986816108E-2</v>
      </c>
      <c r="V14" s="72">
        <v>2.0202707689366813E-4</v>
      </c>
      <c r="W14" s="82">
        <v>31410</v>
      </c>
      <c r="X14" s="83">
        <v>80</v>
      </c>
      <c r="Y14" s="4">
        <v>35430</v>
      </c>
      <c r="Z14" s="4">
        <v>35110</v>
      </c>
      <c r="AA14" s="4">
        <v>35580</v>
      </c>
      <c r="AB14" s="4">
        <v>34970</v>
      </c>
      <c r="AC14" s="84"/>
      <c r="AD14" s="85"/>
      <c r="AE14" s="86"/>
      <c r="AF14" s="52"/>
    </row>
    <row r="15" spans="1:33" x14ac:dyDescent="0.25">
      <c r="A15" s="60">
        <v>1712</v>
      </c>
      <c r="B15" s="41">
        <v>2016</v>
      </c>
      <c r="C15" s="61">
        <v>2016</v>
      </c>
      <c r="D15" s="62" t="s">
        <v>55</v>
      </c>
      <c r="E15" s="62" t="s">
        <v>50</v>
      </c>
      <c r="F15" s="53" t="s">
        <v>32</v>
      </c>
      <c r="G15" s="71" t="s">
        <v>56</v>
      </c>
      <c r="H15" s="62">
        <v>7</v>
      </c>
      <c r="I15" s="62">
        <v>0.72</v>
      </c>
      <c r="J15" s="62">
        <v>0.75</v>
      </c>
      <c r="K15" s="203" t="s">
        <v>34</v>
      </c>
      <c r="L15" s="96" t="s">
        <v>598</v>
      </c>
      <c r="M15" s="54">
        <v>497.7</v>
      </c>
      <c r="N15" s="69">
        <v>34.799999999999997</v>
      </c>
      <c r="O15" s="68">
        <v>7</v>
      </c>
      <c r="P15" s="81">
        <v>42.464854078249047</v>
      </c>
      <c r="Q15" s="81">
        <v>15.265247846870137</v>
      </c>
      <c r="R15" s="81">
        <v>3.2454322015560799</v>
      </c>
      <c r="S15" s="41" t="s">
        <v>53</v>
      </c>
      <c r="T15" s="45" t="s">
        <v>57</v>
      </c>
      <c r="U15" s="72">
        <v>2.0279184246066763E-2</v>
      </c>
      <c r="V15" s="72">
        <v>2.0480214951833963E-4</v>
      </c>
      <c r="W15" s="82">
        <v>31310</v>
      </c>
      <c r="X15" s="83">
        <v>80</v>
      </c>
      <c r="Y15" s="4">
        <v>35310</v>
      </c>
      <c r="Z15" s="4">
        <v>35010</v>
      </c>
      <c r="AA15" s="4">
        <v>35490</v>
      </c>
      <c r="AB15" s="4">
        <v>34870</v>
      </c>
      <c r="AC15" s="84"/>
      <c r="AD15" s="85"/>
      <c r="AE15" s="86"/>
      <c r="AF15" s="52"/>
    </row>
    <row r="16" spans="1:33" x14ac:dyDescent="0.25">
      <c r="A16" s="60">
        <v>1713</v>
      </c>
      <c r="B16" s="41">
        <v>2016</v>
      </c>
      <c r="C16" s="61">
        <v>2016</v>
      </c>
      <c r="D16" s="62" t="s">
        <v>58</v>
      </c>
      <c r="E16" s="62" t="s">
        <v>50</v>
      </c>
      <c r="F16" s="53" t="s">
        <v>32</v>
      </c>
      <c r="G16" s="71" t="s">
        <v>59</v>
      </c>
      <c r="H16" s="62">
        <v>9</v>
      </c>
      <c r="I16" s="62">
        <v>0.78</v>
      </c>
      <c r="J16" s="62">
        <v>0.77</v>
      </c>
      <c r="K16" s="203" t="s">
        <v>60</v>
      </c>
      <c r="L16" s="96" t="s">
        <v>598</v>
      </c>
      <c r="M16" s="54">
        <v>461.2</v>
      </c>
      <c r="N16" s="69">
        <v>22.9</v>
      </c>
      <c r="O16" s="68">
        <v>5</v>
      </c>
      <c r="P16" s="81">
        <v>42.86860487256957</v>
      </c>
      <c r="Q16" s="81">
        <v>15.319473448296396</v>
      </c>
      <c r="R16" s="81">
        <v>3.2646924623238873</v>
      </c>
      <c r="S16" s="41" t="s">
        <v>53</v>
      </c>
      <c r="T16" s="45" t="s">
        <v>61</v>
      </c>
      <c r="U16" s="72">
        <v>2.1227434725472383E-2</v>
      </c>
      <c r="V16" s="72">
        <v>2.0847759971406749E-4</v>
      </c>
      <c r="W16" s="82">
        <v>30950</v>
      </c>
      <c r="X16" s="83">
        <v>80</v>
      </c>
      <c r="Y16" s="4">
        <v>34950</v>
      </c>
      <c r="Z16" s="4">
        <v>34720</v>
      </c>
      <c r="AA16" s="4">
        <v>35070</v>
      </c>
      <c r="AB16" s="4">
        <v>34610</v>
      </c>
      <c r="AC16" s="84"/>
      <c r="AD16" s="85"/>
      <c r="AE16" s="86"/>
      <c r="AF16" s="52"/>
    </row>
    <row r="17" spans="1:32" x14ac:dyDescent="0.25">
      <c r="A17" s="60"/>
      <c r="B17" s="41"/>
      <c r="C17" s="61"/>
      <c r="D17" s="62"/>
      <c r="E17" s="62"/>
      <c r="F17" s="53"/>
      <c r="G17" s="71"/>
      <c r="H17" s="62"/>
      <c r="I17" s="62"/>
      <c r="J17" s="62"/>
      <c r="K17" s="43"/>
      <c r="L17" s="96"/>
      <c r="M17" s="54"/>
      <c r="N17" s="69"/>
      <c r="O17" s="68"/>
      <c r="P17" s="81"/>
      <c r="Q17" s="81"/>
      <c r="R17" s="81"/>
      <c r="S17" s="41"/>
      <c r="T17" s="45"/>
      <c r="U17" s="41"/>
      <c r="V17" s="41"/>
      <c r="W17" s="41"/>
      <c r="X17" s="70"/>
      <c r="Y17" s="41"/>
      <c r="Z17" s="41"/>
      <c r="AA17" s="4"/>
      <c r="AB17" s="41"/>
      <c r="AC17" s="57"/>
      <c r="AD17" s="41"/>
      <c r="AE17" s="42"/>
      <c r="AF17" s="52"/>
    </row>
    <row r="18" spans="1:32" x14ac:dyDescent="0.25">
      <c r="A18" s="60">
        <v>1714</v>
      </c>
      <c r="B18" s="41">
        <v>2016</v>
      </c>
      <c r="C18" s="61">
        <v>2016</v>
      </c>
      <c r="D18" s="62" t="s">
        <v>62</v>
      </c>
      <c r="E18" s="62" t="s">
        <v>63</v>
      </c>
      <c r="F18" s="53" t="s">
        <v>32</v>
      </c>
      <c r="G18" s="71" t="s">
        <v>64</v>
      </c>
      <c r="H18" s="62">
        <v>6</v>
      </c>
      <c r="I18" s="62">
        <v>0.78</v>
      </c>
      <c r="J18" s="62">
        <v>0.81</v>
      </c>
      <c r="K18" s="203" t="s">
        <v>34</v>
      </c>
      <c r="L18" s="80" t="s">
        <v>35</v>
      </c>
      <c r="M18" s="54">
        <v>547.1</v>
      </c>
      <c r="N18" s="69">
        <v>22</v>
      </c>
      <c r="O18" s="68">
        <v>4</v>
      </c>
      <c r="P18" s="81">
        <v>40.91425429411332</v>
      </c>
      <c r="Q18" s="81">
        <v>14.619535743137526</v>
      </c>
      <c r="R18" s="81">
        <v>3.2650348675575973</v>
      </c>
      <c r="S18" s="41" t="s">
        <v>53</v>
      </c>
      <c r="T18" s="45" t="s">
        <v>65</v>
      </c>
      <c r="U18" s="72">
        <v>1.7488556769938251E-2</v>
      </c>
      <c r="V18" s="72">
        <v>1.9529146090606713E-4</v>
      </c>
      <c r="W18" s="82">
        <v>32500</v>
      </c>
      <c r="X18" s="83">
        <v>90</v>
      </c>
      <c r="Y18" s="4">
        <v>36490</v>
      </c>
      <c r="Z18" s="4">
        <v>36240</v>
      </c>
      <c r="AA18" s="4">
        <v>36670</v>
      </c>
      <c r="AB18" s="4">
        <v>36120</v>
      </c>
      <c r="AC18" s="84"/>
      <c r="AD18" s="85"/>
      <c r="AE18" s="86"/>
      <c r="AF18" s="52"/>
    </row>
    <row r="19" spans="1:32" x14ac:dyDescent="0.25">
      <c r="A19" s="60">
        <v>1715</v>
      </c>
      <c r="B19" s="41">
        <v>2016</v>
      </c>
      <c r="C19" s="61">
        <v>2016</v>
      </c>
      <c r="D19" s="62" t="s">
        <v>66</v>
      </c>
      <c r="E19" s="62" t="s">
        <v>67</v>
      </c>
      <c r="F19" s="53" t="s">
        <v>32</v>
      </c>
      <c r="G19" s="71" t="s">
        <v>68</v>
      </c>
      <c r="H19" s="62">
        <v>6</v>
      </c>
      <c r="I19" s="62">
        <v>0.79</v>
      </c>
      <c r="J19" s="62">
        <v>0.69</v>
      </c>
      <c r="K19" s="203" t="s">
        <v>34</v>
      </c>
      <c r="L19" s="80" t="s">
        <v>35</v>
      </c>
      <c r="M19" s="54">
        <v>516.6</v>
      </c>
      <c r="N19" s="69">
        <v>27.6</v>
      </c>
      <c r="O19" s="68">
        <v>5.3</v>
      </c>
      <c r="P19" s="81">
        <v>39.490209909694279</v>
      </c>
      <c r="Q19" s="81">
        <v>14.28480211469912</v>
      </c>
      <c r="R19" s="81">
        <v>3.2252395629072912</v>
      </c>
      <c r="S19" s="41" t="s">
        <v>53</v>
      </c>
      <c r="T19" s="45" t="s">
        <v>69</v>
      </c>
      <c r="U19" s="72">
        <v>2.0284680535531101E-2</v>
      </c>
      <c r="V19" s="72">
        <v>2.0543853805877376E-4</v>
      </c>
      <c r="W19" s="82">
        <v>31310</v>
      </c>
      <c r="X19" s="83">
        <v>80</v>
      </c>
      <c r="Y19" s="4">
        <v>35310</v>
      </c>
      <c r="Z19" s="4">
        <v>35010</v>
      </c>
      <c r="AA19" s="4">
        <v>35490</v>
      </c>
      <c r="AB19" s="4">
        <v>34870</v>
      </c>
      <c r="AC19" s="84"/>
      <c r="AD19" s="85"/>
      <c r="AE19" s="86"/>
      <c r="AF19" s="52"/>
    </row>
    <row r="20" spans="1:32" x14ac:dyDescent="0.25">
      <c r="A20" s="60">
        <v>1716</v>
      </c>
      <c r="B20" s="41">
        <v>2016</v>
      </c>
      <c r="C20" s="61">
        <v>2016</v>
      </c>
      <c r="D20" s="62" t="s">
        <v>70</v>
      </c>
      <c r="E20" s="62" t="s">
        <v>67</v>
      </c>
      <c r="F20" s="53" t="s">
        <v>32</v>
      </c>
      <c r="G20" s="71" t="s">
        <v>71</v>
      </c>
      <c r="H20" s="62">
        <v>9</v>
      </c>
      <c r="I20" s="62">
        <v>0.83</v>
      </c>
      <c r="J20" s="62">
        <v>0.79</v>
      </c>
      <c r="K20" s="203" t="s">
        <v>60</v>
      </c>
      <c r="L20" s="96" t="s">
        <v>598</v>
      </c>
      <c r="M20" s="54">
        <v>419.7</v>
      </c>
      <c r="N20" s="69">
        <v>18.399999999999999</v>
      </c>
      <c r="O20" s="68">
        <v>4.4000000000000004</v>
      </c>
      <c r="P20" s="81">
        <v>39.735932921871537</v>
      </c>
      <c r="Q20" s="81">
        <v>14.52470522827444</v>
      </c>
      <c r="R20" s="81">
        <v>3.1917057889439464</v>
      </c>
      <c r="S20" s="41" t="s">
        <v>53</v>
      </c>
      <c r="T20" s="45" t="s">
        <v>72</v>
      </c>
      <c r="U20" s="72">
        <v>2.2257973825421003E-2</v>
      </c>
      <c r="V20" s="72">
        <v>2.1332618543799207E-4</v>
      </c>
      <c r="W20" s="82">
        <v>30570</v>
      </c>
      <c r="X20" s="83">
        <v>80</v>
      </c>
      <c r="Y20" s="4">
        <v>34670</v>
      </c>
      <c r="Z20" s="4">
        <v>34410</v>
      </c>
      <c r="AA20" s="4">
        <v>34780</v>
      </c>
      <c r="AB20" s="4">
        <v>34260</v>
      </c>
      <c r="AC20" s="84"/>
      <c r="AD20" s="85"/>
      <c r="AE20" s="86"/>
      <c r="AF20" s="52"/>
    </row>
    <row r="21" spans="1:32" x14ac:dyDescent="0.25">
      <c r="A21" s="60">
        <v>1717</v>
      </c>
      <c r="B21" s="41">
        <v>2016</v>
      </c>
      <c r="C21" s="61">
        <v>2016</v>
      </c>
      <c r="D21" s="62" t="s">
        <v>73</v>
      </c>
      <c r="E21" s="62" t="s">
        <v>67</v>
      </c>
      <c r="F21" s="53" t="s">
        <v>32</v>
      </c>
      <c r="G21" s="71" t="s">
        <v>74</v>
      </c>
      <c r="H21" s="62">
        <v>6</v>
      </c>
      <c r="I21" s="62">
        <v>0.77</v>
      </c>
      <c r="J21" s="62">
        <v>0.81</v>
      </c>
      <c r="K21" s="203" t="s">
        <v>34</v>
      </c>
      <c r="L21" s="96" t="s">
        <v>598</v>
      </c>
      <c r="M21" s="54">
        <v>504.7</v>
      </c>
      <c r="N21" s="69">
        <v>29.3</v>
      </c>
      <c r="O21" s="68">
        <v>5.8</v>
      </c>
      <c r="P21" s="81">
        <v>39.892884823509746</v>
      </c>
      <c r="Q21" s="81">
        <v>14.597908102730008</v>
      </c>
      <c r="R21" s="81">
        <v>3.1882442315506689</v>
      </c>
      <c r="S21" s="41" t="s">
        <v>53</v>
      </c>
      <c r="T21" s="45" t="s">
        <v>75</v>
      </c>
      <c r="U21" s="72">
        <v>1.7247930565604544E-2</v>
      </c>
      <c r="V21" s="72">
        <v>1.9294474985168938E-4</v>
      </c>
      <c r="W21" s="82">
        <v>32610</v>
      </c>
      <c r="X21" s="83">
        <v>90</v>
      </c>
      <c r="Y21" s="4">
        <v>36610</v>
      </c>
      <c r="Z21" s="4">
        <v>36330</v>
      </c>
      <c r="AA21" s="4">
        <v>36810</v>
      </c>
      <c r="AB21" s="4">
        <v>36210</v>
      </c>
      <c r="AC21" s="84"/>
      <c r="AD21" s="85"/>
      <c r="AE21" s="86"/>
      <c r="AF21" s="52"/>
    </row>
    <row r="22" spans="1:32" s="349" customFormat="1" ht="18.75" x14ac:dyDescent="0.25">
      <c r="A22" s="331">
        <v>2665</v>
      </c>
      <c r="B22" s="332">
        <v>2016</v>
      </c>
      <c r="C22" s="332">
        <v>2017</v>
      </c>
      <c r="D22" s="333" t="s">
        <v>76</v>
      </c>
      <c r="E22" s="332" t="s">
        <v>77</v>
      </c>
      <c r="F22" s="334" t="s">
        <v>32</v>
      </c>
      <c r="G22" s="335" t="s">
        <v>78</v>
      </c>
      <c r="H22" s="332">
        <v>9</v>
      </c>
      <c r="I22" s="332"/>
      <c r="J22" s="332"/>
      <c r="K22" s="336" t="s">
        <v>631</v>
      </c>
      <c r="L22" s="337" t="s">
        <v>35</v>
      </c>
      <c r="M22" s="338">
        <v>81.900000000000006</v>
      </c>
      <c r="N22" s="332">
        <v>3.3999999999996362</v>
      </c>
      <c r="O22" s="339">
        <v>4.1514041514037068</v>
      </c>
      <c r="P22" s="340">
        <v>40.162368327163861</v>
      </c>
      <c r="Q22" s="340">
        <v>14.872670089320463</v>
      </c>
      <c r="R22" s="340">
        <v>3.1504829612166043</v>
      </c>
      <c r="S22" s="332" t="s">
        <v>53</v>
      </c>
      <c r="T22" s="331" t="s">
        <v>79</v>
      </c>
      <c r="U22" s="341">
        <v>1.9725174960506568E-2</v>
      </c>
      <c r="V22" s="341">
        <v>3.7570667196433434E-4</v>
      </c>
      <c r="W22" s="342">
        <v>31540</v>
      </c>
      <c r="X22" s="343">
        <v>150</v>
      </c>
      <c r="Y22" s="344">
        <v>35750</v>
      </c>
      <c r="Z22" s="344">
        <v>35340</v>
      </c>
      <c r="AA22" s="344">
        <v>35960</v>
      </c>
      <c r="AB22" s="344">
        <v>35150</v>
      </c>
      <c r="AC22" s="345"/>
      <c r="AD22" s="346"/>
      <c r="AE22" s="347"/>
      <c r="AF22" s="348" t="s">
        <v>716</v>
      </c>
    </row>
    <row r="23" spans="1:32" x14ac:dyDescent="0.25">
      <c r="A23" s="45"/>
      <c r="B23" s="41"/>
      <c r="C23" s="41"/>
      <c r="D23" s="62"/>
      <c r="E23" s="41"/>
      <c r="F23" s="53"/>
      <c r="G23" s="43"/>
      <c r="H23" s="41"/>
      <c r="I23" s="87"/>
      <c r="J23" s="87"/>
      <c r="K23" s="43"/>
      <c r="L23" s="96"/>
      <c r="M23" s="54"/>
      <c r="N23" s="41"/>
      <c r="O23" s="68"/>
      <c r="P23" s="55"/>
      <c r="Q23" s="55"/>
      <c r="R23" s="55"/>
      <c r="S23" s="41"/>
      <c r="T23" s="45"/>
      <c r="U23" s="72"/>
      <c r="V23" s="72"/>
      <c r="W23" s="73"/>
      <c r="X23" s="74"/>
      <c r="Y23" s="198"/>
      <c r="Z23" s="198"/>
      <c r="AA23" s="198"/>
      <c r="AB23" s="198"/>
      <c r="AC23" s="75"/>
      <c r="AD23" s="76"/>
      <c r="AE23" s="77"/>
      <c r="AF23" s="193"/>
    </row>
    <row r="24" spans="1:32" s="349" customFormat="1" ht="14.25" customHeight="1" x14ac:dyDescent="0.25">
      <c r="A24" s="331">
        <v>1751</v>
      </c>
      <c r="B24" s="332" t="s">
        <v>80</v>
      </c>
      <c r="C24" s="332">
        <v>2017</v>
      </c>
      <c r="D24" s="332" t="s">
        <v>596</v>
      </c>
      <c r="E24" s="332" t="s">
        <v>633</v>
      </c>
      <c r="F24" s="334" t="s">
        <v>32</v>
      </c>
      <c r="G24" s="335" t="s">
        <v>81</v>
      </c>
      <c r="H24" s="332">
        <v>6</v>
      </c>
      <c r="I24" s="350">
        <v>0.68</v>
      </c>
      <c r="J24" s="350">
        <v>0.7</v>
      </c>
      <c r="K24" s="336" t="s">
        <v>631</v>
      </c>
      <c r="L24" s="337" t="s">
        <v>35</v>
      </c>
      <c r="M24" s="338">
        <v>89</v>
      </c>
      <c r="N24" s="332">
        <v>10.5</v>
      </c>
      <c r="O24" s="351">
        <v>11.8</v>
      </c>
      <c r="P24" s="340">
        <v>42.033366472871926</v>
      </c>
      <c r="Q24" s="340">
        <v>15.56184574726295</v>
      </c>
      <c r="R24" s="340">
        <v>3.1512280449177799</v>
      </c>
      <c r="S24" s="332" t="s">
        <v>53</v>
      </c>
      <c r="T24" s="331" t="s">
        <v>82</v>
      </c>
      <c r="U24" s="341">
        <v>2.2331400038678641E-2</v>
      </c>
      <c r="V24" s="341">
        <v>3.8347005326093235E-4</v>
      </c>
      <c r="W24" s="342">
        <v>30540</v>
      </c>
      <c r="X24" s="343">
        <v>140</v>
      </c>
      <c r="Y24" s="344">
        <v>34690</v>
      </c>
      <c r="Z24" s="344">
        <v>34380</v>
      </c>
      <c r="AA24" s="344">
        <v>34810</v>
      </c>
      <c r="AB24" s="344">
        <v>34210</v>
      </c>
      <c r="AC24" s="345"/>
      <c r="AD24" s="346"/>
      <c r="AE24" s="347"/>
      <c r="AF24" s="348" t="s">
        <v>717</v>
      </c>
    </row>
    <row r="25" spans="1:32" ht="14.25" customHeight="1" x14ac:dyDescent="0.25">
      <c r="A25" s="45"/>
      <c r="B25" s="41"/>
      <c r="C25" s="41"/>
      <c r="D25" s="41"/>
      <c r="E25" s="41"/>
      <c r="F25" s="53"/>
      <c r="G25" s="43"/>
      <c r="H25" s="41"/>
      <c r="I25" s="41"/>
      <c r="J25" s="41"/>
      <c r="K25" s="89"/>
      <c r="L25" s="96"/>
      <c r="M25" s="54"/>
      <c r="N25" s="41"/>
      <c r="O25" s="42"/>
      <c r="P25" s="55"/>
      <c r="Q25" s="55"/>
      <c r="R25" s="55"/>
      <c r="S25" s="41"/>
      <c r="T25" s="45"/>
      <c r="U25" s="41"/>
      <c r="V25" s="41"/>
      <c r="W25" s="41"/>
      <c r="X25" s="70"/>
      <c r="Y25" s="41"/>
      <c r="Z25" s="41"/>
      <c r="AA25" s="4"/>
      <c r="AB25" s="41"/>
      <c r="AC25" s="57"/>
      <c r="AD25" s="41"/>
      <c r="AE25" s="42"/>
      <c r="AF25" s="52"/>
    </row>
    <row r="26" spans="1:32" x14ac:dyDescent="0.25">
      <c r="A26" s="60">
        <v>1720</v>
      </c>
      <c r="B26" s="41">
        <v>2016</v>
      </c>
      <c r="C26" s="61">
        <v>2016</v>
      </c>
      <c r="D26" s="62" t="s">
        <v>83</v>
      </c>
      <c r="E26" s="62" t="s">
        <v>84</v>
      </c>
      <c r="F26" s="53" t="s">
        <v>32</v>
      </c>
      <c r="G26" s="71" t="s">
        <v>85</v>
      </c>
      <c r="H26" s="65">
        <v>9</v>
      </c>
      <c r="I26" s="65">
        <v>0.75</v>
      </c>
      <c r="J26" s="65">
        <v>0.64</v>
      </c>
      <c r="K26" s="115" t="s">
        <v>60</v>
      </c>
      <c r="L26" s="96" t="s">
        <v>598</v>
      </c>
      <c r="M26" s="91">
        <v>539.6</v>
      </c>
      <c r="N26" s="55">
        <v>51.8</v>
      </c>
      <c r="O26" s="92">
        <v>9.6</v>
      </c>
      <c r="P26" s="81">
        <v>41.764029023474123</v>
      </c>
      <c r="Q26" s="81">
        <v>15.25117242582569</v>
      </c>
      <c r="R26" s="81">
        <v>3.1948165283745356</v>
      </c>
      <c r="S26" s="87" t="s">
        <v>53</v>
      </c>
      <c r="T26" s="45" t="s">
        <v>86</v>
      </c>
      <c r="U26" s="56">
        <v>1.3326767736438577E-2</v>
      </c>
      <c r="V26" s="56">
        <v>1.7835792031374443E-4</v>
      </c>
      <c r="W26" s="41">
        <v>34690</v>
      </c>
      <c r="X26" s="70">
        <v>110</v>
      </c>
      <c r="Y26" s="4">
        <v>39380</v>
      </c>
      <c r="Z26" s="4">
        <v>38970</v>
      </c>
      <c r="AA26" s="4">
        <v>39590</v>
      </c>
      <c r="AB26" s="4">
        <v>38800</v>
      </c>
      <c r="AC26" s="57"/>
      <c r="AD26" s="41"/>
      <c r="AE26" s="42"/>
      <c r="AF26" s="88"/>
    </row>
    <row r="27" spans="1:32" x14ac:dyDescent="0.25">
      <c r="A27" s="60">
        <v>1721</v>
      </c>
      <c r="B27" s="41">
        <v>2016</v>
      </c>
      <c r="C27" s="61">
        <v>2016</v>
      </c>
      <c r="D27" s="62" t="s">
        <v>87</v>
      </c>
      <c r="E27" s="62" t="s">
        <v>84</v>
      </c>
      <c r="F27" s="53" t="s">
        <v>32</v>
      </c>
      <c r="G27" s="71" t="s">
        <v>88</v>
      </c>
      <c r="H27" s="65">
        <v>7</v>
      </c>
      <c r="I27" s="65">
        <v>0.75</v>
      </c>
      <c r="J27" s="65">
        <v>0.66</v>
      </c>
      <c r="K27" s="115" t="s">
        <v>34</v>
      </c>
      <c r="L27" s="96" t="s">
        <v>598</v>
      </c>
      <c r="M27" s="91">
        <v>549.70000000000005</v>
      </c>
      <c r="N27" s="55">
        <v>54.1</v>
      </c>
      <c r="O27" s="92">
        <v>9.8000000000000007</v>
      </c>
      <c r="P27" s="81">
        <v>44.279843627927029</v>
      </c>
      <c r="Q27" s="81">
        <v>16.193218113612318</v>
      </c>
      <c r="R27" s="81">
        <v>3.1902129799943286</v>
      </c>
      <c r="S27" s="87" t="s">
        <v>53</v>
      </c>
      <c r="T27" s="45" t="s">
        <v>89</v>
      </c>
      <c r="U27" s="56">
        <v>5.5859647718974519E-3</v>
      </c>
      <c r="V27" s="56">
        <v>1.4026146309920298E-4</v>
      </c>
      <c r="W27" s="41">
        <v>41670</v>
      </c>
      <c r="X27" s="70">
        <v>200</v>
      </c>
      <c r="Y27" s="4">
        <v>45350</v>
      </c>
      <c r="Z27" s="4">
        <v>44910</v>
      </c>
      <c r="AA27" s="4">
        <v>45570</v>
      </c>
      <c r="AB27" s="4">
        <v>44690</v>
      </c>
      <c r="AC27" s="84" t="s">
        <v>90</v>
      </c>
      <c r="AD27" s="41">
        <v>41900</v>
      </c>
      <c r="AE27" s="42">
        <v>370</v>
      </c>
      <c r="AF27" s="88" t="s">
        <v>595</v>
      </c>
    </row>
    <row r="28" spans="1:32" x14ac:dyDescent="0.25">
      <c r="A28" s="60">
        <v>1722</v>
      </c>
      <c r="B28" s="41">
        <v>2016</v>
      </c>
      <c r="C28" s="61">
        <v>2016</v>
      </c>
      <c r="D28" s="62" t="s">
        <v>91</v>
      </c>
      <c r="E28" s="62" t="s">
        <v>84</v>
      </c>
      <c r="F28" s="53" t="s">
        <v>32</v>
      </c>
      <c r="G28" s="71" t="s">
        <v>92</v>
      </c>
      <c r="H28" s="65">
        <v>8</v>
      </c>
      <c r="I28" s="65">
        <v>0.83</v>
      </c>
      <c r="J28" s="93"/>
      <c r="K28" s="115" t="s">
        <v>44</v>
      </c>
      <c r="L28" s="96" t="s">
        <v>598</v>
      </c>
      <c r="M28" s="91">
        <v>519.4</v>
      </c>
      <c r="N28" s="55">
        <v>39.299999999999997</v>
      </c>
      <c r="O28" s="92">
        <v>7.6</v>
      </c>
      <c r="P28" s="81">
        <v>43.479951972362542</v>
      </c>
      <c r="Q28" s="81">
        <v>16.045491555665237</v>
      </c>
      <c r="R28" s="81">
        <v>3.1614243514932574</v>
      </c>
      <c r="S28" s="87" t="s">
        <v>53</v>
      </c>
      <c r="T28" s="45" t="s">
        <v>93</v>
      </c>
      <c r="U28" s="56">
        <v>1.1001013470050338E-2</v>
      </c>
      <c r="V28" s="56">
        <v>1.688123850253862E-4</v>
      </c>
      <c r="W28" s="41">
        <v>36230</v>
      </c>
      <c r="X28" s="70">
        <v>120</v>
      </c>
      <c r="Y28" s="4">
        <v>41120</v>
      </c>
      <c r="Z28" s="4">
        <v>40710</v>
      </c>
      <c r="AA28" s="4">
        <v>41290</v>
      </c>
      <c r="AB28" s="4">
        <v>40480</v>
      </c>
      <c r="AC28" s="57"/>
      <c r="AD28" s="41"/>
      <c r="AE28" s="42"/>
      <c r="AF28" s="88"/>
    </row>
    <row r="29" spans="1:32" x14ac:dyDescent="0.25">
      <c r="A29" s="60">
        <v>1723</v>
      </c>
      <c r="B29" s="41">
        <v>2016</v>
      </c>
      <c r="C29" s="61">
        <v>2016</v>
      </c>
      <c r="D29" s="62" t="s">
        <v>94</v>
      </c>
      <c r="E29" s="62" t="s">
        <v>84</v>
      </c>
      <c r="F29" s="53" t="s">
        <v>32</v>
      </c>
      <c r="G29" s="71" t="s">
        <v>95</v>
      </c>
      <c r="H29" s="65">
        <v>9</v>
      </c>
      <c r="I29" s="65">
        <v>0.75</v>
      </c>
      <c r="J29" s="65">
        <v>0.71</v>
      </c>
      <c r="K29" s="115" t="s">
        <v>60</v>
      </c>
      <c r="L29" s="96" t="s">
        <v>598</v>
      </c>
      <c r="M29" s="91">
        <v>510.4</v>
      </c>
      <c r="N29" s="55">
        <v>34.6</v>
      </c>
      <c r="O29" s="92">
        <v>6.8</v>
      </c>
      <c r="P29" s="81">
        <v>43.18531144624329</v>
      </c>
      <c r="Q29" s="81">
        <v>16.028823839920481</v>
      </c>
      <c r="R29" s="81">
        <v>3.143266217041393</v>
      </c>
      <c r="S29" s="87" t="s">
        <v>53</v>
      </c>
      <c r="T29" s="45" t="s">
        <v>96</v>
      </c>
      <c r="U29" s="56">
        <v>1.2772777085682077E-2</v>
      </c>
      <c r="V29" s="56">
        <v>1.7442280194791384E-4</v>
      </c>
      <c r="W29" s="41">
        <v>35030</v>
      </c>
      <c r="X29" s="70">
        <v>110</v>
      </c>
      <c r="Y29" s="4">
        <v>39790</v>
      </c>
      <c r="Z29" s="4">
        <v>39390</v>
      </c>
      <c r="AA29" s="4">
        <v>39960</v>
      </c>
      <c r="AB29" s="4">
        <v>39180</v>
      </c>
      <c r="AC29" s="57"/>
      <c r="AD29" s="41"/>
      <c r="AE29" s="42"/>
      <c r="AF29" s="88"/>
    </row>
    <row r="30" spans="1:32" x14ac:dyDescent="0.25">
      <c r="A30" s="60"/>
      <c r="B30" s="41"/>
      <c r="C30" s="61"/>
      <c r="D30" s="62"/>
      <c r="E30" s="62"/>
      <c r="F30" s="53"/>
      <c r="G30" s="71"/>
      <c r="H30" s="62"/>
      <c r="I30" s="62"/>
      <c r="J30" s="62"/>
      <c r="K30" s="90"/>
      <c r="L30" s="96"/>
      <c r="M30" s="91"/>
      <c r="N30" s="55"/>
      <c r="O30" s="92"/>
      <c r="P30" s="81"/>
      <c r="Q30" s="81"/>
      <c r="R30" s="81"/>
      <c r="S30" s="87"/>
      <c r="T30" s="45"/>
      <c r="U30" s="56"/>
      <c r="V30" s="56"/>
      <c r="W30" s="41"/>
      <c r="X30" s="70"/>
      <c r="Y30" s="41"/>
      <c r="Z30" s="41"/>
      <c r="AA30" s="4"/>
      <c r="AB30" s="41"/>
      <c r="AC30" s="57"/>
      <c r="AD30" s="41"/>
      <c r="AE30" s="42"/>
      <c r="AF30" s="88"/>
    </row>
    <row r="31" spans="1:32" x14ac:dyDescent="0.25">
      <c r="A31" s="60">
        <v>2317</v>
      </c>
      <c r="B31" s="41">
        <v>2016</v>
      </c>
      <c r="C31" s="61">
        <v>2017</v>
      </c>
      <c r="D31" s="62" t="s">
        <v>97</v>
      </c>
      <c r="E31" s="41" t="s">
        <v>98</v>
      </c>
      <c r="F31" s="63" t="s">
        <v>39</v>
      </c>
      <c r="G31" s="71" t="s">
        <v>99</v>
      </c>
      <c r="H31" s="65">
        <v>9</v>
      </c>
      <c r="I31" s="66">
        <v>0.79</v>
      </c>
      <c r="J31" s="66">
        <v>0.64</v>
      </c>
      <c r="K31" s="203" t="s">
        <v>34</v>
      </c>
      <c r="L31" s="96" t="s">
        <v>598</v>
      </c>
      <c r="M31" s="67">
        <v>436.2</v>
      </c>
      <c r="N31" s="41">
        <v>43.399999999999636</v>
      </c>
      <c r="O31" s="68">
        <v>9.9495644199907467</v>
      </c>
      <c r="P31" s="69">
        <v>45.864310907821356</v>
      </c>
      <c r="Q31" s="69">
        <v>17.017925945956222</v>
      </c>
      <c r="R31" s="69">
        <v>3.1442350753021961</v>
      </c>
      <c r="S31" s="41" t="s">
        <v>53</v>
      </c>
      <c r="T31" s="45" t="s">
        <v>100</v>
      </c>
      <c r="U31" s="56">
        <v>9.3732001850483637E-3</v>
      </c>
      <c r="V31" s="56">
        <v>2.4012627467184959E-4</v>
      </c>
      <c r="W31" s="41">
        <v>37510</v>
      </c>
      <c r="X31" s="70">
        <v>210</v>
      </c>
      <c r="Y31" s="4">
        <v>42100</v>
      </c>
      <c r="Z31" s="4">
        <v>41760</v>
      </c>
      <c r="AA31" s="4">
        <v>42270</v>
      </c>
      <c r="AB31" s="4">
        <v>41570</v>
      </c>
      <c r="AC31" s="57"/>
      <c r="AD31" s="41"/>
      <c r="AE31" s="42"/>
      <c r="AF31" s="88"/>
    </row>
    <row r="32" spans="1:32" x14ac:dyDescent="0.25">
      <c r="A32" s="60">
        <v>2318</v>
      </c>
      <c r="B32" s="41">
        <v>2016</v>
      </c>
      <c r="C32" s="61">
        <v>2017</v>
      </c>
      <c r="D32" s="62" t="s">
        <v>101</v>
      </c>
      <c r="E32" s="41" t="s">
        <v>98</v>
      </c>
      <c r="F32" s="63" t="s">
        <v>39</v>
      </c>
      <c r="G32" s="71" t="s">
        <v>102</v>
      </c>
      <c r="H32" s="65">
        <v>9</v>
      </c>
      <c r="I32" s="66">
        <v>0.8</v>
      </c>
      <c r="J32" s="66">
        <v>0.81</v>
      </c>
      <c r="K32" s="203" t="s">
        <v>44</v>
      </c>
      <c r="L32" s="96" t="s">
        <v>35</v>
      </c>
      <c r="M32" s="67">
        <v>585.4</v>
      </c>
      <c r="N32" s="41">
        <v>51.899999999999636</v>
      </c>
      <c r="O32" s="68">
        <v>8.8657328322513909</v>
      </c>
      <c r="P32" s="69">
        <v>46.425045948246748</v>
      </c>
      <c r="Q32" s="69">
        <v>17.220044935494244</v>
      </c>
      <c r="R32" s="69">
        <v>3.1453199288489699</v>
      </c>
      <c r="S32" s="41" t="s">
        <v>53</v>
      </c>
      <c r="T32" s="45"/>
      <c r="U32" s="56"/>
      <c r="V32" s="56"/>
      <c r="W32" s="41"/>
      <c r="X32" s="70"/>
      <c r="Y32" s="41"/>
      <c r="Z32" s="41"/>
      <c r="AA32" s="4"/>
      <c r="AB32" s="41"/>
      <c r="AC32" s="57"/>
      <c r="AD32" s="41"/>
      <c r="AE32" s="42"/>
      <c r="AF32" s="88"/>
    </row>
    <row r="33" spans="1:32" x14ac:dyDescent="0.25">
      <c r="A33" s="60"/>
      <c r="B33" s="41"/>
      <c r="C33" s="61"/>
      <c r="D33" s="62"/>
      <c r="E33" s="41"/>
      <c r="F33" s="63"/>
      <c r="G33" s="71"/>
      <c r="H33" s="62"/>
      <c r="I33" s="62"/>
      <c r="J33" s="62"/>
      <c r="K33" s="43"/>
      <c r="L33" s="96"/>
      <c r="M33" s="67"/>
      <c r="N33" s="41"/>
      <c r="O33" s="68"/>
      <c r="P33" s="69"/>
      <c r="Q33" s="69"/>
      <c r="R33" s="69"/>
      <c r="S33" s="41"/>
      <c r="T33" s="45"/>
      <c r="U33" s="56"/>
      <c r="V33" s="56"/>
      <c r="W33" s="41"/>
      <c r="X33" s="70"/>
      <c r="Y33" s="41"/>
      <c r="Z33" s="41"/>
      <c r="AA33" s="4"/>
      <c r="AB33" s="41"/>
      <c r="AC33" s="57"/>
      <c r="AD33" s="41"/>
      <c r="AE33" s="42"/>
      <c r="AF33" s="88"/>
    </row>
    <row r="34" spans="1:32" x14ac:dyDescent="0.25">
      <c r="A34" s="60">
        <v>1725</v>
      </c>
      <c r="B34" s="41">
        <v>2016</v>
      </c>
      <c r="C34" s="61">
        <v>2016</v>
      </c>
      <c r="D34" s="62" t="s">
        <v>103</v>
      </c>
      <c r="E34" s="62" t="s">
        <v>104</v>
      </c>
      <c r="F34" s="53" t="s">
        <v>32</v>
      </c>
      <c r="G34" s="71" t="s">
        <v>105</v>
      </c>
      <c r="H34" s="65">
        <v>7</v>
      </c>
      <c r="I34" s="65">
        <v>0.77</v>
      </c>
      <c r="J34" s="65">
        <v>0.78</v>
      </c>
      <c r="K34" s="115" t="s">
        <v>34</v>
      </c>
      <c r="L34" s="80" t="s">
        <v>35</v>
      </c>
      <c r="M34" s="91">
        <v>516.5</v>
      </c>
      <c r="N34" s="55">
        <v>33.4</v>
      </c>
      <c r="O34" s="92">
        <v>6.4</v>
      </c>
      <c r="P34" s="81">
        <v>43.560227728377789</v>
      </c>
      <c r="Q34" s="81">
        <v>16.344698412687432</v>
      </c>
      <c r="R34" s="81">
        <v>3.1092811562459572</v>
      </c>
      <c r="S34" s="87" t="s">
        <v>53</v>
      </c>
      <c r="T34" s="45" t="s">
        <v>106</v>
      </c>
      <c r="U34" s="56">
        <v>1.0612836538306827E-2</v>
      </c>
      <c r="V34" s="56">
        <v>1.6556108895939814E-4</v>
      </c>
      <c r="W34" s="41">
        <v>36520</v>
      </c>
      <c r="X34" s="70">
        <v>130</v>
      </c>
      <c r="Y34" s="4">
        <v>41360</v>
      </c>
      <c r="Z34" s="4">
        <v>41010</v>
      </c>
      <c r="AA34" s="4">
        <v>41500</v>
      </c>
      <c r="AB34" s="4">
        <v>40800</v>
      </c>
      <c r="AC34" s="84" t="s">
        <v>107</v>
      </c>
      <c r="AD34" s="41">
        <v>36440</v>
      </c>
      <c r="AE34" s="42">
        <v>200</v>
      </c>
      <c r="AF34" s="88" t="s">
        <v>108</v>
      </c>
    </row>
    <row r="35" spans="1:32" x14ac:dyDescent="0.25">
      <c r="A35" s="60">
        <v>1724</v>
      </c>
      <c r="B35" s="41">
        <v>2016</v>
      </c>
      <c r="C35" s="61">
        <v>2016</v>
      </c>
      <c r="D35" s="62" t="s">
        <v>109</v>
      </c>
      <c r="E35" s="62" t="s">
        <v>110</v>
      </c>
      <c r="F35" s="53" t="s">
        <v>32</v>
      </c>
      <c r="G35" s="71" t="s">
        <v>111</v>
      </c>
      <c r="H35" s="93">
        <v>7</v>
      </c>
      <c r="I35" s="93">
        <v>0.62</v>
      </c>
      <c r="J35" s="93">
        <v>0.56000000000000005</v>
      </c>
      <c r="K35" s="115" t="s">
        <v>34</v>
      </c>
      <c r="L35" s="96" t="s">
        <v>598</v>
      </c>
      <c r="M35" s="91">
        <v>521.20000000000005</v>
      </c>
      <c r="N35" s="55">
        <v>46.9</v>
      </c>
      <c r="O35" s="92">
        <v>9</v>
      </c>
      <c r="P35" s="81">
        <v>41.293019009824043</v>
      </c>
      <c r="Q35" s="81">
        <v>15.530949086872768</v>
      </c>
      <c r="R35" s="81">
        <v>3.1018829449802219</v>
      </c>
      <c r="S35" s="87" t="s">
        <v>53</v>
      </c>
      <c r="T35" s="45" t="s">
        <v>112</v>
      </c>
      <c r="U35" s="56">
        <v>7.3511671049997134E-3</v>
      </c>
      <c r="V35" s="56">
        <v>1.5276088670304171E-4</v>
      </c>
      <c r="W35" s="41">
        <v>39470</v>
      </c>
      <c r="X35" s="70">
        <v>170</v>
      </c>
      <c r="Y35" s="4">
        <v>43320</v>
      </c>
      <c r="Z35" s="4">
        <v>42980</v>
      </c>
      <c r="AA35" s="4">
        <v>43510</v>
      </c>
      <c r="AB35" s="4">
        <v>42820</v>
      </c>
      <c r="AC35" s="84" t="s">
        <v>113</v>
      </c>
      <c r="AD35" s="58">
        <v>39470</v>
      </c>
      <c r="AE35" s="42">
        <v>410</v>
      </c>
      <c r="AF35" s="88" t="s">
        <v>114</v>
      </c>
    </row>
    <row r="36" spans="1:32" x14ac:dyDescent="0.25">
      <c r="A36" s="60">
        <v>1726</v>
      </c>
      <c r="B36" s="41">
        <v>2016</v>
      </c>
      <c r="C36" s="61">
        <v>2016</v>
      </c>
      <c r="D36" s="62" t="s">
        <v>115</v>
      </c>
      <c r="E36" s="62" t="s">
        <v>110</v>
      </c>
      <c r="F36" s="53" t="s">
        <v>32</v>
      </c>
      <c r="G36" s="71" t="s">
        <v>116</v>
      </c>
      <c r="H36" s="65">
        <v>9</v>
      </c>
      <c r="I36" s="65">
        <v>0.71</v>
      </c>
      <c r="J36" s="65">
        <v>0.66</v>
      </c>
      <c r="K36" s="115" t="s">
        <v>52</v>
      </c>
      <c r="L36" s="80" t="s">
        <v>35</v>
      </c>
      <c r="M36" s="91">
        <v>547.9</v>
      </c>
      <c r="N36" s="87">
        <v>28.8</v>
      </c>
      <c r="O36" s="94">
        <v>5.3</v>
      </c>
      <c r="P36" s="81">
        <v>43.934179594592827</v>
      </c>
      <c r="Q36" s="81">
        <v>16.242185203650674</v>
      </c>
      <c r="R36" s="81">
        <v>3.1557662524308814</v>
      </c>
      <c r="S36" s="87" t="s">
        <v>53</v>
      </c>
      <c r="T36" s="45" t="s">
        <v>117</v>
      </c>
      <c r="U36" s="56">
        <v>8.0626877154775251E-3</v>
      </c>
      <c r="V36" s="56">
        <v>1.566890498874237E-4</v>
      </c>
      <c r="W36" s="41">
        <v>38720</v>
      </c>
      <c r="X36" s="70">
        <v>160</v>
      </c>
      <c r="Y36" s="4">
        <v>42820</v>
      </c>
      <c r="Z36" s="4">
        <v>42530</v>
      </c>
      <c r="AA36" s="4">
        <v>42970</v>
      </c>
      <c r="AB36" s="4">
        <v>42380</v>
      </c>
      <c r="AC36" s="57"/>
      <c r="AD36" s="41"/>
      <c r="AE36" s="42"/>
      <c r="AF36" s="88"/>
    </row>
    <row r="37" spans="1:32" ht="21" customHeight="1" x14ac:dyDescent="0.25">
      <c r="A37" s="60">
        <v>1727</v>
      </c>
      <c r="B37" s="41">
        <v>2016</v>
      </c>
      <c r="C37" s="61">
        <v>2016</v>
      </c>
      <c r="D37" s="62" t="s">
        <v>118</v>
      </c>
      <c r="E37" s="62" t="s">
        <v>110</v>
      </c>
      <c r="F37" s="95" t="s">
        <v>119</v>
      </c>
      <c r="G37" s="71" t="s">
        <v>120</v>
      </c>
      <c r="H37" s="65">
        <v>7</v>
      </c>
      <c r="I37" s="65">
        <v>0.81</v>
      </c>
      <c r="J37" s="65">
        <v>0.61</v>
      </c>
      <c r="K37" s="115" t="s">
        <v>34</v>
      </c>
      <c r="L37" s="80" t="s">
        <v>35</v>
      </c>
      <c r="M37" s="91">
        <v>485.2</v>
      </c>
      <c r="N37" s="55">
        <v>16</v>
      </c>
      <c r="O37" s="94">
        <v>3.3</v>
      </c>
      <c r="P37" s="81">
        <v>39.914833472464025</v>
      </c>
      <c r="Q37" s="81">
        <v>14.804696296495273</v>
      </c>
      <c r="R37" s="81">
        <v>3.1454412927004598</v>
      </c>
      <c r="S37" s="87" t="s">
        <v>53</v>
      </c>
      <c r="T37" s="45" t="s">
        <v>121</v>
      </c>
      <c r="U37" s="56">
        <v>7.4981448397753725E-3</v>
      </c>
      <c r="V37" s="56">
        <v>1.5284026867756634E-4</v>
      </c>
      <c r="W37" s="41">
        <v>39310</v>
      </c>
      <c r="X37" s="70">
        <v>160</v>
      </c>
      <c r="Y37" s="4">
        <v>43200</v>
      </c>
      <c r="Z37" s="4">
        <v>42880</v>
      </c>
      <c r="AA37" s="4">
        <v>43370</v>
      </c>
      <c r="AB37" s="4">
        <v>42730</v>
      </c>
      <c r="AC37" s="57"/>
      <c r="AD37" s="41"/>
      <c r="AE37" s="42"/>
      <c r="AF37" s="88"/>
    </row>
    <row r="38" spans="1:32" x14ac:dyDescent="0.25">
      <c r="A38" s="60">
        <v>1728</v>
      </c>
      <c r="B38" s="41">
        <v>2016</v>
      </c>
      <c r="C38" s="61">
        <v>2016</v>
      </c>
      <c r="D38" s="62" t="s">
        <v>122</v>
      </c>
      <c r="E38" s="62" t="s">
        <v>110</v>
      </c>
      <c r="F38" s="95" t="s">
        <v>119</v>
      </c>
      <c r="G38" s="71" t="s">
        <v>123</v>
      </c>
      <c r="H38" s="65">
        <v>6</v>
      </c>
      <c r="I38" s="65">
        <v>0.85</v>
      </c>
      <c r="J38" s="93"/>
      <c r="K38" s="115" t="s">
        <v>34</v>
      </c>
      <c r="L38" s="80" t="s">
        <v>35</v>
      </c>
      <c r="M38" s="91">
        <v>537.29999999999995</v>
      </c>
      <c r="N38" s="87">
        <v>20.2</v>
      </c>
      <c r="O38" s="94">
        <v>3.8</v>
      </c>
      <c r="P38" s="81">
        <v>41.246352854921433</v>
      </c>
      <c r="Q38" s="81">
        <v>15.634008410079192</v>
      </c>
      <c r="R38" s="81">
        <v>3.0779529462596562</v>
      </c>
      <c r="S38" s="87" t="s">
        <v>53</v>
      </c>
      <c r="T38" s="45" t="s">
        <v>124</v>
      </c>
      <c r="U38" s="56">
        <v>7.7108401093714338E-3</v>
      </c>
      <c r="V38" s="56">
        <v>1.5839050958968111E-4</v>
      </c>
      <c r="W38" s="41">
        <v>39080</v>
      </c>
      <c r="X38" s="70">
        <v>170</v>
      </c>
      <c r="Y38" s="4">
        <v>43050</v>
      </c>
      <c r="Z38" s="4">
        <v>42740</v>
      </c>
      <c r="AA38" s="4">
        <v>43210</v>
      </c>
      <c r="AB38" s="4">
        <v>42590</v>
      </c>
      <c r="AC38" s="57"/>
      <c r="AD38" s="41"/>
      <c r="AE38" s="42"/>
      <c r="AF38" s="88"/>
    </row>
    <row r="39" spans="1:32" x14ac:dyDescent="0.25">
      <c r="A39" s="60"/>
      <c r="B39" s="41"/>
      <c r="C39" s="61"/>
      <c r="D39" s="62"/>
      <c r="E39" s="62"/>
      <c r="F39" s="95"/>
      <c r="G39" s="71"/>
      <c r="H39" s="62"/>
      <c r="I39" s="62"/>
      <c r="J39" s="62"/>
      <c r="K39" s="90"/>
      <c r="L39" s="80"/>
      <c r="M39" s="91"/>
      <c r="N39" s="87"/>
      <c r="O39" s="94"/>
      <c r="P39" s="81"/>
      <c r="Q39" s="81"/>
      <c r="R39" s="81"/>
      <c r="S39" s="87"/>
      <c r="T39" s="45"/>
      <c r="U39" s="56"/>
      <c r="V39" s="56"/>
      <c r="W39" s="41"/>
      <c r="X39" s="70"/>
      <c r="Y39" s="41"/>
      <c r="Z39" s="41"/>
      <c r="AA39" s="4"/>
      <c r="AB39" s="41"/>
      <c r="AC39" s="57"/>
      <c r="AD39" s="41"/>
      <c r="AE39" s="42"/>
      <c r="AF39" s="88"/>
    </row>
    <row r="40" spans="1:32" ht="31.5" customHeight="1" x14ac:dyDescent="0.25">
      <c r="A40" s="60">
        <v>1729</v>
      </c>
      <c r="B40" s="41">
        <v>2016</v>
      </c>
      <c r="C40" s="61">
        <v>2016</v>
      </c>
      <c r="D40" s="62" t="s">
        <v>125</v>
      </c>
      <c r="E40" s="62" t="s">
        <v>126</v>
      </c>
      <c r="F40" s="95" t="s">
        <v>119</v>
      </c>
      <c r="G40" s="71" t="s">
        <v>127</v>
      </c>
      <c r="H40" s="65">
        <v>7</v>
      </c>
      <c r="I40" s="65">
        <v>0.76</v>
      </c>
      <c r="J40" s="93"/>
      <c r="K40" s="115" t="s">
        <v>34</v>
      </c>
      <c r="L40" s="80" t="s">
        <v>35</v>
      </c>
      <c r="M40" s="91">
        <v>550.9</v>
      </c>
      <c r="N40" s="87">
        <v>25.9</v>
      </c>
      <c r="O40" s="94">
        <v>4.7</v>
      </c>
      <c r="P40" s="81">
        <v>43.248671477509617</v>
      </c>
      <c r="Q40" s="81">
        <v>16.195698098838555</v>
      </c>
      <c r="R40" s="81">
        <v>3.115443384981444</v>
      </c>
      <c r="S40" s="87" t="s">
        <v>53</v>
      </c>
      <c r="T40" s="45" t="s">
        <v>128</v>
      </c>
      <c r="U40" s="56">
        <v>6.7311995583830917E-3</v>
      </c>
      <c r="V40" s="56">
        <v>1.5015738261324173E-4</v>
      </c>
      <c r="W40" s="41">
        <v>40170</v>
      </c>
      <c r="X40" s="70">
        <v>180</v>
      </c>
      <c r="Y40" s="4">
        <v>44000</v>
      </c>
      <c r="Z40" s="4">
        <v>43500</v>
      </c>
      <c r="AA40" s="4">
        <v>44250</v>
      </c>
      <c r="AB40" s="4">
        <v>43300</v>
      </c>
      <c r="AC40" s="57"/>
      <c r="AD40" s="41"/>
      <c r="AE40" s="42"/>
      <c r="AF40" s="88"/>
    </row>
    <row r="41" spans="1:32" x14ac:dyDescent="0.25">
      <c r="A41" s="60">
        <v>2319</v>
      </c>
      <c r="B41" s="41">
        <v>2016</v>
      </c>
      <c r="C41" s="61">
        <v>2017</v>
      </c>
      <c r="D41" s="62" t="s">
        <v>129</v>
      </c>
      <c r="E41" s="41" t="s">
        <v>130</v>
      </c>
      <c r="F41" s="63" t="s">
        <v>131</v>
      </c>
      <c r="G41" s="71" t="s">
        <v>132</v>
      </c>
      <c r="H41" s="65">
        <v>8</v>
      </c>
      <c r="I41" s="66">
        <v>0.79</v>
      </c>
      <c r="J41" s="66">
        <v>0.65</v>
      </c>
      <c r="K41" s="203" t="s">
        <v>34</v>
      </c>
      <c r="L41" s="96" t="s">
        <v>35</v>
      </c>
      <c r="M41" s="67">
        <v>475.3</v>
      </c>
      <c r="N41" s="41">
        <v>40.699999999999818</v>
      </c>
      <c r="O41" s="68">
        <v>8.5630128339995402</v>
      </c>
      <c r="P41" s="69">
        <v>45.294965726826156</v>
      </c>
      <c r="Q41" s="69">
        <v>16.971529036541551</v>
      </c>
      <c r="R41" s="69">
        <v>3.1136925581574677</v>
      </c>
      <c r="S41" s="41" t="s">
        <v>53</v>
      </c>
      <c r="T41" s="45" t="s">
        <v>133</v>
      </c>
      <c r="U41" s="41">
        <v>7.7051924540673415E-3</v>
      </c>
      <c r="V41" s="41">
        <v>2.3332862233228796E-4</v>
      </c>
      <c r="W41" s="41">
        <v>39090</v>
      </c>
      <c r="X41" s="70">
        <v>240</v>
      </c>
      <c r="Y41" s="4">
        <v>43100</v>
      </c>
      <c r="Z41" s="4">
        <v>42710</v>
      </c>
      <c r="AA41" s="4">
        <v>43310</v>
      </c>
      <c r="AB41" s="4">
        <v>42530</v>
      </c>
      <c r="AC41" s="57"/>
      <c r="AD41" s="41"/>
      <c r="AE41" s="42"/>
      <c r="AF41" s="88"/>
    </row>
    <row r="42" spans="1:32" x14ac:dyDescent="0.25">
      <c r="A42" s="60">
        <v>2320</v>
      </c>
      <c r="B42" s="41">
        <v>2016</v>
      </c>
      <c r="C42" s="61">
        <v>2017</v>
      </c>
      <c r="D42" s="62" t="s">
        <v>134</v>
      </c>
      <c r="E42" s="41" t="s">
        <v>135</v>
      </c>
      <c r="F42" s="63" t="s">
        <v>39</v>
      </c>
      <c r="G42" s="71" t="s">
        <v>136</v>
      </c>
      <c r="H42" s="65">
        <v>6</v>
      </c>
      <c r="I42" s="66">
        <v>0.82</v>
      </c>
      <c r="J42" s="66">
        <v>0.7</v>
      </c>
      <c r="K42" s="203" t="s">
        <v>34</v>
      </c>
      <c r="L42" s="96" t="s">
        <v>35</v>
      </c>
      <c r="M42" s="67">
        <v>490.4</v>
      </c>
      <c r="N42" s="41">
        <v>39.899999999999636</v>
      </c>
      <c r="O42" s="68">
        <v>8.1362153344208075</v>
      </c>
      <c r="P42" s="69">
        <v>46.427916482783999</v>
      </c>
      <c r="Q42" s="69">
        <v>17.415558084886392</v>
      </c>
      <c r="R42" s="69">
        <v>3.1102017635059274</v>
      </c>
      <c r="S42" s="41" t="s">
        <v>53</v>
      </c>
      <c r="T42" s="45"/>
      <c r="U42" s="41"/>
      <c r="V42" s="41"/>
      <c r="W42" s="41"/>
      <c r="X42" s="70"/>
      <c r="Y42" s="41"/>
      <c r="Z42" s="41"/>
      <c r="AA42" s="4"/>
      <c r="AB42" s="41"/>
      <c r="AC42" s="57"/>
      <c r="AD42" s="41"/>
      <c r="AE42" s="42"/>
      <c r="AF42" s="88"/>
    </row>
    <row r="43" spans="1:32" x14ac:dyDescent="0.25">
      <c r="A43" s="60">
        <v>1730</v>
      </c>
      <c r="B43" s="41">
        <v>2016</v>
      </c>
      <c r="C43" s="61">
        <v>2016</v>
      </c>
      <c r="D43" s="62" t="s">
        <v>137</v>
      </c>
      <c r="E43" s="62" t="s">
        <v>138</v>
      </c>
      <c r="F43" s="53" t="s">
        <v>32</v>
      </c>
      <c r="G43" s="71" t="s">
        <v>139</v>
      </c>
      <c r="H43" s="93">
        <v>7</v>
      </c>
      <c r="I43" s="93">
        <v>0.75</v>
      </c>
      <c r="J43" s="93">
        <v>0.7</v>
      </c>
      <c r="K43" s="115" t="s">
        <v>34</v>
      </c>
      <c r="L43" s="96" t="s">
        <v>598</v>
      </c>
      <c r="M43" s="91">
        <v>550.20000000000005</v>
      </c>
      <c r="N43" s="87">
        <v>54.1</v>
      </c>
      <c r="O43" s="94">
        <v>9.8000000000000007</v>
      </c>
      <c r="P43" s="81">
        <v>43.857004235790285</v>
      </c>
      <c r="Q43" s="81">
        <v>16.644937827331141</v>
      </c>
      <c r="R43" s="81">
        <v>3.073997785316998</v>
      </c>
      <c r="S43" s="41" t="s">
        <v>53</v>
      </c>
      <c r="T43" s="45" t="s">
        <v>140</v>
      </c>
      <c r="U43" s="56">
        <v>6.7233715686950647E-3</v>
      </c>
      <c r="V43" s="56">
        <v>1.5026768453422899E-4</v>
      </c>
      <c r="W43" s="41">
        <v>40180</v>
      </c>
      <c r="X43" s="70">
        <v>180</v>
      </c>
      <c r="Y43" s="4">
        <v>44020</v>
      </c>
      <c r="Z43" s="4">
        <v>43530</v>
      </c>
      <c r="AA43" s="4">
        <v>44260</v>
      </c>
      <c r="AB43" s="4">
        <v>43330</v>
      </c>
      <c r="AC43" s="200" t="s">
        <v>141</v>
      </c>
      <c r="AD43" s="58">
        <v>40260</v>
      </c>
      <c r="AE43" s="42">
        <v>430</v>
      </c>
      <c r="AF43" s="88" t="s">
        <v>142</v>
      </c>
    </row>
    <row r="44" spans="1:32" x14ac:dyDescent="0.25">
      <c r="A44" s="60">
        <v>2321</v>
      </c>
      <c r="B44" s="41">
        <v>2016</v>
      </c>
      <c r="C44" s="61">
        <v>2017</v>
      </c>
      <c r="D44" s="62" t="s">
        <v>143</v>
      </c>
      <c r="E44" s="41" t="s">
        <v>144</v>
      </c>
      <c r="F44" s="63" t="s">
        <v>145</v>
      </c>
      <c r="G44" s="71" t="s">
        <v>146</v>
      </c>
      <c r="H44" s="65">
        <v>6</v>
      </c>
      <c r="I44" s="66">
        <v>0.77</v>
      </c>
      <c r="J44" s="66">
        <v>0.56999999999999995</v>
      </c>
      <c r="K44" s="203" t="s">
        <v>147</v>
      </c>
      <c r="L44" s="96" t="s">
        <v>35</v>
      </c>
      <c r="M44" s="67">
        <v>622.9</v>
      </c>
      <c r="N44" s="41">
        <v>51.399999999999636</v>
      </c>
      <c r="O44" s="68">
        <v>8.251725798683518</v>
      </c>
      <c r="P44" s="69">
        <v>45.871184341930551</v>
      </c>
      <c r="Q44" s="69">
        <v>17.18062680280288</v>
      </c>
      <c r="R44" s="69">
        <v>3.1149258573873797</v>
      </c>
      <c r="S44" s="41" t="s">
        <v>53</v>
      </c>
      <c r="T44" s="45" t="s">
        <v>148</v>
      </c>
      <c r="U44" s="56">
        <v>6.6675293554602534E-3</v>
      </c>
      <c r="V44" s="56">
        <v>2.2659854200093965E-4</v>
      </c>
      <c r="W44" s="41">
        <v>40250</v>
      </c>
      <c r="X44" s="70">
        <v>270</v>
      </c>
      <c r="Y44" s="4">
        <v>44150</v>
      </c>
      <c r="Z44" s="4">
        <v>43520</v>
      </c>
      <c r="AA44" s="4">
        <v>44430</v>
      </c>
      <c r="AB44" s="4">
        <v>43270</v>
      </c>
      <c r="AC44" s="57"/>
      <c r="AD44" s="41"/>
      <c r="AE44" s="42"/>
      <c r="AF44" s="88"/>
    </row>
    <row r="45" spans="1:32" x14ac:dyDescent="0.25">
      <c r="A45" s="60">
        <v>2322</v>
      </c>
      <c r="B45" s="41">
        <v>2016</v>
      </c>
      <c r="C45" s="61">
        <v>2017</v>
      </c>
      <c r="D45" s="62" t="s">
        <v>149</v>
      </c>
      <c r="E45" s="41" t="s">
        <v>150</v>
      </c>
      <c r="F45" s="63" t="s">
        <v>39</v>
      </c>
      <c r="G45" s="71" t="s">
        <v>151</v>
      </c>
      <c r="H45" s="65">
        <v>7</v>
      </c>
      <c r="I45" s="66">
        <v>0.79</v>
      </c>
      <c r="J45" s="66">
        <v>0.63</v>
      </c>
      <c r="K45" s="203" t="s">
        <v>147</v>
      </c>
      <c r="L45" s="96" t="s">
        <v>35</v>
      </c>
      <c r="M45" s="67">
        <v>485</v>
      </c>
      <c r="N45" s="41">
        <v>37.800000000000182</v>
      </c>
      <c r="O45" s="68">
        <v>7.7938144329897279</v>
      </c>
      <c r="P45" s="69">
        <v>45.664998374322614</v>
      </c>
      <c r="Q45" s="69">
        <v>17.1717303867913</v>
      </c>
      <c r="R45" s="69">
        <v>3.1025311481338478</v>
      </c>
      <c r="S45" s="41" t="s">
        <v>53</v>
      </c>
      <c r="T45" s="45" t="s">
        <v>152</v>
      </c>
      <c r="U45" s="56">
        <v>7.4358827374590179E-3</v>
      </c>
      <c r="V45" s="56">
        <v>2.3963251282030495E-4</v>
      </c>
      <c r="W45" s="41">
        <v>39370</v>
      </c>
      <c r="X45" s="70">
        <v>260</v>
      </c>
      <c r="Y45" s="4">
        <v>43310</v>
      </c>
      <c r="Z45" s="4">
        <v>42870</v>
      </c>
      <c r="AA45" s="4">
        <v>43590</v>
      </c>
      <c r="AB45" s="4">
        <v>42670</v>
      </c>
      <c r="AC45" s="57"/>
      <c r="AD45" s="41"/>
      <c r="AE45" s="42"/>
      <c r="AF45" s="88"/>
    </row>
    <row r="46" spans="1:32" x14ac:dyDescent="0.25">
      <c r="A46" s="60"/>
      <c r="B46" s="41"/>
      <c r="C46" s="61"/>
      <c r="D46" s="62"/>
      <c r="E46" s="41"/>
      <c r="F46" s="63"/>
      <c r="G46" s="71"/>
      <c r="H46" s="62"/>
      <c r="I46" s="62"/>
      <c r="J46" s="62"/>
      <c r="K46" s="203"/>
      <c r="L46" s="96"/>
      <c r="M46" s="67"/>
      <c r="N46" s="41"/>
      <c r="O46" s="68"/>
      <c r="P46" s="69"/>
      <c r="Q46" s="69"/>
      <c r="R46" s="69"/>
      <c r="S46" s="41"/>
      <c r="T46" s="45"/>
      <c r="U46" s="41"/>
      <c r="V46" s="41"/>
      <c r="W46" s="41"/>
      <c r="X46" s="70"/>
      <c r="Y46" s="41"/>
      <c r="Z46" s="41"/>
      <c r="AA46" s="4"/>
      <c r="AB46" s="41"/>
      <c r="AC46" s="57"/>
      <c r="AD46" s="41"/>
      <c r="AE46" s="42"/>
      <c r="AF46" s="88"/>
    </row>
    <row r="47" spans="1:32" x14ac:dyDescent="0.25">
      <c r="A47" s="60">
        <v>2323</v>
      </c>
      <c r="B47" s="41">
        <v>2016</v>
      </c>
      <c r="C47" s="61">
        <v>2017</v>
      </c>
      <c r="D47" s="62" t="s">
        <v>153</v>
      </c>
      <c r="E47" s="41" t="s">
        <v>154</v>
      </c>
      <c r="F47" s="63" t="s">
        <v>39</v>
      </c>
      <c r="G47" s="71" t="s">
        <v>155</v>
      </c>
      <c r="H47" s="65">
        <v>9</v>
      </c>
      <c r="I47" s="66">
        <v>0.79</v>
      </c>
      <c r="J47" s="66">
        <v>0.73</v>
      </c>
      <c r="K47" s="203" t="s">
        <v>44</v>
      </c>
      <c r="L47" s="96" t="s">
        <v>35</v>
      </c>
      <c r="M47" s="67">
        <v>467.7</v>
      </c>
      <c r="N47" s="41">
        <v>41.199999999999818</v>
      </c>
      <c r="O47" s="68">
        <v>8.8090656403677183</v>
      </c>
      <c r="P47" s="69">
        <v>46.533246451140982</v>
      </c>
      <c r="Q47" s="69">
        <v>17.34440435128786</v>
      </c>
      <c r="R47" s="69">
        <v>3.1300460554636262</v>
      </c>
      <c r="S47" s="41" t="s">
        <v>53</v>
      </c>
      <c r="T47" s="45" t="s">
        <v>156</v>
      </c>
      <c r="U47" s="56">
        <v>6.48884184000398E-3</v>
      </c>
      <c r="V47" s="56">
        <v>2.266941525568485E-4</v>
      </c>
      <c r="W47" s="41">
        <v>40470</v>
      </c>
      <c r="X47" s="70">
        <v>280</v>
      </c>
      <c r="Y47" s="4">
        <v>44360</v>
      </c>
      <c r="Z47" s="4">
        <v>43730</v>
      </c>
      <c r="AA47" s="4">
        <v>44640</v>
      </c>
      <c r="AB47" s="4">
        <v>43420</v>
      </c>
      <c r="AC47" s="57"/>
      <c r="AD47" s="41"/>
      <c r="AE47" s="42"/>
      <c r="AF47" s="88"/>
    </row>
    <row r="48" spans="1:32" x14ac:dyDescent="0.25">
      <c r="A48" s="60">
        <v>2324</v>
      </c>
      <c r="B48" s="41">
        <v>2016</v>
      </c>
      <c r="C48" s="61">
        <v>2017</v>
      </c>
      <c r="D48" s="62" t="s">
        <v>157</v>
      </c>
      <c r="E48" s="41" t="s">
        <v>158</v>
      </c>
      <c r="F48" s="63" t="s">
        <v>32</v>
      </c>
      <c r="G48" s="71" t="s">
        <v>159</v>
      </c>
      <c r="H48" s="65">
        <v>9</v>
      </c>
      <c r="I48" s="66">
        <v>0.77</v>
      </c>
      <c r="J48" s="66">
        <v>0.77</v>
      </c>
      <c r="K48" s="203" t="s">
        <v>44</v>
      </c>
      <c r="L48" s="96" t="s">
        <v>35</v>
      </c>
      <c r="M48" s="67">
        <v>378.8</v>
      </c>
      <c r="N48" s="41">
        <v>31.900000000000546</v>
      </c>
      <c r="O48" s="68">
        <v>8.421330517423586</v>
      </c>
      <c r="P48" s="69">
        <v>46.307140088062219</v>
      </c>
      <c r="Q48" s="69">
        <v>17.275316805117736</v>
      </c>
      <c r="R48" s="69">
        <v>3.1272939472958661</v>
      </c>
      <c r="S48" s="41" t="s">
        <v>53</v>
      </c>
      <c r="T48" s="45"/>
      <c r="U48" s="56"/>
      <c r="V48" s="56"/>
      <c r="W48" s="41"/>
      <c r="X48" s="70"/>
      <c r="Y48" s="41"/>
      <c r="Z48" s="41"/>
      <c r="AA48" s="4"/>
      <c r="AB48" s="41"/>
      <c r="AC48" s="57"/>
      <c r="AD48" s="41"/>
      <c r="AE48" s="42"/>
      <c r="AF48" s="88"/>
    </row>
    <row r="49" spans="1:32" x14ac:dyDescent="0.25">
      <c r="A49" s="60">
        <v>2325</v>
      </c>
      <c r="B49" s="41">
        <v>2017</v>
      </c>
      <c r="C49" s="61">
        <v>2017</v>
      </c>
      <c r="D49" s="62" t="s">
        <v>160</v>
      </c>
      <c r="E49" s="41" t="s">
        <v>161</v>
      </c>
      <c r="F49" s="63" t="s">
        <v>39</v>
      </c>
      <c r="G49" s="71" t="s">
        <v>162</v>
      </c>
      <c r="H49" s="65">
        <v>9</v>
      </c>
      <c r="I49" s="66">
        <v>0.77</v>
      </c>
      <c r="J49" s="66">
        <v>0.77</v>
      </c>
      <c r="K49" s="203" t="s">
        <v>44</v>
      </c>
      <c r="L49" s="96" t="s">
        <v>35</v>
      </c>
      <c r="M49" s="67">
        <v>541.4</v>
      </c>
      <c r="N49" s="41">
        <v>31.600000000000364</v>
      </c>
      <c r="O49" s="68">
        <v>5.836719615810928</v>
      </c>
      <c r="P49" s="69">
        <v>46.110332651946905</v>
      </c>
      <c r="Q49" s="69">
        <v>17.1598613627792</v>
      </c>
      <c r="R49" s="69">
        <v>3.1349545245511949</v>
      </c>
      <c r="S49" s="41" t="s">
        <v>53</v>
      </c>
      <c r="T49" s="45" t="s">
        <v>163</v>
      </c>
      <c r="U49" s="56">
        <v>6.0404813970743928E-3</v>
      </c>
      <c r="V49" s="56">
        <v>2.2410828711996619E-4</v>
      </c>
      <c r="W49" s="41">
        <v>41040</v>
      </c>
      <c r="X49" s="70">
        <v>300</v>
      </c>
      <c r="Y49" s="4">
        <v>44880</v>
      </c>
      <c r="Z49" s="4">
        <v>44270</v>
      </c>
      <c r="AA49" s="4">
        <v>45190</v>
      </c>
      <c r="AB49" s="4">
        <v>43940</v>
      </c>
      <c r="AC49" s="57"/>
      <c r="AD49" s="41"/>
      <c r="AE49" s="42"/>
      <c r="AF49" s="88"/>
    </row>
    <row r="50" spans="1:32" x14ac:dyDescent="0.25">
      <c r="A50" s="60">
        <v>2326</v>
      </c>
      <c r="B50" s="41">
        <v>2016</v>
      </c>
      <c r="C50" s="61">
        <v>2017</v>
      </c>
      <c r="D50" s="62" t="s">
        <v>164</v>
      </c>
      <c r="E50" s="41" t="s">
        <v>154</v>
      </c>
      <c r="F50" s="63" t="s">
        <v>39</v>
      </c>
      <c r="G50" s="71" t="s">
        <v>165</v>
      </c>
      <c r="H50" s="65">
        <v>9</v>
      </c>
      <c r="I50" s="66">
        <v>0.8</v>
      </c>
      <c r="J50" s="66">
        <v>0.75</v>
      </c>
      <c r="K50" s="203" t="s">
        <v>44</v>
      </c>
      <c r="L50" s="96" t="s">
        <v>35</v>
      </c>
      <c r="M50" s="67">
        <v>466.1</v>
      </c>
      <c r="N50" s="41">
        <v>26.200000000000728</v>
      </c>
      <c r="O50" s="68">
        <v>5.6211113494959726</v>
      </c>
      <c r="P50" s="69">
        <v>45.415662043685188</v>
      </c>
      <c r="Q50" s="69">
        <v>16.947921005295818</v>
      </c>
      <c r="R50" s="69">
        <v>3.1263383872687829</v>
      </c>
      <c r="S50" s="41" t="s">
        <v>53</v>
      </c>
      <c r="T50" s="45"/>
      <c r="U50" s="56"/>
      <c r="V50" s="56"/>
      <c r="W50" s="41"/>
      <c r="X50" s="70"/>
      <c r="Y50" s="41"/>
      <c r="Z50" s="41"/>
      <c r="AA50" s="4"/>
      <c r="AB50" s="41"/>
      <c r="AC50" s="57"/>
      <c r="AD50" s="41"/>
      <c r="AE50" s="42"/>
      <c r="AF50" s="88"/>
    </row>
    <row r="51" spans="1:32" x14ac:dyDescent="0.25">
      <c r="A51" s="60">
        <v>2327</v>
      </c>
      <c r="B51" s="41">
        <v>2016</v>
      </c>
      <c r="C51" s="61">
        <v>2017</v>
      </c>
      <c r="D51" s="62" t="s">
        <v>166</v>
      </c>
      <c r="E51" s="41" t="s">
        <v>167</v>
      </c>
      <c r="F51" s="63" t="s">
        <v>39</v>
      </c>
      <c r="G51" s="71" t="s">
        <v>168</v>
      </c>
      <c r="H51" s="65">
        <v>9</v>
      </c>
      <c r="I51" s="66">
        <v>0.8</v>
      </c>
      <c r="J51" s="66">
        <v>0.79</v>
      </c>
      <c r="K51" s="203" t="s">
        <v>44</v>
      </c>
      <c r="L51" s="96" t="s">
        <v>598</v>
      </c>
      <c r="M51" s="67">
        <v>552.20000000000005</v>
      </c>
      <c r="N51" s="41">
        <v>42.100000000000364</v>
      </c>
      <c r="O51" s="68">
        <v>7.6240492575154581</v>
      </c>
      <c r="P51" s="69">
        <v>46.665630622908331</v>
      </c>
      <c r="Q51" s="69">
        <v>17.491881746297274</v>
      </c>
      <c r="R51" s="69">
        <v>3.1124857465497691</v>
      </c>
      <c r="S51" s="41" t="s">
        <v>53</v>
      </c>
      <c r="T51" s="45" t="s">
        <v>169</v>
      </c>
      <c r="U51" s="56">
        <v>6.2282624412003332E-3</v>
      </c>
      <c r="V51" s="56">
        <v>2.2343920609925252E-4</v>
      </c>
      <c r="W51" s="41">
        <v>40800</v>
      </c>
      <c r="X51" s="70">
        <v>290</v>
      </c>
      <c r="Y51" s="4">
        <v>44670</v>
      </c>
      <c r="Z51" s="4">
        <v>44050</v>
      </c>
      <c r="AA51" s="4">
        <v>44970</v>
      </c>
      <c r="AB51" s="4">
        <v>43700</v>
      </c>
      <c r="AC51" s="57"/>
      <c r="AD51" s="41"/>
      <c r="AE51" s="42"/>
      <c r="AF51" s="88"/>
    </row>
    <row r="52" spans="1:32" x14ac:dyDescent="0.25">
      <c r="A52" s="60"/>
      <c r="B52" s="41"/>
      <c r="C52" s="61"/>
      <c r="D52" s="62"/>
      <c r="E52" s="41"/>
      <c r="F52" s="63"/>
      <c r="G52" s="71"/>
      <c r="H52" s="62"/>
      <c r="I52" s="62"/>
      <c r="J52" s="62"/>
      <c r="K52" s="203"/>
      <c r="L52" s="96"/>
      <c r="M52" s="67"/>
      <c r="N52" s="41"/>
      <c r="O52" s="68"/>
      <c r="P52" s="69"/>
      <c r="Q52" s="69"/>
      <c r="R52" s="69"/>
      <c r="S52" s="41"/>
      <c r="T52" s="45"/>
      <c r="U52" s="56"/>
      <c r="V52" s="56"/>
      <c r="W52" s="41"/>
      <c r="X52" s="70"/>
      <c r="Y52" s="41"/>
      <c r="Z52" s="41"/>
      <c r="AA52" s="4"/>
      <c r="AB52" s="41"/>
      <c r="AC52" s="57"/>
      <c r="AD52" s="41"/>
      <c r="AE52" s="42"/>
      <c r="AF52" s="88"/>
    </row>
    <row r="53" spans="1:32" x14ac:dyDescent="0.25">
      <c r="A53" s="60">
        <v>2328</v>
      </c>
      <c r="B53" s="41">
        <v>2017</v>
      </c>
      <c r="C53" s="61">
        <v>2017</v>
      </c>
      <c r="D53" s="62" t="s">
        <v>170</v>
      </c>
      <c r="E53" s="41" t="s">
        <v>171</v>
      </c>
      <c r="F53" s="63" t="s">
        <v>32</v>
      </c>
      <c r="G53" s="71" t="s">
        <v>172</v>
      </c>
      <c r="H53" s="65">
        <v>9</v>
      </c>
      <c r="I53" s="66">
        <v>0.75</v>
      </c>
      <c r="J53" s="66">
        <v>0.64</v>
      </c>
      <c r="K53" s="203" t="s">
        <v>34</v>
      </c>
      <c r="L53" s="96" t="s">
        <v>35</v>
      </c>
      <c r="M53" s="67">
        <v>508.4</v>
      </c>
      <c r="N53" s="41">
        <v>56.400000000000546</v>
      </c>
      <c r="O53" s="68">
        <v>11.09362706530302</v>
      </c>
      <c r="P53" s="69">
        <v>45.699810577984685</v>
      </c>
      <c r="Q53" s="69">
        <v>17.071138526531836</v>
      </c>
      <c r="R53" s="69">
        <v>3.1231919619653614</v>
      </c>
      <c r="S53" s="41" t="s">
        <v>53</v>
      </c>
      <c r="T53" s="45"/>
      <c r="U53" s="56"/>
      <c r="V53" s="56"/>
      <c r="W53" s="41"/>
      <c r="X53" s="70"/>
      <c r="Y53" s="41"/>
      <c r="Z53" s="41"/>
      <c r="AA53" s="4"/>
      <c r="AB53" s="41"/>
      <c r="AC53" s="57"/>
      <c r="AD53" s="41"/>
      <c r="AE53" s="42"/>
      <c r="AF53" s="88"/>
    </row>
    <row r="54" spans="1:32" x14ac:dyDescent="0.25">
      <c r="A54" s="60">
        <v>2329</v>
      </c>
      <c r="B54" s="41">
        <v>2017</v>
      </c>
      <c r="C54" s="61">
        <v>2017</v>
      </c>
      <c r="D54" s="62" t="s">
        <v>173</v>
      </c>
      <c r="E54" s="41" t="s">
        <v>171</v>
      </c>
      <c r="F54" s="63" t="s">
        <v>39</v>
      </c>
      <c r="G54" s="71" t="s">
        <v>174</v>
      </c>
      <c r="H54" s="65">
        <v>9</v>
      </c>
      <c r="I54" s="66">
        <v>0.77</v>
      </c>
      <c r="J54" s="66">
        <v>0.61</v>
      </c>
      <c r="K54" s="203" t="s">
        <v>175</v>
      </c>
      <c r="L54" s="96" t="s">
        <v>35</v>
      </c>
      <c r="M54" s="67">
        <v>464.2</v>
      </c>
      <c r="N54" s="41">
        <v>22</v>
      </c>
      <c r="O54" s="68">
        <v>4.7393364928909953</v>
      </c>
      <c r="P54" s="69">
        <v>44.010662689106631</v>
      </c>
      <c r="Q54" s="69">
        <v>16.413721128790257</v>
      </c>
      <c r="R54" s="69">
        <v>3.1282224061419299</v>
      </c>
      <c r="S54" s="41" t="s">
        <v>53</v>
      </c>
      <c r="T54" s="45"/>
      <c r="U54" s="56"/>
      <c r="V54" s="56"/>
      <c r="W54" s="41"/>
      <c r="X54" s="70"/>
      <c r="Y54" s="41"/>
      <c r="Z54" s="41"/>
      <c r="AA54" s="4"/>
      <c r="AB54" s="41"/>
      <c r="AC54" s="57"/>
      <c r="AD54" s="41"/>
      <c r="AE54" s="42"/>
      <c r="AF54" s="88"/>
    </row>
    <row r="55" spans="1:32" x14ac:dyDescent="0.25">
      <c r="A55" s="60">
        <v>2330</v>
      </c>
      <c r="B55" s="41">
        <v>2017</v>
      </c>
      <c r="C55" s="61">
        <v>2017</v>
      </c>
      <c r="D55" s="62" t="s">
        <v>176</v>
      </c>
      <c r="E55" s="41" t="s">
        <v>171</v>
      </c>
      <c r="F55" s="63" t="s">
        <v>39</v>
      </c>
      <c r="G55" s="71" t="s">
        <v>177</v>
      </c>
      <c r="H55" s="65">
        <v>9</v>
      </c>
      <c r="I55" s="66">
        <v>0.82</v>
      </c>
      <c r="J55" s="66">
        <v>0.71</v>
      </c>
      <c r="K55" s="203" t="s">
        <v>44</v>
      </c>
      <c r="L55" s="96" t="s">
        <v>35</v>
      </c>
      <c r="M55" s="67">
        <v>419.3</v>
      </c>
      <c r="N55" s="41">
        <v>19.400000000000546</v>
      </c>
      <c r="O55" s="68">
        <v>4.6267588838541727</v>
      </c>
      <c r="P55" s="69">
        <v>41.846181753470184</v>
      </c>
      <c r="Q55" s="69">
        <v>15.778376217090702</v>
      </c>
      <c r="R55" s="69">
        <v>3.094142383068673</v>
      </c>
      <c r="S55" s="41" t="s">
        <v>53</v>
      </c>
      <c r="T55" s="45"/>
      <c r="U55" s="56"/>
      <c r="V55" s="56"/>
      <c r="W55" s="41"/>
      <c r="X55" s="70"/>
      <c r="Y55" s="41"/>
      <c r="Z55" s="41"/>
      <c r="AA55" s="4"/>
      <c r="AB55" s="41"/>
      <c r="AC55" s="57"/>
      <c r="AD55" s="41"/>
      <c r="AE55" s="42"/>
      <c r="AF55" s="88"/>
    </row>
    <row r="56" spans="1:32" x14ac:dyDescent="0.25">
      <c r="A56" s="60">
        <v>2331</v>
      </c>
      <c r="B56" s="41">
        <v>2017</v>
      </c>
      <c r="C56" s="61">
        <v>2017</v>
      </c>
      <c r="D56" s="62" t="s">
        <v>178</v>
      </c>
      <c r="E56" s="41" t="s">
        <v>171</v>
      </c>
      <c r="F56" s="63" t="s">
        <v>32</v>
      </c>
      <c r="G56" s="71" t="s">
        <v>179</v>
      </c>
      <c r="H56" s="65">
        <v>9</v>
      </c>
      <c r="I56" s="66">
        <v>0.81</v>
      </c>
      <c r="J56" s="66">
        <v>0.65</v>
      </c>
      <c r="K56" s="203" t="s">
        <v>34</v>
      </c>
      <c r="L56" s="96" t="s">
        <v>598</v>
      </c>
      <c r="M56" s="67">
        <v>442.3</v>
      </c>
      <c r="N56" s="41">
        <v>46.899999999999636</v>
      </c>
      <c r="O56" s="68">
        <v>10.60366267239422</v>
      </c>
      <c r="P56" s="69">
        <v>44.847587737703222</v>
      </c>
      <c r="Q56" s="69">
        <v>16.788214690438824</v>
      </c>
      <c r="R56" s="69">
        <v>3.1166019537471303</v>
      </c>
      <c r="S56" s="41" t="s">
        <v>53</v>
      </c>
      <c r="T56" s="45" t="s">
        <v>180</v>
      </c>
      <c r="U56" s="56">
        <v>6.2979392964543999E-3</v>
      </c>
      <c r="V56" s="56">
        <v>2.2677522254478663E-4</v>
      </c>
      <c r="W56" s="41">
        <v>40710</v>
      </c>
      <c r="X56" s="70">
        <v>290</v>
      </c>
      <c r="Y56" s="4">
        <v>44590</v>
      </c>
      <c r="Z56" s="4">
        <v>43960</v>
      </c>
      <c r="AA56" s="4">
        <v>44880</v>
      </c>
      <c r="AB56" s="4">
        <v>43610</v>
      </c>
      <c r="AC56" s="57"/>
      <c r="AD56" s="41"/>
      <c r="AE56" s="42"/>
      <c r="AF56" s="88"/>
    </row>
    <row r="57" spans="1:32" x14ac:dyDescent="0.25">
      <c r="A57" s="60">
        <v>2332</v>
      </c>
      <c r="B57" s="41">
        <v>2017</v>
      </c>
      <c r="C57" s="61">
        <v>2017</v>
      </c>
      <c r="D57" s="62" t="s">
        <v>181</v>
      </c>
      <c r="E57" s="41" t="s">
        <v>171</v>
      </c>
      <c r="F57" s="63" t="s">
        <v>39</v>
      </c>
      <c r="G57" s="71" t="s">
        <v>182</v>
      </c>
      <c r="H57" s="65">
        <v>9</v>
      </c>
      <c r="I57" s="66">
        <v>0.8</v>
      </c>
      <c r="J57" s="66">
        <v>0.74</v>
      </c>
      <c r="K57" s="203" t="s">
        <v>44</v>
      </c>
      <c r="L57" s="96" t="s">
        <v>35</v>
      </c>
      <c r="M57" s="67">
        <v>454.7</v>
      </c>
      <c r="N57" s="41">
        <v>47</v>
      </c>
      <c r="O57" s="68">
        <v>10.336485594897734</v>
      </c>
      <c r="P57" s="69">
        <v>46.911593022947862</v>
      </c>
      <c r="Q57" s="69">
        <v>17.459081136589418</v>
      </c>
      <c r="R57" s="69">
        <v>3.1347691384494989</v>
      </c>
      <c r="S57" s="41" t="s">
        <v>53</v>
      </c>
      <c r="T57" s="45"/>
      <c r="U57" s="41"/>
      <c r="V57" s="41"/>
      <c r="W57" s="41"/>
      <c r="X57" s="70"/>
      <c r="Y57" s="4"/>
      <c r="Z57" s="4"/>
      <c r="AA57" s="4"/>
      <c r="AB57" s="4"/>
      <c r="AC57" s="57"/>
      <c r="AD57" s="41"/>
      <c r="AE57" s="42"/>
      <c r="AF57" s="88"/>
    </row>
    <row r="58" spans="1:32" x14ac:dyDescent="0.25">
      <c r="A58" s="60">
        <v>2333</v>
      </c>
      <c r="B58" s="41">
        <v>2017</v>
      </c>
      <c r="C58" s="61">
        <v>2017</v>
      </c>
      <c r="D58" s="62" t="s">
        <v>183</v>
      </c>
      <c r="E58" s="41" t="s">
        <v>171</v>
      </c>
      <c r="F58" s="63" t="s">
        <v>39</v>
      </c>
      <c r="G58" s="71" t="s">
        <v>184</v>
      </c>
      <c r="H58" s="65">
        <v>9</v>
      </c>
      <c r="I58" s="66">
        <v>0.79</v>
      </c>
      <c r="J58" s="66">
        <v>0.74</v>
      </c>
      <c r="K58" s="203" t="s">
        <v>44</v>
      </c>
      <c r="L58" s="96" t="s">
        <v>185</v>
      </c>
      <c r="M58" s="67">
        <v>472.5</v>
      </c>
      <c r="N58" s="41">
        <v>46.5</v>
      </c>
      <c r="O58" s="68">
        <v>9.8412698412698418</v>
      </c>
      <c r="P58" s="69">
        <v>46.62241217794606</v>
      </c>
      <c r="Q58" s="69">
        <v>17.414927566147572</v>
      </c>
      <c r="R58" s="69">
        <v>3.1233440904558059</v>
      </c>
      <c r="S58" s="41" t="s">
        <v>53</v>
      </c>
      <c r="T58" s="45" t="s">
        <v>186</v>
      </c>
      <c r="U58" s="56">
        <v>5.8107521386829685E-3</v>
      </c>
      <c r="V58" s="56">
        <v>2.227287472093657E-4</v>
      </c>
      <c r="W58" s="41">
        <v>41350</v>
      </c>
      <c r="X58" s="70">
        <v>310</v>
      </c>
      <c r="Y58" s="4">
        <v>45130</v>
      </c>
      <c r="Z58" s="4">
        <v>44520</v>
      </c>
      <c r="AA58" s="4">
        <v>45450</v>
      </c>
      <c r="AB58" s="4">
        <v>44240</v>
      </c>
      <c r="AC58" s="57"/>
      <c r="AD58" s="41"/>
      <c r="AE58" s="42"/>
      <c r="AF58" s="88"/>
    </row>
    <row r="59" spans="1:32" x14ac:dyDescent="0.25">
      <c r="A59" s="60">
        <v>2334</v>
      </c>
      <c r="B59" s="41">
        <v>2017</v>
      </c>
      <c r="C59" s="61">
        <v>2017</v>
      </c>
      <c r="D59" s="62" t="s">
        <v>187</v>
      </c>
      <c r="E59" s="41" t="s">
        <v>171</v>
      </c>
      <c r="F59" s="63" t="s">
        <v>39</v>
      </c>
      <c r="G59" s="71" t="s">
        <v>188</v>
      </c>
      <c r="H59" s="65">
        <v>9</v>
      </c>
      <c r="I59" s="66">
        <v>0.83</v>
      </c>
      <c r="J59" s="66">
        <v>0.78</v>
      </c>
      <c r="K59" s="203" t="s">
        <v>44</v>
      </c>
      <c r="L59" s="96" t="s">
        <v>35</v>
      </c>
      <c r="M59" s="67">
        <v>412.3</v>
      </c>
      <c r="N59" s="41">
        <v>25.5</v>
      </c>
      <c r="O59" s="68">
        <v>6.1848168809119572</v>
      </c>
      <c r="P59" s="55">
        <v>43.565078865075492</v>
      </c>
      <c r="Q59" s="55">
        <v>16.481729589042892</v>
      </c>
      <c r="R59" s="55">
        <v>3.0837735908516986</v>
      </c>
      <c r="S59" s="41" t="s">
        <v>53</v>
      </c>
      <c r="T59" s="45"/>
      <c r="U59" s="56"/>
      <c r="V59" s="56"/>
      <c r="W59" s="41"/>
      <c r="X59" s="70"/>
      <c r="Y59" s="4"/>
      <c r="Z59" s="4"/>
      <c r="AA59" s="4"/>
      <c r="AB59" s="4"/>
      <c r="AC59" s="57"/>
      <c r="AD59" s="41"/>
      <c r="AE59" s="42"/>
      <c r="AF59" s="88"/>
    </row>
    <row r="60" spans="1:32" x14ac:dyDescent="0.25">
      <c r="A60" s="60">
        <v>2335</v>
      </c>
      <c r="B60" s="41">
        <v>2017</v>
      </c>
      <c r="C60" s="61">
        <v>2017</v>
      </c>
      <c r="D60" s="62" t="s">
        <v>189</v>
      </c>
      <c r="E60" s="41" t="s">
        <v>171</v>
      </c>
      <c r="F60" s="63" t="s">
        <v>145</v>
      </c>
      <c r="G60" s="71" t="s">
        <v>190</v>
      </c>
      <c r="H60" s="65">
        <v>9</v>
      </c>
      <c r="I60" s="66">
        <v>0.8</v>
      </c>
      <c r="J60" s="66">
        <v>0.81</v>
      </c>
      <c r="K60" s="203" t="s">
        <v>60</v>
      </c>
      <c r="L60" s="96" t="s">
        <v>598</v>
      </c>
      <c r="M60" s="67">
        <v>343.3</v>
      </c>
      <c r="N60" s="41">
        <v>34</v>
      </c>
      <c r="O60" s="68">
        <v>9.9038741625400526</v>
      </c>
      <c r="P60" s="55">
        <v>44.231259994973385</v>
      </c>
      <c r="Q60" s="55">
        <v>16.784375205913872</v>
      </c>
      <c r="R60" s="55">
        <v>3.0744745085220431</v>
      </c>
      <c r="S60" s="41" t="s">
        <v>53</v>
      </c>
      <c r="T60" s="45" t="s">
        <v>191</v>
      </c>
      <c r="U60" s="56">
        <v>6.2632949020516651E-3</v>
      </c>
      <c r="V60" s="56">
        <v>2.2539209241174361E-4</v>
      </c>
      <c r="W60" s="41">
        <v>40750</v>
      </c>
      <c r="X60" s="70">
        <v>290</v>
      </c>
      <c r="Y60" s="4">
        <v>44630</v>
      </c>
      <c r="Z60" s="4">
        <v>44000</v>
      </c>
      <c r="AA60" s="4">
        <v>44920</v>
      </c>
      <c r="AB60" s="4">
        <v>43650</v>
      </c>
      <c r="AC60" s="57"/>
      <c r="AD60" s="41"/>
      <c r="AE60" s="42"/>
      <c r="AF60" s="88"/>
    </row>
    <row r="61" spans="1:32" x14ac:dyDescent="0.25">
      <c r="A61" s="60">
        <v>2336</v>
      </c>
      <c r="B61" s="41">
        <v>2017</v>
      </c>
      <c r="C61" s="61">
        <v>2017</v>
      </c>
      <c r="D61" s="62" t="s">
        <v>192</v>
      </c>
      <c r="E61" s="41" t="s">
        <v>171</v>
      </c>
      <c r="F61" s="63" t="s">
        <v>32</v>
      </c>
      <c r="G61" s="71" t="s">
        <v>193</v>
      </c>
      <c r="H61" s="65">
        <v>9</v>
      </c>
      <c r="I61" s="66">
        <v>0.77</v>
      </c>
      <c r="J61" s="66">
        <v>0.67</v>
      </c>
      <c r="K61" s="203" t="s">
        <v>34</v>
      </c>
      <c r="L61" s="96" t="s">
        <v>35</v>
      </c>
      <c r="M61" s="67">
        <v>453.2</v>
      </c>
      <c r="N61" s="41">
        <v>61.899999999999636</v>
      </c>
      <c r="O61" s="68">
        <v>13.658428949691006</v>
      </c>
      <c r="P61" s="69">
        <v>46.156525990952389</v>
      </c>
      <c r="Q61" s="69">
        <v>17.07233880026623</v>
      </c>
      <c r="R61" s="69">
        <v>3.1541827909856335</v>
      </c>
      <c r="S61" s="41" t="s">
        <v>53</v>
      </c>
      <c r="T61" s="45"/>
      <c r="U61" s="56"/>
      <c r="V61" s="56"/>
      <c r="W61" s="41"/>
      <c r="X61" s="70"/>
      <c r="Y61" s="41"/>
      <c r="Z61" s="41"/>
      <c r="AA61" s="4"/>
      <c r="AB61" s="41"/>
      <c r="AC61" s="57"/>
      <c r="AD61" s="41"/>
      <c r="AE61" s="42"/>
      <c r="AF61" s="88"/>
    </row>
    <row r="62" spans="1:32" x14ac:dyDescent="0.25">
      <c r="A62" s="60">
        <v>2337</v>
      </c>
      <c r="B62" s="41">
        <v>2017</v>
      </c>
      <c r="C62" s="61">
        <v>2017</v>
      </c>
      <c r="D62" s="62" t="s">
        <v>194</v>
      </c>
      <c r="E62" s="41" t="s">
        <v>171</v>
      </c>
      <c r="F62" s="63" t="s">
        <v>39</v>
      </c>
      <c r="G62" s="71" t="s">
        <v>195</v>
      </c>
      <c r="H62" s="65">
        <v>9</v>
      </c>
      <c r="I62" s="66">
        <v>0.81</v>
      </c>
      <c r="J62" s="66">
        <v>0.8</v>
      </c>
      <c r="K62" s="203" t="s">
        <v>44</v>
      </c>
      <c r="L62" s="96" t="s">
        <v>35</v>
      </c>
      <c r="M62" s="67">
        <v>458</v>
      </c>
      <c r="N62" s="41">
        <v>45.899999999999636</v>
      </c>
      <c r="O62" s="68">
        <v>10.021834061135293</v>
      </c>
      <c r="P62" s="69">
        <v>46.383630608807579</v>
      </c>
      <c r="Q62" s="69">
        <v>16.832415414723599</v>
      </c>
      <c r="R62" s="69">
        <v>3.2148821951422875</v>
      </c>
      <c r="S62" s="41" t="s">
        <v>53</v>
      </c>
      <c r="T62" s="45"/>
      <c r="U62" s="56"/>
      <c r="V62" s="56"/>
      <c r="W62" s="41"/>
      <c r="X62" s="70"/>
      <c r="Y62" s="41"/>
      <c r="Z62" s="41"/>
      <c r="AA62" s="4"/>
      <c r="AB62" s="41"/>
      <c r="AC62" s="57"/>
      <c r="AD62" s="41"/>
      <c r="AE62" s="42"/>
      <c r="AF62" s="88"/>
    </row>
    <row r="63" spans="1:32" x14ac:dyDescent="0.25">
      <c r="A63" s="60">
        <v>2338</v>
      </c>
      <c r="B63" s="41">
        <v>2017</v>
      </c>
      <c r="C63" s="61">
        <v>2017</v>
      </c>
      <c r="D63" s="62" t="s">
        <v>196</v>
      </c>
      <c r="E63" s="41" t="s">
        <v>171</v>
      </c>
      <c r="F63" s="63" t="s">
        <v>32</v>
      </c>
      <c r="G63" s="64" t="s">
        <v>197</v>
      </c>
      <c r="H63" s="41">
        <v>9</v>
      </c>
      <c r="I63" s="41"/>
      <c r="J63" s="41"/>
      <c r="K63" s="205" t="s">
        <v>44</v>
      </c>
      <c r="L63" s="96" t="s">
        <v>35</v>
      </c>
      <c r="M63" s="67">
        <v>474.3</v>
      </c>
      <c r="N63" s="41">
        <v>60.600000000000364</v>
      </c>
      <c r="O63" s="68">
        <v>12.776723592662949</v>
      </c>
      <c r="P63" s="69">
        <v>45.838692381516189</v>
      </c>
      <c r="Q63" s="69">
        <v>16.975883358653306</v>
      </c>
      <c r="R63" s="69">
        <v>3.1502614773757402</v>
      </c>
      <c r="S63" s="41" t="s">
        <v>53</v>
      </c>
      <c r="T63" s="45"/>
      <c r="U63" s="56"/>
      <c r="V63" s="56"/>
      <c r="W63" s="41"/>
      <c r="X63" s="70"/>
      <c r="Y63" s="41"/>
      <c r="Z63" s="41"/>
      <c r="AA63" s="4"/>
      <c r="AB63" s="41"/>
      <c r="AC63" s="57"/>
      <c r="AD63" s="41"/>
      <c r="AE63" s="42"/>
      <c r="AF63" s="88"/>
    </row>
    <row r="64" spans="1:32" x14ac:dyDescent="0.25">
      <c r="A64" s="60">
        <v>2339</v>
      </c>
      <c r="B64" s="41">
        <v>2017</v>
      </c>
      <c r="C64" s="61">
        <v>2017</v>
      </c>
      <c r="D64" s="62" t="s">
        <v>198</v>
      </c>
      <c r="E64" s="41" t="s">
        <v>171</v>
      </c>
      <c r="F64" s="63" t="s">
        <v>39</v>
      </c>
      <c r="G64" s="71" t="s">
        <v>199</v>
      </c>
      <c r="H64" s="65">
        <v>9</v>
      </c>
      <c r="I64" s="66">
        <v>0.74</v>
      </c>
      <c r="J64" s="66">
        <v>0.61</v>
      </c>
      <c r="K64" s="203" t="s">
        <v>34</v>
      </c>
      <c r="L64" s="96" t="s">
        <v>35</v>
      </c>
      <c r="M64" s="67">
        <v>358.9</v>
      </c>
      <c r="N64" s="41">
        <v>49.099999999999454</v>
      </c>
      <c r="O64" s="68">
        <v>13.680691000278477</v>
      </c>
      <c r="P64" s="69">
        <v>46.082530733140558</v>
      </c>
      <c r="Q64" s="69">
        <v>16.980166480370414</v>
      </c>
      <c r="R64" s="69">
        <v>3.166220396718737</v>
      </c>
      <c r="S64" s="41" t="s">
        <v>53</v>
      </c>
      <c r="T64" s="45"/>
      <c r="U64" s="56"/>
      <c r="V64" s="56"/>
      <c r="W64" s="41"/>
      <c r="X64" s="70"/>
      <c r="Y64" s="41"/>
      <c r="Z64" s="41"/>
      <c r="AA64" s="4"/>
      <c r="AB64" s="41"/>
      <c r="AC64" s="57"/>
      <c r="AD64" s="41"/>
      <c r="AE64" s="42"/>
      <c r="AF64" s="88"/>
    </row>
    <row r="65" spans="1:32" x14ac:dyDescent="0.25">
      <c r="A65" s="60">
        <v>2340</v>
      </c>
      <c r="B65" s="41">
        <v>2017</v>
      </c>
      <c r="C65" s="61">
        <v>2017</v>
      </c>
      <c r="D65" s="62" t="s">
        <v>200</v>
      </c>
      <c r="E65" s="41" t="s">
        <v>171</v>
      </c>
      <c r="F65" s="53" t="s">
        <v>39</v>
      </c>
      <c r="G65" s="71" t="s">
        <v>201</v>
      </c>
      <c r="H65" s="65">
        <v>9</v>
      </c>
      <c r="I65" s="66">
        <v>0.79</v>
      </c>
      <c r="J65" s="97"/>
      <c r="K65" s="203" t="s">
        <v>44</v>
      </c>
      <c r="L65" s="96" t="s">
        <v>597</v>
      </c>
      <c r="M65" s="67">
        <v>461.8</v>
      </c>
      <c r="N65" s="41">
        <v>30.5</v>
      </c>
      <c r="O65" s="68">
        <v>6.604590731918579</v>
      </c>
      <c r="P65" s="69">
        <v>45.555964938940434</v>
      </c>
      <c r="Q65" s="69">
        <v>16.77933899006829</v>
      </c>
      <c r="R65" s="69">
        <v>3.1675039616573444</v>
      </c>
      <c r="S65" s="41" t="s">
        <v>53</v>
      </c>
      <c r="T65" s="45" t="s">
        <v>202</v>
      </c>
      <c r="U65" s="56">
        <v>6.1363128508769276E-3</v>
      </c>
      <c r="V65" s="56">
        <v>2.2545630760551288E-4</v>
      </c>
      <c r="W65" s="41">
        <v>40920</v>
      </c>
      <c r="X65" s="70">
        <v>300</v>
      </c>
      <c r="Y65" s="4">
        <v>44780</v>
      </c>
      <c r="Z65" s="4">
        <v>44160</v>
      </c>
      <c r="AA65" s="4">
        <v>45090</v>
      </c>
      <c r="AB65" s="4">
        <v>43810</v>
      </c>
      <c r="AC65" s="57"/>
      <c r="AD65" s="41"/>
      <c r="AE65" s="42"/>
      <c r="AF65" s="88"/>
    </row>
    <row r="66" spans="1:32" x14ac:dyDescent="0.25">
      <c r="A66" s="60"/>
      <c r="B66" s="41"/>
      <c r="C66" s="61"/>
      <c r="D66" s="41"/>
      <c r="E66" s="41"/>
      <c r="F66" s="53"/>
      <c r="G66" s="71"/>
      <c r="H66" s="62"/>
      <c r="I66" s="62"/>
      <c r="J66" s="62"/>
      <c r="K66" s="43"/>
      <c r="L66" s="96"/>
      <c r="M66" s="67"/>
      <c r="N66" s="41"/>
      <c r="O66" s="68"/>
      <c r="P66" s="69"/>
      <c r="Q66" s="69"/>
      <c r="R66" s="69"/>
      <c r="S66" s="41"/>
      <c r="T66" s="98"/>
      <c r="U66" s="121"/>
      <c r="V66" s="121"/>
      <c r="W66" s="99"/>
      <c r="X66" s="70"/>
      <c r="Y66" s="41"/>
      <c r="Z66" s="41"/>
      <c r="AA66" s="4"/>
      <c r="AB66" s="41"/>
      <c r="AC66" s="57"/>
      <c r="AD66" s="41"/>
      <c r="AE66" s="42"/>
      <c r="AF66" s="88"/>
    </row>
    <row r="67" spans="1:32" x14ac:dyDescent="0.25">
      <c r="A67" s="60">
        <v>2341</v>
      </c>
      <c r="B67" s="41">
        <v>2017</v>
      </c>
      <c r="C67" s="61">
        <v>2017</v>
      </c>
      <c r="D67" s="62" t="s">
        <v>203</v>
      </c>
      <c r="E67" s="41" t="s">
        <v>709</v>
      </c>
      <c r="F67" s="53" t="s">
        <v>39</v>
      </c>
      <c r="G67" s="71" t="s">
        <v>204</v>
      </c>
      <c r="H67" s="65">
        <v>7</v>
      </c>
      <c r="I67" s="66">
        <v>0.63</v>
      </c>
      <c r="J67" s="66">
        <v>0.54</v>
      </c>
      <c r="K67" s="203" t="s">
        <v>34</v>
      </c>
      <c r="L67" s="96" t="s">
        <v>35</v>
      </c>
      <c r="M67" s="67">
        <v>400.3</v>
      </c>
      <c r="N67" s="41">
        <v>27.600000000000364</v>
      </c>
      <c r="O67" s="68">
        <v>6.8948288783413352</v>
      </c>
      <c r="P67" s="69">
        <v>46.430582015019603</v>
      </c>
      <c r="Q67" s="69">
        <v>16.896404157896061</v>
      </c>
      <c r="R67" s="69">
        <v>3.2059489551313618</v>
      </c>
      <c r="S67" s="41" t="s">
        <v>53</v>
      </c>
      <c r="T67" s="45"/>
      <c r="U67" s="56"/>
      <c r="V67" s="56"/>
      <c r="W67" s="41"/>
      <c r="X67" s="70"/>
      <c r="Y67" s="41"/>
      <c r="Z67" s="41"/>
      <c r="AA67" s="4"/>
      <c r="AB67" s="41"/>
      <c r="AC67" s="57"/>
      <c r="AD67" s="41"/>
      <c r="AE67" s="42"/>
      <c r="AF67" s="88"/>
    </row>
    <row r="68" spans="1:32" x14ac:dyDescent="0.25">
      <c r="A68" s="60">
        <v>2342</v>
      </c>
      <c r="B68" s="41">
        <v>2017</v>
      </c>
      <c r="C68" s="61">
        <v>2017</v>
      </c>
      <c r="D68" s="62" t="s">
        <v>205</v>
      </c>
      <c r="E68" s="41" t="s">
        <v>709</v>
      </c>
      <c r="F68" s="53" t="s">
        <v>39</v>
      </c>
      <c r="G68" s="71" t="s">
        <v>206</v>
      </c>
      <c r="H68" s="65">
        <v>9</v>
      </c>
      <c r="I68" s="66">
        <v>0.87</v>
      </c>
      <c r="J68" s="66">
        <v>0.6</v>
      </c>
      <c r="K68" s="203" t="s">
        <v>207</v>
      </c>
      <c r="L68" s="96" t="s">
        <v>598</v>
      </c>
      <c r="M68" s="67">
        <v>500.7</v>
      </c>
      <c r="N68" s="41">
        <v>52.199999999999818</v>
      </c>
      <c r="O68" s="68">
        <v>10.425404433792654</v>
      </c>
      <c r="P68" s="69">
        <v>44.293614520358005</v>
      </c>
      <c r="Q68" s="69">
        <v>16.490537153133534</v>
      </c>
      <c r="R68" s="69">
        <v>3.1336687322133261</v>
      </c>
      <c r="S68" s="41" t="s">
        <v>53</v>
      </c>
      <c r="T68" s="45" t="s">
        <v>208</v>
      </c>
      <c r="U68" s="56">
        <v>6.5627510240495231E-3</v>
      </c>
      <c r="V68" s="56">
        <v>2.2741688701410283E-4</v>
      </c>
      <c r="W68" s="41">
        <v>40380</v>
      </c>
      <c r="X68" s="70">
        <v>280</v>
      </c>
      <c r="Y68" s="4">
        <v>44280</v>
      </c>
      <c r="Z68" s="4">
        <v>43640</v>
      </c>
      <c r="AA68" s="4">
        <v>44560</v>
      </c>
      <c r="AB68" s="4">
        <v>43350</v>
      </c>
      <c r="AC68" s="57"/>
      <c r="AD68" s="41"/>
      <c r="AE68" s="42"/>
      <c r="AF68" s="88" t="s">
        <v>696</v>
      </c>
    </row>
    <row r="69" spans="1:32" x14ac:dyDescent="0.25">
      <c r="A69" s="60">
        <v>2343</v>
      </c>
      <c r="B69" s="41">
        <v>2017</v>
      </c>
      <c r="C69" s="61">
        <v>2017</v>
      </c>
      <c r="D69" s="62" t="s">
        <v>209</v>
      </c>
      <c r="E69" s="41" t="s">
        <v>709</v>
      </c>
      <c r="F69" s="53" t="s">
        <v>210</v>
      </c>
      <c r="G69" s="71" t="s">
        <v>211</v>
      </c>
      <c r="H69" s="65">
        <v>8</v>
      </c>
      <c r="I69" s="66">
        <v>0.8</v>
      </c>
      <c r="J69" s="66">
        <v>0.64</v>
      </c>
      <c r="K69" s="203" t="s">
        <v>207</v>
      </c>
      <c r="L69" s="96" t="s">
        <v>35</v>
      </c>
      <c r="M69" s="67">
        <v>338</v>
      </c>
      <c r="N69" s="41">
        <v>39.899999999999636</v>
      </c>
      <c r="O69" s="68">
        <v>11.804733727810543</v>
      </c>
      <c r="P69" s="69">
        <v>44.394069033299296</v>
      </c>
      <c r="Q69" s="69">
        <v>16.558106312739358</v>
      </c>
      <c r="R69" s="69">
        <v>3.127958994887984</v>
      </c>
      <c r="S69" s="41" t="s">
        <v>53</v>
      </c>
      <c r="T69" s="60"/>
      <c r="U69" s="41"/>
      <c r="V69" s="41"/>
      <c r="W69" s="41"/>
      <c r="X69" s="70"/>
      <c r="Y69" s="4"/>
      <c r="Z69" s="4"/>
      <c r="AA69" s="4"/>
      <c r="AB69" s="4"/>
      <c r="AC69" s="57"/>
      <c r="AD69" s="41"/>
      <c r="AE69" s="42"/>
      <c r="AF69" s="88"/>
    </row>
    <row r="70" spans="1:32" x14ac:dyDescent="0.25">
      <c r="A70" s="60">
        <v>2344</v>
      </c>
      <c r="B70" s="41">
        <v>2017</v>
      </c>
      <c r="C70" s="61">
        <v>2017</v>
      </c>
      <c r="D70" s="41" t="s">
        <v>212</v>
      </c>
      <c r="E70" s="41" t="s">
        <v>709</v>
      </c>
      <c r="F70" s="53" t="s">
        <v>131</v>
      </c>
      <c r="G70" s="71" t="s">
        <v>213</v>
      </c>
      <c r="H70" s="65">
        <v>8</v>
      </c>
      <c r="I70" s="66">
        <v>0.75</v>
      </c>
      <c r="J70" s="66">
        <v>0.48</v>
      </c>
      <c r="K70" s="203" t="s">
        <v>34</v>
      </c>
      <c r="L70" s="96" t="s">
        <v>598</v>
      </c>
      <c r="M70" s="67">
        <v>511.2</v>
      </c>
      <c r="N70" s="41">
        <v>48.399999999999636</v>
      </c>
      <c r="O70" s="68">
        <v>9.4679186228481296</v>
      </c>
      <c r="P70" s="69">
        <v>43.268086430705637</v>
      </c>
      <c r="Q70" s="69">
        <v>15.762347456781503</v>
      </c>
      <c r="R70" s="69">
        <v>3.2025325810781755</v>
      </c>
      <c r="S70" s="41" t="s">
        <v>53</v>
      </c>
      <c r="T70" s="60"/>
      <c r="U70" s="41"/>
      <c r="V70" s="41"/>
      <c r="W70" s="41"/>
      <c r="X70" s="70"/>
      <c r="Y70" s="4"/>
      <c r="Z70" s="4"/>
      <c r="AA70" s="4"/>
      <c r="AB70" s="4"/>
      <c r="AC70" s="57"/>
      <c r="AD70" s="41"/>
      <c r="AE70" s="42"/>
      <c r="AF70" s="88"/>
    </row>
    <row r="71" spans="1:32" x14ac:dyDescent="0.25">
      <c r="A71" s="60">
        <v>2345</v>
      </c>
      <c r="B71" s="41">
        <v>2017</v>
      </c>
      <c r="C71" s="61">
        <v>2017</v>
      </c>
      <c r="D71" s="41" t="s">
        <v>214</v>
      </c>
      <c r="E71" s="41" t="s">
        <v>709</v>
      </c>
      <c r="F71" s="53" t="s">
        <v>39</v>
      </c>
      <c r="G71" s="71" t="s">
        <v>215</v>
      </c>
      <c r="H71" s="65">
        <v>9</v>
      </c>
      <c r="I71" s="66">
        <v>0.8</v>
      </c>
      <c r="J71" s="66">
        <v>0.64</v>
      </c>
      <c r="K71" s="203" t="s">
        <v>34</v>
      </c>
      <c r="L71" s="96" t="s">
        <v>598</v>
      </c>
      <c r="M71" s="67">
        <v>474.5</v>
      </c>
      <c r="N71" s="41">
        <v>65.300000000000182</v>
      </c>
      <c r="O71" s="68">
        <v>13.761854583772431</v>
      </c>
      <c r="P71" s="69">
        <v>47.410296314319915</v>
      </c>
      <c r="Q71" s="69">
        <v>17.323820747935468</v>
      </c>
      <c r="R71" s="69">
        <v>3.1928296887170142</v>
      </c>
      <c r="S71" s="41" t="s">
        <v>53</v>
      </c>
      <c r="T71" s="60"/>
      <c r="U71" s="41"/>
      <c r="V71" s="41"/>
      <c r="W71" s="41"/>
      <c r="X71" s="70"/>
      <c r="Y71" s="4"/>
      <c r="Z71" s="4"/>
      <c r="AA71" s="4"/>
      <c r="AB71" s="4"/>
      <c r="AC71" s="57"/>
      <c r="AD71" s="41"/>
      <c r="AE71" s="42"/>
      <c r="AF71" s="88"/>
    </row>
    <row r="72" spans="1:32" x14ac:dyDescent="0.25">
      <c r="A72" s="60">
        <v>2346</v>
      </c>
      <c r="B72" s="41">
        <v>2017</v>
      </c>
      <c r="C72" s="61">
        <v>2017</v>
      </c>
      <c r="D72" s="41" t="s">
        <v>216</v>
      </c>
      <c r="E72" s="41" t="s">
        <v>709</v>
      </c>
      <c r="F72" s="53" t="s">
        <v>39</v>
      </c>
      <c r="G72" s="71" t="s">
        <v>217</v>
      </c>
      <c r="H72" s="65">
        <v>9</v>
      </c>
      <c r="I72" s="66">
        <v>0.78</v>
      </c>
      <c r="J72" s="66">
        <v>0.75</v>
      </c>
      <c r="K72" s="203" t="s">
        <v>60</v>
      </c>
      <c r="L72" s="96" t="s">
        <v>35</v>
      </c>
      <c r="M72" s="67">
        <v>509</v>
      </c>
      <c r="N72" s="41">
        <v>40.199999999999818</v>
      </c>
      <c r="O72" s="68">
        <v>7.8978388998035003</v>
      </c>
      <c r="P72" s="69">
        <v>45.31530675195264</v>
      </c>
      <c r="Q72" s="69">
        <v>16.804144654549031</v>
      </c>
      <c r="R72" s="69">
        <v>3.1461199568968143</v>
      </c>
      <c r="S72" s="41" t="s">
        <v>53</v>
      </c>
      <c r="T72" s="60"/>
      <c r="U72" s="41"/>
      <c r="V72" s="41"/>
      <c r="W72" s="41"/>
      <c r="X72" s="70"/>
      <c r="Y72" s="4"/>
      <c r="Z72" s="4"/>
      <c r="AA72" s="4"/>
      <c r="AB72" s="4"/>
      <c r="AC72" s="57"/>
      <c r="AD72" s="41"/>
      <c r="AE72" s="42"/>
      <c r="AF72" s="88"/>
    </row>
    <row r="73" spans="1:32" x14ac:dyDescent="0.25">
      <c r="A73" s="60">
        <v>2347</v>
      </c>
      <c r="B73" s="41">
        <v>2017</v>
      </c>
      <c r="C73" s="61">
        <v>2017</v>
      </c>
      <c r="D73" s="41" t="s">
        <v>218</v>
      </c>
      <c r="E73" s="41" t="s">
        <v>709</v>
      </c>
      <c r="F73" s="63" t="s">
        <v>219</v>
      </c>
      <c r="G73" s="71" t="s">
        <v>220</v>
      </c>
      <c r="H73" s="65">
        <v>9</v>
      </c>
      <c r="I73" s="66">
        <v>0.82</v>
      </c>
      <c r="J73" s="66">
        <v>0.75</v>
      </c>
      <c r="K73" s="203" t="s">
        <v>60</v>
      </c>
      <c r="L73" s="96" t="s">
        <v>35</v>
      </c>
      <c r="M73" s="67">
        <v>556</v>
      </c>
      <c r="N73" s="41">
        <v>59.699999999999818</v>
      </c>
      <c r="O73" s="68">
        <v>10.737410071942413</v>
      </c>
      <c r="P73" s="69">
        <v>46.1605533217827</v>
      </c>
      <c r="Q73" s="69">
        <v>16.954401073053756</v>
      </c>
      <c r="R73" s="69">
        <v>3.1764009572496787</v>
      </c>
      <c r="S73" s="41" t="s">
        <v>53</v>
      </c>
      <c r="T73" s="60"/>
      <c r="U73" s="41"/>
      <c r="V73" s="41"/>
      <c r="W73" s="41"/>
      <c r="X73" s="70"/>
      <c r="Y73" s="4"/>
      <c r="Z73" s="4"/>
      <c r="AA73" s="4"/>
      <c r="AB73" s="4"/>
      <c r="AC73" s="57"/>
      <c r="AD73" s="41"/>
      <c r="AE73" s="42"/>
      <c r="AF73" s="88"/>
    </row>
    <row r="74" spans="1:32" x14ac:dyDescent="0.25">
      <c r="A74" s="60">
        <v>2348</v>
      </c>
      <c r="B74" s="41">
        <v>2017</v>
      </c>
      <c r="C74" s="61">
        <v>2017</v>
      </c>
      <c r="D74" s="41" t="s">
        <v>221</v>
      </c>
      <c r="E74" s="41" t="s">
        <v>709</v>
      </c>
      <c r="F74" s="53" t="s">
        <v>39</v>
      </c>
      <c r="G74" s="71" t="s">
        <v>222</v>
      </c>
      <c r="H74" s="65">
        <v>9</v>
      </c>
      <c r="I74" s="66">
        <v>0.8</v>
      </c>
      <c r="J74" s="66">
        <v>0.75</v>
      </c>
      <c r="K74" s="203" t="s">
        <v>44</v>
      </c>
      <c r="L74" s="96" t="s">
        <v>598</v>
      </c>
      <c r="M74" s="67">
        <v>519</v>
      </c>
      <c r="N74" s="41">
        <v>38.199999999999818</v>
      </c>
      <c r="O74" s="68">
        <v>7.3603082851637414</v>
      </c>
      <c r="P74" s="69">
        <v>45.798773673190063</v>
      </c>
      <c r="Q74" s="69">
        <v>16.612888560582661</v>
      </c>
      <c r="R74" s="69">
        <v>3.2162919392746567</v>
      </c>
      <c r="S74" s="41" t="s">
        <v>53</v>
      </c>
      <c r="T74" s="60"/>
      <c r="U74" s="41"/>
      <c r="V74" s="41"/>
      <c r="W74" s="41"/>
      <c r="X74" s="70"/>
      <c r="Y74" s="4"/>
      <c r="Z74" s="4"/>
      <c r="AA74" s="4"/>
      <c r="AB74" s="4"/>
      <c r="AC74" s="57"/>
      <c r="AD74" s="41"/>
      <c r="AE74" s="42"/>
      <c r="AF74" s="88"/>
    </row>
    <row r="75" spans="1:32" x14ac:dyDescent="0.25">
      <c r="A75" s="60">
        <v>2349</v>
      </c>
      <c r="B75" s="41">
        <v>2017</v>
      </c>
      <c r="C75" s="61">
        <v>2017</v>
      </c>
      <c r="D75" s="41" t="s">
        <v>223</v>
      </c>
      <c r="E75" s="41" t="s">
        <v>709</v>
      </c>
      <c r="F75" s="53" t="s">
        <v>145</v>
      </c>
      <c r="G75" s="71" t="s">
        <v>224</v>
      </c>
      <c r="H75" s="65">
        <v>9</v>
      </c>
      <c r="I75" s="66">
        <v>0.78</v>
      </c>
      <c r="J75" s="66">
        <v>0.65</v>
      </c>
      <c r="K75" s="203" t="s">
        <v>34</v>
      </c>
      <c r="L75" s="96" t="s">
        <v>598</v>
      </c>
      <c r="M75" s="67">
        <v>436</v>
      </c>
      <c r="N75" s="41">
        <v>47</v>
      </c>
      <c r="O75" s="68">
        <v>10.779816513761467</v>
      </c>
      <c r="P75" s="69">
        <v>46.190778288553972</v>
      </c>
      <c r="Q75" s="69">
        <v>16.883728849960232</v>
      </c>
      <c r="R75" s="69">
        <v>3.1917853417426816</v>
      </c>
      <c r="S75" s="41" t="s">
        <v>53</v>
      </c>
      <c r="T75" s="60"/>
      <c r="U75" s="41"/>
      <c r="V75" s="41"/>
      <c r="W75" s="41"/>
      <c r="X75" s="70"/>
      <c r="Y75" s="4"/>
      <c r="Z75" s="4"/>
      <c r="AA75" s="4"/>
      <c r="AB75" s="4"/>
      <c r="AC75" s="57"/>
      <c r="AD75" s="41"/>
      <c r="AE75" s="42"/>
      <c r="AF75" s="88"/>
    </row>
    <row r="76" spans="1:32" x14ac:dyDescent="0.25">
      <c r="A76" s="60">
        <v>2350</v>
      </c>
      <c r="B76" s="41">
        <v>2017</v>
      </c>
      <c r="C76" s="61">
        <v>2017</v>
      </c>
      <c r="D76" s="41" t="s">
        <v>225</v>
      </c>
      <c r="E76" s="41" t="s">
        <v>709</v>
      </c>
      <c r="F76" s="53" t="s">
        <v>226</v>
      </c>
      <c r="G76" s="71" t="s">
        <v>227</v>
      </c>
      <c r="H76" s="65">
        <v>9</v>
      </c>
      <c r="I76" s="66">
        <v>0.78</v>
      </c>
      <c r="J76" s="66">
        <v>0.72</v>
      </c>
      <c r="K76" s="203" t="s">
        <v>175</v>
      </c>
      <c r="L76" s="96" t="s">
        <v>598</v>
      </c>
      <c r="M76" s="67">
        <v>460.6</v>
      </c>
      <c r="N76" s="41">
        <v>31.699999999999818</v>
      </c>
      <c r="O76" s="68">
        <v>6.8823273990446845</v>
      </c>
      <c r="P76" s="69">
        <v>43.169404621921089</v>
      </c>
      <c r="Q76" s="69">
        <v>15.756465524758957</v>
      </c>
      <c r="R76" s="69">
        <v>3.1964213316204009</v>
      </c>
      <c r="S76" s="41" t="s">
        <v>53</v>
      </c>
      <c r="T76" s="45" t="s">
        <v>228</v>
      </c>
      <c r="U76" s="56">
        <v>7.2690164803639011E-3</v>
      </c>
      <c r="V76" s="56">
        <v>2.309734597099957E-4</v>
      </c>
      <c r="W76" s="41">
        <v>39560</v>
      </c>
      <c r="X76" s="70">
        <v>260</v>
      </c>
      <c r="Y76" s="4">
        <v>43460</v>
      </c>
      <c r="Z76" s="4">
        <v>42980</v>
      </c>
      <c r="AA76" s="4">
        <v>43800</v>
      </c>
      <c r="AB76" s="4">
        <v>42790</v>
      </c>
      <c r="AC76" s="57"/>
      <c r="AD76" s="41"/>
      <c r="AE76" s="42"/>
      <c r="AF76" s="88" t="s">
        <v>696</v>
      </c>
    </row>
    <row r="77" spans="1:32" x14ac:dyDescent="0.25">
      <c r="A77" s="60">
        <v>2351</v>
      </c>
      <c r="B77" s="41">
        <v>2017</v>
      </c>
      <c r="C77" s="61">
        <v>2017</v>
      </c>
      <c r="D77" s="41" t="s">
        <v>229</v>
      </c>
      <c r="E77" s="41" t="s">
        <v>709</v>
      </c>
      <c r="F77" s="63" t="s">
        <v>230</v>
      </c>
      <c r="G77" s="71" t="s">
        <v>231</v>
      </c>
      <c r="H77" s="65">
        <v>9</v>
      </c>
      <c r="I77" s="66">
        <v>0.8</v>
      </c>
      <c r="J77" s="66">
        <v>0.68</v>
      </c>
      <c r="K77" s="203" t="s">
        <v>34</v>
      </c>
      <c r="L77" s="96" t="s">
        <v>35</v>
      </c>
      <c r="M77" s="67">
        <v>432.3</v>
      </c>
      <c r="N77" s="41">
        <v>52.300000000000182</v>
      </c>
      <c r="O77" s="68">
        <v>12.098080037011377</v>
      </c>
      <c r="P77" s="69">
        <v>45.576007915535506</v>
      </c>
      <c r="Q77" s="69">
        <v>16.999556056854999</v>
      </c>
      <c r="R77" s="69">
        <v>3.1278467519126485</v>
      </c>
      <c r="S77" s="41" t="s">
        <v>53</v>
      </c>
      <c r="T77" s="60"/>
      <c r="U77" s="56"/>
      <c r="V77" s="56"/>
      <c r="W77" s="41"/>
      <c r="X77" s="70"/>
      <c r="Y77" s="41"/>
      <c r="Z77" s="41"/>
      <c r="AA77" s="4"/>
      <c r="AB77" s="41"/>
      <c r="AC77" s="57"/>
      <c r="AD77" s="41"/>
      <c r="AE77" s="42"/>
      <c r="AF77" s="88"/>
    </row>
    <row r="78" spans="1:32" x14ac:dyDescent="0.25">
      <c r="A78" s="60">
        <v>2352</v>
      </c>
      <c r="B78" s="41">
        <v>2017</v>
      </c>
      <c r="C78" s="61">
        <v>2017</v>
      </c>
      <c r="D78" s="41" t="s">
        <v>232</v>
      </c>
      <c r="E78" s="41" t="s">
        <v>709</v>
      </c>
      <c r="F78" s="63" t="s">
        <v>145</v>
      </c>
      <c r="G78" s="71" t="s">
        <v>233</v>
      </c>
      <c r="H78" s="65">
        <v>9</v>
      </c>
      <c r="I78" s="66">
        <v>0.82</v>
      </c>
      <c r="J78" s="66">
        <v>0.76</v>
      </c>
      <c r="K78" s="203" t="s">
        <v>44</v>
      </c>
      <c r="L78" s="96" t="s">
        <v>598</v>
      </c>
      <c r="M78" s="67">
        <v>473.5</v>
      </c>
      <c r="N78" s="41">
        <v>48.099999999999454</v>
      </c>
      <c r="O78" s="68">
        <v>10.158394931362082</v>
      </c>
      <c r="P78" s="69">
        <v>45.422660732400082</v>
      </c>
      <c r="Q78" s="69">
        <v>16.939920855081123</v>
      </c>
      <c r="R78" s="69">
        <v>3.1282968564594835</v>
      </c>
      <c r="S78" s="41" t="s">
        <v>53</v>
      </c>
      <c r="T78" s="98" t="s">
        <v>234</v>
      </c>
      <c r="U78" s="121">
        <v>6.7453879577170795E-3</v>
      </c>
      <c r="V78" s="121">
        <v>2.2691612503094824E-4</v>
      </c>
      <c r="W78" s="99">
        <v>40160</v>
      </c>
      <c r="X78" s="70">
        <v>270</v>
      </c>
      <c r="Y78" s="4">
        <v>44060</v>
      </c>
      <c r="Z78" s="4">
        <v>43440</v>
      </c>
      <c r="AA78" s="4">
        <v>44360</v>
      </c>
      <c r="AB78" s="4">
        <v>43210</v>
      </c>
      <c r="AC78" s="57"/>
      <c r="AD78" s="41"/>
      <c r="AE78" s="42"/>
      <c r="AF78" s="88" t="s">
        <v>696</v>
      </c>
    </row>
    <row r="79" spans="1:32" x14ac:dyDescent="0.25">
      <c r="A79" s="60">
        <v>2353</v>
      </c>
      <c r="B79" s="41">
        <v>2017</v>
      </c>
      <c r="C79" s="61">
        <v>2017</v>
      </c>
      <c r="D79" s="41" t="s">
        <v>235</v>
      </c>
      <c r="E79" s="41" t="s">
        <v>709</v>
      </c>
      <c r="F79" s="63" t="s">
        <v>39</v>
      </c>
      <c r="G79" s="71" t="s">
        <v>236</v>
      </c>
      <c r="H79" s="65">
        <v>9</v>
      </c>
      <c r="I79" s="66">
        <v>0.75</v>
      </c>
      <c r="J79" s="66">
        <v>0.77</v>
      </c>
      <c r="K79" s="203" t="s">
        <v>44</v>
      </c>
      <c r="L79" s="96" t="s">
        <v>598</v>
      </c>
      <c r="M79" s="67">
        <v>508.4</v>
      </c>
      <c r="N79" s="41">
        <v>51.899999999999636</v>
      </c>
      <c r="O79" s="68">
        <v>10.208497246262715</v>
      </c>
      <c r="P79" s="69">
        <v>45.75403861965232</v>
      </c>
      <c r="Q79" s="69">
        <v>16.992684038921784</v>
      </c>
      <c r="R79" s="69">
        <v>3.1413347385493737</v>
      </c>
      <c r="S79" s="41" t="s">
        <v>53</v>
      </c>
      <c r="T79" s="60"/>
      <c r="U79" s="41"/>
      <c r="V79" s="41"/>
      <c r="W79" s="41"/>
      <c r="X79" s="70"/>
      <c r="Y79" s="41"/>
      <c r="Z79" s="41"/>
      <c r="AA79" s="4"/>
      <c r="AB79" s="41"/>
      <c r="AC79" s="57"/>
      <c r="AD79" s="41"/>
      <c r="AE79" s="42"/>
      <c r="AF79" s="88"/>
    </row>
    <row r="80" spans="1:32" x14ac:dyDescent="0.25">
      <c r="A80" s="60">
        <v>2354</v>
      </c>
      <c r="B80" s="41">
        <v>2017</v>
      </c>
      <c r="C80" s="61">
        <v>2017</v>
      </c>
      <c r="D80" s="41" t="s">
        <v>237</v>
      </c>
      <c r="E80" s="41" t="s">
        <v>709</v>
      </c>
      <c r="F80" s="53" t="s">
        <v>131</v>
      </c>
      <c r="G80" s="71" t="s">
        <v>238</v>
      </c>
      <c r="H80" s="65">
        <v>9</v>
      </c>
      <c r="I80" s="66">
        <v>0.76</v>
      </c>
      <c r="J80" s="66">
        <v>0.69</v>
      </c>
      <c r="K80" s="203" t="s">
        <v>34</v>
      </c>
      <c r="L80" s="96" t="s">
        <v>35</v>
      </c>
      <c r="M80" s="67">
        <v>440</v>
      </c>
      <c r="N80" s="41">
        <v>58.800000000000182</v>
      </c>
      <c r="O80" s="68">
        <v>13.363636363636404</v>
      </c>
      <c r="P80" s="100">
        <v>51.755324904258806</v>
      </c>
      <c r="Q80" s="100">
        <v>19.232477290461969</v>
      </c>
      <c r="R80" s="69">
        <v>3.1395440132869425</v>
      </c>
      <c r="S80" s="41" t="s">
        <v>53</v>
      </c>
      <c r="T80" s="45"/>
      <c r="U80" s="41"/>
      <c r="V80" s="41"/>
      <c r="W80" s="41"/>
      <c r="X80" s="70"/>
      <c r="Y80" s="41"/>
      <c r="Z80" s="41"/>
      <c r="AA80" s="4"/>
      <c r="AB80" s="41"/>
      <c r="AC80" s="57"/>
      <c r="AD80" s="41"/>
      <c r="AE80" s="42"/>
      <c r="AF80" s="88"/>
    </row>
    <row r="81" spans="1:32" ht="13.5" customHeight="1" x14ac:dyDescent="0.25">
      <c r="A81" s="60">
        <v>2355</v>
      </c>
      <c r="B81" s="41">
        <v>2017</v>
      </c>
      <c r="C81" s="61">
        <v>2017</v>
      </c>
      <c r="D81" s="41" t="s">
        <v>239</v>
      </c>
      <c r="E81" s="41" t="s">
        <v>709</v>
      </c>
      <c r="F81" s="63" t="s">
        <v>39</v>
      </c>
      <c r="G81" s="64" t="s">
        <v>240</v>
      </c>
      <c r="H81" s="101">
        <v>9</v>
      </c>
      <c r="I81" s="101"/>
      <c r="J81" s="101"/>
      <c r="K81" s="205" t="s">
        <v>44</v>
      </c>
      <c r="L81" s="96" t="s">
        <v>35</v>
      </c>
      <c r="M81" s="67">
        <v>611.29999999999995</v>
      </c>
      <c r="N81" s="41">
        <v>52.599999999999454</v>
      </c>
      <c r="O81" s="68">
        <v>8.6046131195811313</v>
      </c>
      <c r="P81" s="69">
        <v>46.589361364927889</v>
      </c>
      <c r="Q81" s="69">
        <v>16.997607250399724</v>
      </c>
      <c r="R81" s="69">
        <v>3.1977590150821706</v>
      </c>
      <c r="S81" s="41" t="s">
        <v>53</v>
      </c>
      <c r="T81" s="45" t="s">
        <v>241</v>
      </c>
      <c r="U81" s="56">
        <v>6.0394037369339423E-3</v>
      </c>
      <c r="V81" s="56">
        <v>2.2541329301377827E-4</v>
      </c>
      <c r="W81" s="73">
        <v>41040</v>
      </c>
      <c r="X81" s="74">
        <v>300</v>
      </c>
      <c r="Y81" s="4">
        <v>44880</v>
      </c>
      <c r="Z81" s="4">
        <v>44270</v>
      </c>
      <c r="AA81" s="4">
        <v>45190</v>
      </c>
      <c r="AB81" s="4">
        <v>43940</v>
      </c>
      <c r="AC81" s="102"/>
      <c r="AD81" s="103"/>
      <c r="AE81" s="104"/>
      <c r="AF81" s="88" t="s">
        <v>696</v>
      </c>
    </row>
    <row r="82" spans="1:32" x14ac:dyDescent="0.25">
      <c r="A82" s="60">
        <v>2356</v>
      </c>
      <c r="B82" s="41">
        <v>2017</v>
      </c>
      <c r="C82" s="61">
        <v>2017</v>
      </c>
      <c r="D82" s="41" t="s">
        <v>242</v>
      </c>
      <c r="E82" s="41" t="s">
        <v>709</v>
      </c>
      <c r="F82" s="63" t="s">
        <v>39</v>
      </c>
      <c r="G82" s="71" t="s">
        <v>243</v>
      </c>
      <c r="H82" s="65">
        <v>9</v>
      </c>
      <c r="I82" s="97">
        <v>0.69</v>
      </c>
      <c r="J82" s="97">
        <v>0.59</v>
      </c>
      <c r="K82" s="203" t="s">
        <v>34</v>
      </c>
      <c r="L82" s="96" t="s">
        <v>598</v>
      </c>
      <c r="M82" s="67">
        <v>387.8</v>
      </c>
      <c r="N82" s="41">
        <v>58</v>
      </c>
      <c r="O82" s="68">
        <v>14.956162970603403</v>
      </c>
      <c r="P82" s="55">
        <v>47.591734799999998</v>
      </c>
      <c r="Q82" s="55">
        <v>17.429517125984177</v>
      </c>
      <c r="R82" s="55">
        <v>3.1856124886238049</v>
      </c>
      <c r="S82" s="41" t="s">
        <v>53</v>
      </c>
      <c r="T82" s="45" t="s">
        <v>244</v>
      </c>
      <c r="U82" s="56">
        <v>5.9182822971364374E-3</v>
      </c>
      <c r="V82" s="56">
        <v>2.221446080346552E-4</v>
      </c>
      <c r="W82" s="73">
        <v>41210</v>
      </c>
      <c r="X82" s="74">
        <v>300</v>
      </c>
      <c r="Y82" s="4">
        <v>45010</v>
      </c>
      <c r="Z82" s="4">
        <v>44420</v>
      </c>
      <c r="AA82" s="4">
        <v>45320</v>
      </c>
      <c r="AB82" s="4">
        <v>44120</v>
      </c>
      <c r="AC82" s="102"/>
      <c r="AD82" s="103"/>
      <c r="AE82" s="104"/>
      <c r="AF82" s="88" t="s">
        <v>696</v>
      </c>
    </row>
    <row r="83" spans="1:32" x14ac:dyDescent="0.25">
      <c r="A83" s="60">
        <v>2357</v>
      </c>
      <c r="B83" s="41">
        <v>2017</v>
      </c>
      <c r="C83" s="61">
        <v>2017</v>
      </c>
      <c r="D83" s="41" t="s">
        <v>245</v>
      </c>
      <c r="E83" s="41" t="s">
        <v>709</v>
      </c>
      <c r="F83" s="53" t="s">
        <v>39</v>
      </c>
      <c r="G83" s="64" t="s">
        <v>246</v>
      </c>
      <c r="H83" s="65">
        <v>8</v>
      </c>
      <c r="I83" s="101"/>
      <c r="J83" s="101"/>
      <c r="K83" s="205" t="s">
        <v>34</v>
      </c>
      <c r="L83" s="96" t="s">
        <v>598</v>
      </c>
      <c r="M83" s="67">
        <v>426.9</v>
      </c>
      <c r="N83" s="41">
        <v>61</v>
      </c>
      <c r="O83" s="68">
        <v>14.289060669946124</v>
      </c>
      <c r="P83" s="100">
        <v>49.015599299999998</v>
      </c>
      <c r="Q83" s="100">
        <v>17.863594419427972</v>
      </c>
      <c r="R83" s="55">
        <v>3.2011957526364707</v>
      </c>
      <c r="S83" s="41" t="s">
        <v>53</v>
      </c>
      <c r="T83" s="45"/>
      <c r="U83" s="41"/>
      <c r="V83" s="41"/>
      <c r="W83" s="41"/>
      <c r="X83" s="70"/>
      <c r="Y83" s="41"/>
      <c r="Z83" s="41"/>
      <c r="AA83" s="4"/>
      <c r="AB83" s="41"/>
      <c r="AC83" s="57"/>
      <c r="AD83" s="41"/>
      <c r="AE83" s="42"/>
      <c r="AF83" s="88"/>
    </row>
    <row r="84" spans="1:32" x14ac:dyDescent="0.25">
      <c r="A84" s="60">
        <v>2358</v>
      </c>
      <c r="B84" s="41">
        <v>2017</v>
      </c>
      <c r="C84" s="61">
        <v>2017</v>
      </c>
      <c r="D84" s="41" t="s">
        <v>247</v>
      </c>
      <c r="E84" s="41" t="s">
        <v>709</v>
      </c>
      <c r="F84" s="53" t="s">
        <v>145</v>
      </c>
      <c r="G84" s="71" t="s">
        <v>248</v>
      </c>
      <c r="H84" s="65">
        <v>8</v>
      </c>
      <c r="I84" s="66">
        <v>0.79</v>
      </c>
      <c r="J84" s="66">
        <v>0.57999999999999996</v>
      </c>
      <c r="K84" s="203" t="s">
        <v>34</v>
      </c>
      <c r="L84" s="96" t="s">
        <v>35</v>
      </c>
      <c r="M84" s="67">
        <v>369.2</v>
      </c>
      <c r="N84" s="41">
        <v>36.400000000000546</v>
      </c>
      <c r="O84" s="68">
        <v>9.8591549295776133</v>
      </c>
      <c r="P84" s="55">
        <v>44.917031899999998</v>
      </c>
      <c r="Q84" s="55">
        <v>16.592607018792989</v>
      </c>
      <c r="R84" s="55">
        <v>3.1582258791226741</v>
      </c>
      <c r="S84" s="41" t="s">
        <v>53</v>
      </c>
      <c r="T84" s="45"/>
      <c r="U84" s="41"/>
      <c r="V84" s="41"/>
      <c r="W84" s="41"/>
      <c r="X84" s="70"/>
      <c r="Y84" s="41"/>
      <c r="Z84" s="41"/>
      <c r="AA84" s="4"/>
      <c r="AB84" s="41"/>
      <c r="AC84" s="57"/>
      <c r="AD84" s="41"/>
      <c r="AE84" s="42"/>
      <c r="AF84" s="88"/>
    </row>
    <row r="85" spans="1:32" x14ac:dyDescent="0.25">
      <c r="A85" s="60">
        <v>2359</v>
      </c>
      <c r="B85" s="41">
        <v>2017</v>
      </c>
      <c r="C85" s="61">
        <v>2017</v>
      </c>
      <c r="D85" s="41" t="s">
        <v>249</v>
      </c>
      <c r="E85" s="41" t="s">
        <v>709</v>
      </c>
      <c r="F85" s="53" t="s">
        <v>145</v>
      </c>
      <c r="G85" s="64" t="s">
        <v>250</v>
      </c>
      <c r="H85" s="65">
        <v>9</v>
      </c>
      <c r="I85" s="66">
        <v>0.78</v>
      </c>
      <c r="J85" s="66">
        <v>0.66</v>
      </c>
      <c r="K85" s="203" t="s">
        <v>34</v>
      </c>
      <c r="L85" s="96" t="s">
        <v>598</v>
      </c>
      <c r="M85" s="67">
        <v>529.79999999999995</v>
      </c>
      <c r="N85" s="41">
        <v>62.399999999999636</v>
      </c>
      <c r="O85" s="68">
        <v>11.778029445073544</v>
      </c>
      <c r="P85" s="55">
        <v>45.067984600000003</v>
      </c>
      <c r="Q85" s="55">
        <v>16.565520638878954</v>
      </c>
      <c r="R85" s="55">
        <v>3.1740211194287338</v>
      </c>
      <c r="S85" s="41" t="s">
        <v>53</v>
      </c>
      <c r="T85" s="45" t="s">
        <v>251</v>
      </c>
      <c r="U85" s="56">
        <v>5.7917749613628647E-3</v>
      </c>
      <c r="V85" s="56">
        <v>2.2362782026746469E-4</v>
      </c>
      <c r="W85" s="73">
        <v>41380</v>
      </c>
      <c r="X85" s="74">
        <v>310</v>
      </c>
      <c r="Y85" s="4">
        <v>45150</v>
      </c>
      <c r="Z85" s="4">
        <v>44550</v>
      </c>
      <c r="AA85" s="4">
        <v>45470</v>
      </c>
      <c r="AB85" s="4">
        <v>44270</v>
      </c>
      <c r="AC85" s="102"/>
      <c r="AD85" s="103"/>
      <c r="AE85" s="104"/>
      <c r="AF85" s="88" t="s">
        <v>696</v>
      </c>
    </row>
    <row r="86" spans="1:32" x14ac:dyDescent="0.25">
      <c r="A86" s="60">
        <v>2360</v>
      </c>
      <c r="B86" s="41">
        <v>2017</v>
      </c>
      <c r="C86" s="61">
        <v>2017</v>
      </c>
      <c r="D86" s="41" t="s">
        <v>252</v>
      </c>
      <c r="E86" s="41" t="s">
        <v>709</v>
      </c>
      <c r="F86" s="63" t="s">
        <v>32</v>
      </c>
      <c r="G86" s="64" t="s">
        <v>253</v>
      </c>
      <c r="H86" s="65">
        <v>9</v>
      </c>
      <c r="I86" s="101"/>
      <c r="J86" s="101"/>
      <c r="K86" s="205" t="s">
        <v>34</v>
      </c>
      <c r="L86" s="96" t="s">
        <v>35</v>
      </c>
      <c r="M86" s="67">
        <v>360.8</v>
      </c>
      <c r="N86" s="41">
        <v>50.300000000000182</v>
      </c>
      <c r="O86" s="68">
        <v>13.941241685144174</v>
      </c>
      <c r="P86" s="55">
        <v>45.333456699999999</v>
      </c>
      <c r="Q86" s="55">
        <v>16.791915211659983</v>
      </c>
      <c r="R86" s="55">
        <v>3.1496722754835669</v>
      </c>
      <c r="S86" s="41" t="s">
        <v>53</v>
      </c>
      <c r="T86" s="45" t="s">
        <v>254</v>
      </c>
      <c r="U86" s="56">
        <v>5.8164369370122607E-3</v>
      </c>
      <c r="V86" s="56">
        <v>2.2369773457629147E-4</v>
      </c>
      <c r="W86" s="73">
        <v>41350</v>
      </c>
      <c r="X86" s="74">
        <v>310</v>
      </c>
      <c r="Y86" s="4">
        <v>45130</v>
      </c>
      <c r="Z86" s="4">
        <v>44520</v>
      </c>
      <c r="AA86" s="4">
        <v>45450</v>
      </c>
      <c r="AB86" s="4">
        <v>44240</v>
      </c>
      <c r="AC86" s="102"/>
      <c r="AD86" s="103"/>
      <c r="AE86" s="104"/>
      <c r="AF86" s="88" t="s">
        <v>696</v>
      </c>
    </row>
    <row r="87" spans="1:32" x14ac:dyDescent="0.25">
      <c r="A87" s="60">
        <v>2361</v>
      </c>
      <c r="B87" s="41">
        <v>2017</v>
      </c>
      <c r="C87" s="61">
        <v>2017</v>
      </c>
      <c r="D87" s="41" t="s">
        <v>255</v>
      </c>
      <c r="E87" s="41" t="s">
        <v>709</v>
      </c>
      <c r="F87" s="63" t="s">
        <v>32</v>
      </c>
      <c r="G87" s="64" t="s">
        <v>256</v>
      </c>
      <c r="H87" s="65">
        <v>5</v>
      </c>
      <c r="I87" s="93"/>
      <c r="J87" s="65">
        <v>0.72</v>
      </c>
      <c r="K87" s="205" t="s">
        <v>34</v>
      </c>
      <c r="L87" s="96" t="s">
        <v>35</v>
      </c>
      <c r="M87" s="67">
        <v>599.6</v>
      </c>
      <c r="N87" s="41">
        <v>92.899999999999636</v>
      </c>
      <c r="O87" s="68">
        <v>15.493662441627691</v>
      </c>
      <c r="P87" s="55">
        <v>46.418004799999999</v>
      </c>
      <c r="Q87" s="55">
        <v>17.076412087545243</v>
      </c>
      <c r="R87" s="55">
        <v>3.1712947404389116</v>
      </c>
      <c r="S87" s="41" t="s">
        <v>53</v>
      </c>
      <c r="T87" s="45" t="s">
        <v>257</v>
      </c>
      <c r="U87" s="56">
        <v>5.3581363965058901E-3</v>
      </c>
      <c r="V87" s="56">
        <v>2.1960046841484388E-4</v>
      </c>
      <c r="W87" s="73">
        <v>42010</v>
      </c>
      <c r="X87" s="74">
        <v>330</v>
      </c>
      <c r="Y87" s="4">
        <v>45670</v>
      </c>
      <c r="Z87" s="4">
        <v>45050</v>
      </c>
      <c r="AA87" s="4">
        <v>46000</v>
      </c>
      <c r="AB87" s="4">
        <v>44740</v>
      </c>
      <c r="AC87" s="102"/>
      <c r="AD87" s="103"/>
      <c r="AE87" s="104"/>
      <c r="AF87" s="88" t="s">
        <v>696</v>
      </c>
    </row>
    <row r="88" spans="1:32" x14ac:dyDescent="0.25">
      <c r="A88" s="60">
        <v>2362</v>
      </c>
      <c r="B88" s="41">
        <v>2017</v>
      </c>
      <c r="C88" s="61">
        <v>2017</v>
      </c>
      <c r="D88" s="41" t="s">
        <v>258</v>
      </c>
      <c r="E88" s="41" t="s">
        <v>709</v>
      </c>
      <c r="F88" s="63" t="s">
        <v>145</v>
      </c>
      <c r="G88" s="105" t="s">
        <v>259</v>
      </c>
      <c r="H88" s="106">
        <v>9</v>
      </c>
      <c r="I88" s="106"/>
      <c r="J88" s="106"/>
      <c r="K88" s="206" t="s">
        <v>34</v>
      </c>
      <c r="L88" s="96" t="s">
        <v>35</v>
      </c>
      <c r="M88" s="67">
        <v>449.1</v>
      </c>
      <c r="N88" s="41">
        <v>58.899999999999636</v>
      </c>
      <c r="O88" s="68">
        <v>13.115119127143094</v>
      </c>
      <c r="P88" s="100">
        <v>54.648232999999998</v>
      </c>
      <c r="Q88" s="100">
        <v>20.149859793713652</v>
      </c>
      <c r="R88" s="55">
        <v>3.1641048048388143</v>
      </c>
      <c r="S88" s="41" t="s">
        <v>53</v>
      </c>
      <c r="T88" s="45"/>
      <c r="U88" s="41"/>
      <c r="V88" s="41"/>
      <c r="W88" s="41"/>
      <c r="X88" s="70"/>
      <c r="Y88" s="41"/>
      <c r="Z88" s="41"/>
      <c r="AA88" s="4"/>
      <c r="AB88" s="41"/>
      <c r="AC88" s="57"/>
      <c r="AD88" s="41"/>
      <c r="AE88" s="42"/>
      <c r="AF88" s="88"/>
    </row>
    <row r="89" spans="1:32" x14ac:dyDescent="0.25">
      <c r="A89" s="60">
        <v>2363</v>
      </c>
      <c r="B89" s="41">
        <v>2017</v>
      </c>
      <c r="C89" s="61">
        <v>2017</v>
      </c>
      <c r="D89" s="41" t="s">
        <v>258</v>
      </c>
      <c r="E89" s="41" t="s">
        <v>709</v>
      </c>
      <c r="F89" s="88" t="s">
        <v>260</v>
      </c>
      <c r="G89" s="105" t="s">
        <v>259</v>
      </c>
      <c r="H89" s="106">
        <v>9</v>
      </c>
      <c r="I89" s="106"/>
      <c r="J89" s="106"/>
      <c r="K89" s="206" t="s">
        <v>34</v>
      </c>
      <c r="L89" s="96" t="s">
        <v>35</v>
      </c>
      <c r="M89" s="67">
        <v>472.3</v>
      </c>
      <c r="N89" s="41">
        <v>67.100000000000364</v>
      </c>
      <c r="O89" s="68">
        <v>14.207071776413374</v>
      </c>
      <c r="P89" s="55">
        <v>46.050304300000001</v>
      </c>
      <c r="Q89" s="55">
        <v>16.804430938107075</v>
      </c>
      <c r="R89" s="55">
        <v>3.1970943940038143</v>
      </c>
      <c r="S89" s="41" t="s">
        <v>53</v>
      </c>
      <c r="T89" s="45"/>
      <c r="U89" s="41"/>
      <c r="V89" s="41"/>
      <c r="W89" s="41"/>
      <c r="X89" s="70"/>
      <c r="Y89" s="41"/>
      <c r="Z89" s="41"/>
      <c r="AA89" s="4"/>
      <c r="AB89" s="41"/>
      <c r="AC89" s="57"/>
      <c r="AD89" s="41"/>
      <c r="AE89" s="42"/>
      <c r="AF89" s="88"/>
    </row>
    <row r="90" spans="1:32" x14ac:dyDescent="0.25">
      <c r="A90" s="60"/>
      <c r="B90" s="41"/>
      <c r="C90" s="61"/>
      <c r="D90" s="41"/>
      <c r="E90" s="41"/>
      <c r="F90" s="53"/>
      <c r="G90" s="105"/>
      <c r="H90" s="106"/>
      <c r="I90" s="106"/>
      <c r="J90" s="106"/>
      <c r="K90" s="105"/>
      <c r="L90" s="96"/>
      <c r="M90" s="67"/>
      <c r="N90" s="41"/>
      <c r="O90" s="68"/>
      <c r="P90" s="55"/>
      <c r="Q90" s="55"/>
      <c r="R90" s="55"/>
      <c r="S90" s="41"/>
      <c r="T90" s="45"/>
      <c r="U90" s="41"/>
      <c r="V90" s="41"/>
      <c r="W90" s="41"/>
      <c r="X90" s="70"/>
      <c r="Y90" s="41"/>
      <c r="Z90" s="41"/>
      <c r="AA90" s="4"/>
      <c r="AB90" s="41"/>
      <c r="AC90" s="57"/>
      <c r="AD90" s="41"/>
      <c r="AE90" s="42"/>
      <c r="AF90" s="88"/>
    </row>
    <row r="91" spans="1:32" x14ac:dyDescent="0.25">
      <c r="A91" s="60">
        <v>2364</v>
      </c>
      <c r="B91" s="41">
        <v>2017</v>
      </c>
      <c r="C91" s="61">
        <v>2017</v>
      </c>
      <c r="D91" s="41" t="s">
        <v>261</v>
      </c>
      <c r="E91" s="87" t="s">
        <v>634</v>
      </c>
      <c r="F91" s="53" t="s">
        <v>39</v>
      </c>
      <c r="G91" s="71" t="s">
        <v>262</v>
      </c>
      <c r="H91" s="65">
        <v>9</v>
      </c>
      <c r="I91" s="66">
        <v>0.8</v>
      </c>
      <c r="J91" s="66">
        <v>0.79</v>
      </c>
      <c r="K91" s="203" t="s">
        <v>60</v>
      </c>
      <c r="L91" s="96" t="s">
        <v>35</v>
      </c>
      <c r="M91" s="67">
        <v>351.4</v>
      </c>
      <c r="N91" s="41">
        <v>34.899999999999636</v>
      </c>
      <c r="O91" s="68">
        <v>9.9317017643709846</v>
      </c>
      <c r="P91" s="55">
        <v>46.425103300000004</v>
      </c>
      <c r="Q91" s="55">
        <v>17.093335492604901</v>
      </c>
      <c r="R91" s="55">
        <v>3.1686394644914206</v>
      </c>
      <c r="S91" s="41" t="s">
        <v>53</v>
      </c>
      <c r="T91" s="45"/>
      <c r="U91" s="107"/>
      <c r="V91" s="107"/>
      <c r="W91" s="107"/>
      <c r="X91" s="108"/>
      <c r="Y91" s="107"/>
      <c r="Z91" s="107"/>
      <c r="AA91" s="4"/>
      <c r="AB91" s="107"/>
      <c r="AC91" s="109"/>
      <c r="AD91" s="107"/>
      <c r="AE91" s="110"/>
      <c r="AF91" s="88"/>
    </row>
    <row r="92" spans="1:32" x14ac:dyDescent="0.25">
      <c r="A92" s="60">
        <v>2365</v>
      </c>
      <c r="B92" s="41">
        <v>2017</v>
      </c>
      <c r="C92" s="61">
        <v>2017</v>
      </c>
      <c r="D92" s="41" t="s">
        <v>263</v>
      </c>
      <c r="E92" s="87" t="s">
        <v>634</v>
      </c>
      <c r="F92" s="53" t="s">
        <v>32</v>
      </c>
      <c r="G92" s="64" t="s">
        <v>264</v>
      </c>
      <c r="H92" s="101">
        <v>9</v>
      </c>
      <c r="I92" s="101"/>
      <c r="J92" s="101"/>
      <c r="K92" s="205" t="s">
        <v>44</v>
      </c>
      <c r="L92" s="96" t="s">
        <v>35</v>
      </c>
      <c r="M92" s="67">
        <v>329.5</v>
      </c>
      <c r="N92" s="41">
        <v>45.100000000000364</v>
      </c>
      <c r="O92" s="68">
        <v>13.687405159332432</v>
      </c>
      <c r="P92" s="55">
        <v>46.2507169</v>
      </c>
      <c r="Q92" s="55">
        <v>17.030254549957423</v>
      </c>
      <c r="R92" s="55">
        <v>3.1684298361483059</v>
      </c>
      <c r="S92" s="41" t="s">
        <v>53</v>
      </c>
      <c r="T92" s="45" t="s">
        <v>265</v>
      </c>
      <c r="U92" s="56">
        <v>5.9017947061231696E-3</v>
      </c>
      <c r="V92" s="56">
        <v>2.2824688912768861E-4</v>
      </c>
      <c r="W92" s="73">
        <v>41230</v>
      </c>
      <c r="X92" s="74">
        <v>310</v>
      </c>
      <c r="Y92" s="4">
        <v>45030</v>
      </c>
      <c r="Z92" s="4">
        <v>44430</v>
      </c>
      <c r="AA92" s="4">
        <v>45350</v>
      </c>
      <c r="AB92" s="4">
        <v>44120</v>
      </c>
      <c r="AC92" s="102"/>
      <c r="AD92" s="103"/>
      <c r="AE92" s="104"/>
      <c r="AF92" s="88"/>
    </row>
    <row r="93" spans="1:32" x14ac:dyDescent="0.25">
      <c r="A93" s="60">
        <v>2366</v>
      </c>
      <c r="B93" s="41">
        <v>2017</v>
      </c>
      <c r="C93" s="61">
        <v>2017</v>
      </c>
      <c r="D93" s="41" t="s">
        <v>266</v>
      </c>
      <c r="E93" s="87" t="s">
        <v>634</v>
      </c>
      <c r="F93" s="53" t="s">
        <v>267</v>
      </c>
      <c r="G93" s="71" t="s">
        <v>268</v>
      </c>
      <c r="H93" s="65">
        <v>9</v>
      </c>
      <c r="I93" s="66">
        <v>0.81</v>
      </c>
      <c r="J93" s="66">
        <v>0.84</v>
      </c>
      <c r="K93" s="203" t="s">
        <v>60</v>
      </c>
      <c r="L93" s="96" t="s">
        <v>598</v>
      </c>
      <c r="M93" s="67">
        <v>520.79999999999995</v>
      </c>
      <c r="N93" s="41">
        <v>53</v>
      </c>
      <c r="O93" s="68">
        <v>10.176651305683565</v>
      </c>
      <c r="P93" s="55">
        <v>45.545360000000002</v>
      </c>
      <c r="Q93" s="55">
        <v>16.814836257433814</v>
      </c>
      <c r="R93" s="55">
        <v>3.1600813402797514</v>
      </c>
      <c r="S93" s="41" t="s">
        <v>53</v>
      </c>
      <c r="T93" s="45" t="s">
        <v>269</v>
      </c>
      <c r="U93" s="56">
        <v>5.6757541593042259E-3</v>
      </c>
      <c r="V93" s="56">
        <v>2.2451811086281266E-4</v>
      </c>
      <c r="W93" s="73">
        <v>41540</v>
      </c>
      <c r="X93" s="74">
        <v>320</v>
      </c>
      <c r="Y93" s="4">
        <v>45290</v>
      </c>
      <c r="Z93" s="4">
        <v>44670</v>
      </c>
      <c r="AA93" s="4">
        <v>45600</v>
      </c>
      <c r="AB93" s="4">
        <v>44380</v>
      </c>
      <c r="AC93" s="102"/>
      <c r="AD93" s="103"/>
      <c r="AE93" s="104"/>
      <c r="AF93" s="88"/>
    </row>
    <row r="94" spans="1:32" x14ac:dyDescent="0.25">
      <c r="A94" s="60">
        <v>2367</v>
      </c>
      <c r="B94" s="41">
        <v>2017</v>
      </c>
      <c r="C94" s="61">
        <v>2017</v>
      </c>
      <c r="D94" s="41" t="s">
        <v>270</v>
      </c>
      <c r="E94" s="87" t="s">
        <v>634</v>
      </c>
      <c r="F94" s="53" t="s">
        <v>39</v>
      </c>
      <c r="G94" s="71" t="s">
        <v>271</v>
      </c>
      <c r="H94" s="65">
        <v>9</v>
      </c>
      <c r="I94" s="66">
        <v>0.8</v>
      </c>
      <c r="J94" s="66">
        <v>0.69</v>
      </c>
      <c r="K94" s="203" t="s">
        <v>34</v>
      </c>
      <c r="L94" s="96" t="s">
        <v>598</v>
      </c>
      <c r="M94" s="67">
        <v>438.5</v>
      </c>
      <c r="N94" s="41">
        <v>66.699999999999818</v>
      </c>
      <c r="O94" s="68">
        <v>15.210946408209765</v>
      </c>
      <c r="P94" s="55">
        <v>46.826968700000002</v>
      </c>
      <c r="Q94" s="55">
        <v>17.374626909570505</v>
      </c>
      <c r="R94" s="55">
        <v>3.1443242289964024</v>
      </c>
      <c r="S94" s="41" t="s">
        <v>53</v>
      </c>
      <c r="T94" s="45" t="s">
        <v>272</v>
      </c>
      <c r="U94" s="56">
        <v>5.6140305160779927E-3</v>
      </c>
      <c r="V94" s="56">
        <v>2.217926453282846E-4</v>
      </c>
      <c r="W94" s="73">
        <v>41630</v>
      </c>
      <c r="X94" s="74">
        <v>320</v>
      </c>
      <c r="Y94" s="4">
        <v>45360</v>
      </c>
      <c r="Z94" s="4">
        <v>44750</v>
      </c>
      <c r="AA94" s="4">
        <v>45670</v>
      </c>
      <c r="AB94" s="4">
        <v>44450</v>
      </c>
      <c r="AC94" s="102"/>
      <c r="AD94" s="103"/>
      <c r="AE94" s="104"/>
      <c r="AF94" s="88"/>
    </row>
    <row r="95" spans="1:32" x14ac:dyDescent="0.25">
      <c r="A95" s="60">
        <v>2368</v>
      </c>
      <c r="B95" s="41">
        <v>2017</v>
      </c>
      <c r="C95" s="61">
        <v>2017</v>
      </c>
      <c r="D95" s="41" t="s">
        <v>273</v>
      </c>
      <c r="E95" s="87" t="s">
        <v>634</v>
      </c>
      <c r="F95" s="63" t="s">
        <v>145</v>
      </c>
      <c r="G95" s="71" t="s">
        <v>274</v>
      </c>
      <c r="H95" s="65">
        <v>9</v>
      </c>
      <c r="I95" s="66">
        <v>0.75</v>
      </c>
      <c r="J95" s="66">
        <v>0.61</v>
      </c>
      <c r="K95" s="203" t="s">
        <v>34</v>
      </c>
      <c r="L95" s="96" t="s">
        <v>598</v>
      </c>
      <c r="M95" s="67">
        <v>393</v>
      </c>
      <c r="N95" s="41">
        <v>44.800000000000182</v>
      </c>
      <c r="O95" s="68">
        <v>11.39949109414763</v>
      </c>
      <c r="P95" s="100">
        <v>49.232624000000001</v>
      </c>
      <c r="Q95" s="100">
        <v>17.982965266078558</v>
      </c>
      <c r="R95" s="55">
        <v>3.1940259685372565</v>
      </c>
      <c r="S95" s="41" t="s">
        <v>53</v>
      </c>
      <c r="T95" s="45" t="s">
        <v>275</v>
      </c>
      <c r="U95" s="56">
        <v>5.5852658631944108E-3</v>
      </c>
      <c r="V95" s="56">
        <v>2.2226617534524656E-4</v>
      </c>
      <c r="W95" s="73">
        <v>41670</v>
      </c>
      <c r="X95" s="74">
        <v>320</v>
      </c>
      <c r="Y95" s="4">
        <v>45390</v>
      </c>
      <c r="Z95" s="4">
        <v>44780</v>
      </c>
      <c r="AA95" s="4">
        <v>45700</v>
      </c>
      <c r="AB95" s="4">
        <v>44480</v>
      </c>
      <c r="AC95" s="102"/>
      <c r="AD95" s="103"/>
      <c r="AE95" s="104"/>
      <c r="AF95" s="88"/>
    </row>
    <row r="96" spans="1:32" x14ac:dyDescent="0.25">
      <c r="A96" s="111" t="s">
        <v>276</v>
      </c>
      <c r="B96" s="61"/>
      <c r="C96" s="61"/>
      <c r="D96" s="62"/>
      <c r="E96" s="62"/>
      <c r="F96" s="95"/>
      <c r="G96" s="71"/>
      <c r="H96" s="62"/>
      <c r="I96" s="62"/>
      <c r="J96" s="62"/>
      <c r="K96" s="90"/>
      <c r="L96" s="80"/>
      <c r="M96" s="91"/>
      <c r="N96" s="87"/>
      <c r="O96" s="94"/>
      <c r="P96" s="81"/>
      <c r="Q96" s="81"/>
      <c r="R96" s="81"/>
      <c r="S96" s="87"/>
      <c r="T96" s="45"/>
      <c r="U96" s="99"/>
      <c r="V96" s="99"/>
      <c r="W96" s="99"/>
      <c r="X96" s="112"/>
      <c r="Y96" s="41"/>
      <c r="Z96" s="41"/>
      <c r="AA96" s="4"/>
      <c r="AB96" s="41"/>
      <c r="AC96" s="113"/>
      <c r="AD96" s="99"/>
      <c r="AE96" s="114"/>
      <c r="AF96" s="88"/>
    </row>
    <row r="97" spans="1:32" x14ac:dyDescent="0.25">
      <c r="A97" s="60">
        <v>2275</v>
      </c>
      <c r="B97" s="41">
        <v>2016</v>
      </c>
      <c r="C97" s="61">
        <v>2017</v>
      </c>
      <c r="D97" s="41" t="s">
        <v>277</v>
      </c>
      <c r="E97" s="41" t="s">
        <v>278</v>
      </c>
      <c r="F97" s="63" t="s">
        <v>279</v>
      </c>
      <c r="G97" s="71" t="s">
        <v>280</v>
      </c>
      <c r="H97" s="65">
        <v>0</v>
      </c>
      <c r="I97" s="66"/>
      <c r="J97" s="66"/>
      <c r="K97" s="115" t="s">
        <v>281</v>
      </c>
      <c r="L97" s="96" t="s">
        <v>598</v>
      </c>
      <c r="M97" s="91">
        <v>553.6</v>
      </c>
      <c r="N97" s="87">
        <v>1.1000000000003638</v>
      </c>
      <c r="O97" s="92">
        <v>0.19869942196538362</v>
      </c>
      <c r="P97" s="69" t="s">
        <v>35</v>
      </c>
      <c r="Q97" s="69" t="s">
        <v>35</v>
      </c>
      <c r="R97" s="69" t="s">
        <v>35</v>
      </c>
      <c r="S97" s="41" t="s">
        <v>35</v>
      </c>
      <c r="T97" s="45"/>
      <c r="U97" s="41"/>
      <c r="V97" s="41"/>
      <c r="W97" s="41"/>
      <c r="X97" s="70"/>
      <c r="Y97" s="41"/>
      <c r="Z97" s="41"/>
      <c r="AA97" s="4"/>
      <c r="AB97" s="41"/>
      <c r="AC97" s="57"/>
      <c r="AD97" s="41"/>
      <c r="AE97" s="42"/>
      <c r="AF97" s="88"/>
    </row>
    <row r="98" spans="1:32" x14ac:dyDescent="0.25">
      <c r="A98" s="60">
        <v>2276</v>
      </c>
      <c r="B98" s="41">
        <v>2016</v>
      </c>
      <c r="C98" s="61">
        <v>2017</v>
      </c>
      <c r="D98" s="41" t="s">
        <v>282</v>
      </c>
      <c r="E98" s="41" t="s">
        <v>278</v>
      </c>
      <c r="F98" s="63" t="s">
        <v>32</v>
      </c>
      <c r="G98" s="71" t="s">
        <v>283</v>
      </c>
      <c r="H98" s="65">
        <v>3</v>
      </c>
      <c r="I98" s="66">
        <v>0.68</v>
      </c>
      <c r="J98" s="97"/>
      <c r="K98" s="115" t="s">
        <v>284</v>
      </c>
      <c r="L98" s="96" t="s">
        <v>35</v>
      </c>
      <c r="M98" s="91">
        <v>444.5</v>
      </c>
      <c r="N98" s="87">
        <v>1</v>
      </c>
      <c r="O98" s="92">
        <v>0.2249718785151856</v>
      </c>
      <c r="P98" s="69" t="s">
        <v>35</v>
      </c>
      <c r="Q98" s="69" t="s">
        <v>35</v>
      </c>
      <c r="R98" s="69" t="s">
        <v>35</v>
      </c>
      <c r="S98" s="41" t="s">
        <v>35</v>
      </c>
      <c r="T98" s="45"/>
      <c r="U98" s="41"/>
      <c r="V98" s="41"/>
      <c r="W98" s="41"/>
      <c r="X98" s="70"/>
      <c r="Y98" s="41"/>
      <c r="Z98" s="41"/>
      <c r="AA98" s="4"/>
      <c r="AB98" s="41"/>
      <c r="AC98" s="57"/>
      <c r="AD98" s="41"/>
      <c r="AE98" s="42"/>
      <c r="AF98" s="88"/>
    </row>
    <row r="99" spans="1:32" x14ac:dyDescent="0.25">
      <c r="A99" s="60">
        <v>1718</v>
      </c>
      <c r="B99" s="41">
        <v>2016</v>
      </c>
      <c r="C99" s="61">
        <v>2016</v>
      </c>
      <c r="D99" s="62" t="s">
        <v>285</v>
      </c>
      <c r="E99" s="62" t="s">
        <v>278</v>
      </c>
      <c r="F99" s="53" t="s">
        <v>32</v>
      </c>
      <c r="G99" s="71" t="s">
        <v>286</v>
      </c>
      <c r="H99" s="65">
        <v>7</v>
      </c>
      <c r="I99" s="65">
        <v>0.76</v>
      </c>
      <c r="J99" s="65">
        <v>0.75</v>
      </c>
      <c r="K99" s="115" t="s">
        <v>44</v>
      </c>
      <c r="L99" s="80" t="s">
        <v>35</v>
      </c>
      <c r="M99" s="91">
        <v>509.9</v>
      </c>
      <c r="N99" s="55">
        <v>18.899999999999999</v>
      </c>
      <c r="O99" s="92">
        <v>3.7</v>
      </c>
      <c r="P99" s="81">
        <v>42.502557082908503</v>
      </c>
      <c r="Q99" s="81">
        <v>15.340307799549558</v>
      </c>
      <c r="R99" s="81">
        <v>3.2324197409310655</v>
      </c>
      <c r="S99" s="41" t="s">
        <v>53</v>
      </c>
      <c r="T99" s="45" t="s">
        <v>287</v>
      </c>
      <c r="U99" s="56">
        <v>1.2821336223710173E-2</v>
      </c>
      <c r="V99" s="56">
        <v>1.7573769021658831E-4</v>
      </c>
      <c r="W99" s="41">
        <v>35000</v>
      </c>
      <c r="X99" s="70">
        <v>110</v>
      </c>
      <c r="Y99" s="4">
        <v>39760</v>
      </c>
      <c r="Z99" s="4">
        <v>39350</v>
      </c>
      <c r="AA99" s="4">
        <v>39940</v>
      </c>
      <c r="AB99" s="4">
        <v>39140</v>
      </c>
      <c r="AC99" s="57"/>
      <c r="AD99" s="41"/>
      <c r="AE99" s="42"/>
      <c r="AF99" s="88" t="s">
        <v>288</v>
      </c>
    </row>
    <row r="100" spans="1:32" x14ac:dyDescent="0.25">
      <c r="A100" s="60">
        <v>1719</v>
      </c>
      <c r="B100" s="41">
        <v>2016</v>
      </c>
      <c r="C100" s="61">
        <v>2016</v>
      </c>
      <c r="D100" s="62" t="s">
        <v>289</v>
      </c>
      <c r="E100" s="62" t="s">
        <v>278</v>
      </c>
      <c r="F100" s="53" t="s">
        <v>32</v>
      </c>
      <c r="G100" s="71" t="s">
        <v>290</v>
      </c>
      <c r="H100" s="65">
        <v>5</v>
      </c>
      <c r="I100" s="65"/>
      <c r="J100" s="65">
        <v>0.55000000000000004</v>
      </c>
      <c r="K100" s="115" t="s">
        <v>281</v>
      </c>
      <c r="L100" s="80" t="s">
        <v>35</v>
      </c>
      <c r="M100" s="91">
        <v>505.7</v>
      </c>
      <c r="N100" s="55">
        <v>1.3</v>
      </c>
      <c r="O100" s="92">
        <v>0.3</v>
      </c>
      <c r="P100" s="81">
        <v>21.082744037002968</v>
      </c>
      <c r="Q100" s="81">
        <v>7.793109271113372</v>
      </c>
      <c r="R100" s="81">
        <v>3.1561899684240555</v>
      </c>
      <c r="S100" s="87" t="s">
        <v>53</v>
      </c>
      <c r="T100" s="45"/>
      <c r="U100" s="56"/>
      <c r="V100" s="56"/>
      <c r="W100" s="41"/>
      <c r="X100" s="70"/>
      <c r="Y100" s="41"/>
      <c r="Z100" s="41"/>
      <c r="AA100" s="4"/>
      <c r="AB100" s="41"/>
      <c r="AC100" s="57"/>
      <c r="AD100" s="41"/>
      <c r="AE100" s="42"/>
      <c r="AF100" s="88"/>
    </row>
    <row r="101" spans="1:32" x14ac:dyDescent="0.25">
      <c r="A101" s="60"/>
      <c r="B101" s="41"/>
      <c r="C101" s="61"/>
      <c r="D101" s="62"/>
      <c r="E101" s="62"/>
      <c r="F101" s="53"/>
      <c r="G101" s="71"/>
      <c r="H101" s="65"/>
      <c r="I101" s="65"/>
      <c r="J101" s="65"/>
      <c r="K101" s="115"/>
      <c r="L101" s="80"/>
      <c r="M101" s="91"/>
      <c r="N101" s="55"/>
      <c r="O101" s="92"/>
      <c r="P101" s="81"/>
      <c r="Q101" s="81"/>
      <c r="R101" s="81"/>
      <c r="S101" s="87"/>
      <c r="T101" s="45"/>
      <c r="U101" s="56"/>
      <c r="V101" s="56"/>
      <c r="W101" s="41"/>
      <c r="X101" s="70"/>
      <c r="Y101" s="41"/>
      <c r="Z101" s="41"/>
      <c r="AA101" s="4"/>
      <c r="AB101" s="41"/>
      <c r="AC101" s="57"/>
      <c r="AD101" s="41"/>
      <c r="AE101" s="42"/>
      <c r="AF101" s="88"/>
    </row>
    <row r="102" spans="1:32" x14ac:dyDescent="0.25">
      <c r="A102" s="60">
        <v>2272</v>
      </c>
      <c r="B102" s="41">
        <v>2016</v>
      </c>
      <c r="C102" s="61">
        <v>2017</v>
      </c>
      <c r="D102" s="62" t="s">
        <v>291</v>
      </c>
      <c r="E102" s="41" t="s">
        <v>292</v>
      </c>
      <c r="F102" s="63" t="s">
        <v>279</v>
      </c>
      <c r="G102" s="71" t="s">
        <v>293</v>
      </c>
      <c r="H102" s="65">
        <v>0</v>
      </c>
      <c r="I102" s="62"/>
      <c r="J102" s="62"/>
      <c r="K102" s="115" t="s">
        <v>281</v>
      </c>
      <c r="L102" s="96" t="s">
        <v>35</v>
      </c>
      <c r="M102" s="91">
        <v>443.1</v>
      </c>
      <c r="N102" s="87">
        <v>0.1000000000003638</v>
      </c>
      <c r="O102" s="92">
        <v>2.2568269013848747E-2</v>
      </c>
      <c r="P102" s="69" t="s">
        <v>35</v>
      </c>
      <c r="Q102" s="69" t="s">
        <v>35</v>
      </c>
      <c r="R102" s="69" t="s">
        <v>35</v>
      </c>
      <c r="S102" s="41" t="s">
        <v>35</v>
      </c>
      <c r="T102" s="45"/>
      <c r="U102" s="56"/>
      <c r="V102" s="56"/>
      <c r="W102" s="41"/>
      <c r="X102" s="70"/>
      <c r="Y102" s="41"/>
      <c r="Z102" s="41"/>
      <c r="AA102" s="4"/>
      <c r="AB102" s="41"/>
      <c r="AC102" s="57"/>
      <c r="AD102" s="41"/>
      <c r="AE102" s="42"/>
      <c r="AF102" s="88"/>
    </row>
    <row r="103" spans="1:32" x14ac:dyDescent="0.25">
      <c r="A103" s="60">
        <v>2273</v>
      </c>
      <c r="B103" s="41">
        <v>2016</v>
      </c>
      <c r="C103" s="61">
        <v>2017</v>
      </c>
      <c r="D103" s="41" t="s">
        <v>294</v>
      </c>
      <c r="E103" s="41" t="s">
        <v>292</v>
      </c>
      <c r="F103" s="63" t="s">
        <v>32</v>
      </c>
      <c r="G103" s="71" t="s">
        <v>295</v>
      </c>
      <c r="H103" s="65">
        <v>9</v>
      </c>
      <c r="I103" s="66">
        <v>0.84</v>
      </c>
      <c r="J103" s="66">
        <v>0.83</v>
      </c>
      <c r="K103" s="115" t="s">
        <v>44</v>
      </c>
      <c r="L103" s="96" t="s">
        <v>35</v>
      </c>
      <c r="M103" s="91">
        <v>347.1</v>
      </c>
      <c r="N103" s="87">
        <v>5.1999999999998181</v>
      </c>
      <c r="O103" s="92">
        <v>1.4981273408239175</v>
      </c>
      <c r="P103" s="55">
        <v>42.025435999999999</v>
      </c>
      <c r="Q103" s="55">
        <v>15.492464028561326</v>
      </c>
      <c r="R103" s="55">
        <v>3.1647433514286907</v>
      </c>
      <c r="S103" s="41" t="s">
        <v>53</v>
      </c>
      <c r="T103" s="45" t="s">
        <v>296</v>
      </c>
      <c r="U103" s="56">
        <v>8.3870040401544336E-3</v>
      </c>
      <c r="V103" s="56">
        <v>2.3726500989325292E-4</v>
      </c>
      <c r="W103" s="41">
        <v>38410</v>
      </c>
      <c r="X103" s="70">
        <v>230</v>
      </c>
      <c r="Y103" s="4">
        <v>42670</v>
      </c>
      <c r="Z103" s="4">
        <v>42300</v>
      </c>
      <c r="AA103" s="4">
        <v>42850</v>
      </c>
      <c r="AB103" s="4">
        <v>42130</v>
      </c>
      <c r="AC103" s="57"/>
      <c r="AD103" s="41"/>
      <c r="AE103" s="42"/>
      <c r="AF103" s="88" t="s">
        <v>288</v>
      </c>
    </row>
    <row r="104" spans="1:32" x14ac:dyDescent="0.25">
      <c r="A104" s="60">
        <v>2274</v>
      </c>
      <c r="B104" s="41">
        <v>2016</v>
      </c>
      <c r="C104" s="61">
        <v>2017</v>
      </c>
      <c r="D104" s="41" t="s">
        <v>297</v>
      </c>
      <c r="E104" s="41" t="s">
        <v>292</v>
      </c>
      <c r="F104" s="63" t="s">
        <v>32</v>
      </c>
      <c r="G104" s="71" t="s">
        <v>298</v>
      </c>
      <c r="H104" s="65">
        <v>0</v>
      </c>
      <c r="I104" s="62"/>
      <c r="J104" s="62"/>
      <c r="K104" s="115" t="s">
        <v>281</v>
      </c>
      <c r="L104" s="96" t="s">
        <v>35</v>
      </c>
      <c r="M104" s="91">
        <v>564.9</v>
      </c>
      <c r="N104" s="87">
        <v>0.5</v>
      </c>
      <c r="O104" s="92">
        <v>8.8511240927597809E-2</v>
      </c>
      <c r="P104" s="69" t="s">
        <v>35</v>
      </c>
      <c r="Q104" s="69" t="s">
        <v>35</v>
      </c>
      <c r="R104" s="69" t="s">
        <v>35</v>
      </c>
      <c r="S104" s="41" t="s">
        <v>35</v>
      </c>
      <c r="T104" s="45"/>
      <c r="U104" s="56"/>
      <c r="V104" s="56"/>
      <c r="W104" s="41"/>
      <c r="X104" s="70"/>
      <c r="Y104" s="41"/>
      <c r="Z104" s="41"/>
      <c r="AA104" s="4"/>
      <c r="AB104" s="41"/>
      <c r="AC104" s="57"/>
      <c r="AD104" s="41"/>
      <c r="AE104" s="42"/>
      <c r="AF104" s="88"/>
    </row>
    <row r="105" spans="1:32" x14ac:dyDescent="0.25">
      <c r="A105" s="60"/>
      <c r="B105" s="41"/>
      <c r="C105" s="61"/>
      <c r="D105" s="41"/>
      <c r="E105" s="41"/>
      <c r="F105" s="63"/>
      <c r="G105" s="71"/>
      <c r="H105" s="62"/>
      <c r="I105" s="62"/>
      <c r="J105" s="62"/>
      <c r="K105" s="115"/>
      <c r="L105" s="96"/>
      <c r="M105" s="91"/>
      <c r="N105" s="87"/>
      <c r="O105" s="92"/>
      <c r="P105" s="69"/>
      <c r="Q105" s="69"/>
      <c r="R105" s="69"/>
      <c r="S105" s="41"/>
      <c r="T105" s="45"/>
      <c r="U105" s="56"/>
      <c r="V105" s="56"/>
      <c r="W105" s="41"/>
      <c r="X105" s="70"/>
      <c r="Y105" s="41"/>
      <c r="Z105" s="41"/>
      <c r="AA105" s="4"/>
      <c r="AB105" s="41"/>
      <c r="AC105" s="57"/>
      <c r="AD105" s="41"/>
      <c r="AE105" s="42"/>
      <c r="AF105" s="88"/>
    </row>
    <row r="106" spans="1:32" x14ac:dyDescent="0.25">
      <c r="A106" s="60">
        <v>2271</v>
      </c>
      <c r="B106" s="41">
        <v>2016</v>
      </c>
      <c r="C106" s="61">
        <v>2017</v>
      </c>
      <c r="D106" s="62" t="s">
        <v>299</v>
      </c>
      <c r="E106" s="41" t="s">
        <v>300</v>
      </c>
      <c r="F106" s="63" t="s">
        <v>39</v>
      </c>
      <c r="G106" s="71" t="s">
        <v>301</v>
      </c>
      <c r="H106" s="65">
        <v>7</v>
      </c>
      <c r="I106" s="66">
        <v>0.78</v>
      </c>
      <c r="J106" s="66">
        <v>0.69</v>
      </c>
      <c r="K106" s="115" t="s">
        <v>34</v>
      </c>
      <c r="L106" s="96" t="s">
        <v>35</v>
      </c>
      <c r="M106" s="91">
        <v>368</v>
      </c>
      <c r="N106" s="87">
        <v>5.3000000000001819</v>
      </c>
      <c r="O106" s="92">
        <v>1.4402173913043972</v>
      </c>
      <c r="P106" s="55">
        <v>39.622926800000002</v>
      </c>
      <c r="Q106" s="55">
        <v>14.777401710115962</v>
      </c>
      <c r="R106" s="55">
        <v>3.1282052284035884</v>
      </c>
      <c r="S106" s="41" t="s">
        <v>53</v>
      </c>
      <c r="T106" s="45" t="s">
        <v>302</v>
      </c>
      <c r="U106" s="56">
        <v>1.1527921712601514E-2</v>
      </c>
      <c r="V106" s="56">
        <v>2.538987523160556E-4</v>
      </c>
      <c r="W106" s="41">
        <v>35850</v>
      </c>
      <c r="X106" s="70">
        <v>180</v>
      </c>
      <c r="Y106" s="4">
        <v>40740</v>
      </c>
      <c r="Z106" s="4">
        <v>40220</v>
      </c>
      <c r="AA106" s="4">
        <v>41010</v>
      </c>
      <c r="AB106" s="4">
        <v>39990</v>
      </c>
      <c r="AC106" s="57"/>
      <c r="AD106" s="41"/>
      <c r="AE106" s="42"/>
      <c r="AF106" s="88" t="s">
        <v>288</v>
      </c>
    </row>
    <row r="107" spans="1:32" x14ac:dyDescent="0.25">
      <c r="A107" s="60"/>
      <c r="B107" s="41"/>
      <c r="C107" s="61"/>
      <c r="D107" s="62"/>
      <c r="E107" s="41"/>
      <c r="F107" s="63"/>
      <c r="G107" s="71"/>
      <c r="H107" s="62"/>
      <c r="I107" s="62"/>
      <c r="J107" s="62"/>
      <c r="K107" s="115"/>
      <c r="L107" s="96"/>
      <c r="M107" s="91"/>
      <c r="N107" s="87"/>
      <c r="O107" s="92"/>
      <c r="P107" s="55"/>
      <c r="Q107" s="55"/>
      <c r="R107" s="55"/>
      <c r="S107" s="41"/>
      <c r="T107" s="45"/>
      <c r="U107" s="56"/>
      <c r="V107" s="56"/>
      <c r="W107" s="41"/>
      <c r="X107" s="70"/>
      <c r="Y107" s="41"/>
      <c r="Z107" s="41"/>
      <c r="AA107" s="4"/>
      <c r="AB107" s="41"/>
      <c r="AC107" s="57"/>
      <c r="AD107" s="41"/>
      <c r="AE107" s="42"/>
      <c r="AF107" s="88"/>
    </row>
    <row r="108" spans="1:32" x14ac:dyDescent="0.25">
      <c r="A108" s="60">
        <v>2268</v>
      </c>
      <c r="B108" s="41">
        <v>2016</v>
      </c>
      <c r="C108" s="61">
        <v>2017</v>
      </c>
      <c r="D108" s="62" t="s">
        <v>303</v>
      </c>
      <c r="E108" s="41" t="s">
        <v>304</v>
      </c>
      <c r="F108" s="63" t="s">
        <v>39</v>
      </c>
      <c r="G108" s="71" t="s">
        <v>305</v>
      </c>
      <c r="H108" s="65">
        <v>8</v>
      </c>
      <c r="I108" s="66">
        <v>0.73</v>
      </c>
      <c r="J108" s="66">
        <v>0.62</v>
      </c>
      <c r="K108" s="115" t="s">
        <v>34</v>
      </c>
      <c r="L108" s="96" t="s">
        <v>35</v>
      </c>
      <c r="M108" s="91">
        <v>526.6</v>
      </c>
      <c r="N108" s="87">
        <v>1.3999999999996362</v>
      </c>
      <c r="O108" s="92">
        <v>0.26585643752366811</v>
      </c>
      <c r="P108" s="69" t="s">
        <v>35</v>
      </c>
      <c r="Q108" s="69" t="s">
        <v>35</v>
      </c>
      <c r="R108" s="69" t="s">
        <v>35</v>
      </c>
      <c r="S108" s="41" t="s">
        <v>35</v>
      </c>
      <c r="T108" s="45"/>
      <c r="U108" s="121"/>
      <c r="V108" s="121"/>
      <c r="W108" s="99"/>
      <c r="X108" s="112"/>
      <c r="Y108" s="41"/>
      <c r="Z108" s="41"/>
      <c r="AA108" s="4"/>
      <c r="AB108" s="41"/>
      <c r="AC108" s="113"/>
      <c r="AD108" s="99"/>
      <c r="AE108" s="114"/>
      <c r="AF108" s="88"/>
    </row>
    <row r="109" spans="1:32" x14ac:dyDescent="0.25">
      <c r="A109" s="60">
        <v>2269</v>
      </c>
      <c r="B109" s="41">
        <v>2016</v>
      </c>
      <c r="C109" s="61">
        <v>2017</v>
      </c>
      <c r="D109" s="62" t="s">
        <v>306</v>
      </c>
      <c r="E109" s="41" t="s">
        <v>304</v>
      </c>
      <c r="F109" s="63" t="s">
        <v>39</v>
      </c>
      <c r="G109" s="71" t="s">
        <v>307</v>
      </c>
      <c r="H109" s="65">
        <v>6</v>
      </c>
      <c r="I109" s="66">
        <v>0.74</v>
      </c>
      <c r="J109" s="66">
        <v>0.61</v>
      </c>
      <c r="K109" s="115" t="s">
        <v>34</v>
      </c>
      <c r="L109" s="96" t="s">
        <v>35</v>
      </c>
      <c r="M109" s="91">
        <v>495.5</v>
      </c>
      <c r="N109" s="87">
        <v>0.5</v>
      </c>
      <c r="O109" s="92">
        <v>0.10090817356205853</v>
      </c>
      <c r="P109" s="69" t="s">
        <v>35</v>
      </c>
      <c r="Q109" s="69" t="s">
        <v>35</v>
      </c>
      <c r="R109" s="69" t="s">
        <v>35</v>
      </c>
      <c r="S109" s="41" t="s">
        <v>35</v>
      </c>
      <c r="T109" s="45"/>
      <c r="U109" s="56"/>
      <c r="V109" s="56"/>
      <c r="W109" s="41"/>
      <c r="X109" s="70"/>
      <c r="Y109" s="41"/>
      <c r="Z109" s="41"/>
      <c r="AA109" s="4"/>
      <c r="AB109" s="41"/>
      <c r="AC109" s="57"/>
      <c r="AD109" s="41"/>
      <c r="AE109" s="42"/>
      <c r="AF109" s="88"/>
    </row>
    <row r="110" spans="1:32" x14ac:dyDescent="0.25">
      <c r="A110" s="60">
        <v>2270</v>
      </c>
      <c r="B110" s="41">
        <v>2016</v>
      </c>
      <c r="C110" s="61">
        <v>2017</v>
      </c>
      <c r="D110" s="62" t="s">
        <v>308</v>
      </c>
      <c r="E110" s="41" t="s">
        <v>304</v>
      </c>
      <c r="F110" s="63" t="s">
        <v>309</v>
      </c>
      <c r="G110" s="71" t="s">
        <v>310</v>
      </c>
      <c r="H110" s="65">
        <v>9</v>
      </c>
      <c r="I110" s="66">
        <v>0.85</v>
      </c>
      <c r="J110" s="66">
        <v>0.81</v>
      </c>
      <c r="K110" s="115" t="s">
        <v>44</v>
      </c>
      <c r="L110" s="96" t="s">
        <v>35</v>
      </c>
      <c r="M110" s="91">
        <v>464.7</v>
      </c>
      <c r="N110" s="87">
        <v>12.899999999999636</v>
      </c>
      <c r="O110" s="92">
        <v>2.7759845061329109</v>
      </c>
      <c r="P110" s="55">
        <v>43.095796900000003</v>
      </c>
      <c r="Q110" s="55">
        <v>15.898551898465929</v>
      </c>
      <c r="R110" s="55">
        <v>3.1624532325151562</v>
      </c>
      <c r="S110" s="41" t="s">
        <v>53</v>
      </c>
      <c r="T110" s="45" t="s">
        <v>311</v>
      </c>
      <c r="U110" s="56">
        <v>7.246581673064122E-3</v>
      </c>
      <c r="V110" s="56">
        <v>2.3034545712127669E-4</v>
      </c>
      <c r="W110" s="41">
        <v>39580</v>
      </c>
      <c r="X110" s="70">
        <v>260</v>
      </c>
      <c r="Y110" s="4">
        <v>43480</v>
      </c>
      <c r="Z110" s="4">
        <v>42990</v>
      </c>
      <c r="AA110" s="4">
        <v>43820</v>
      </c>
      <c r="AB110" s="4">
        <v>42790</v>
      </c>
      <c r="AC110" s="57"/>
      <c r="AD110" s="41"/>
      <c r="AE110" s="42"/>
      <c r="AF110" s="88" t="s">
        <v>288</v>
      </c>
    </row>
    <row r="111" spans="1:32" x14ac:dyDescent="0.25">
      <c r="A111" s="60"/>
      <c r="B111" s="41"/>
      <c r="C111" s="61"/>
      <c r="D111" s="41"/>
      <c r="E111" s="41"/>
      <c r="F111" s="63"/>
      <c r="G111" s="71"/>
      <c r="H111" s="62"/>
      <c r="I111" s="62"/>
      <c r="J111" s="62"/>
      <c r="K111" s="115"/>
      <c r="L111" s="96"/>
      <c r="M111" s="91"/>
      <c r="N111" s="87"/>
      <c r="O111" s="92"/>
      <c r="P111" s="69"/>
      <c r="Q111" s="69"/>
      <c r="R111" s="69"/>
      <c r="S111" s="41"/>
      <c r="T111" s="45"/>
      <c r="U111" s="56"/>
      <c r="V111" s="56"/>
      <c r="W111" s="41"/>
      <c r="X111" s="70"/>
      <c r="Y111" s="41"/>
      <c r="Z111" s="41"/>
      <c r="AA111" s="4"/>
      <c r="AB111" s="41"/>
      <c r="AC111" s="57"/>
      <c r="AD111" s="41"/>
      <c r="AE111" s="42"/>
      <c r="AF111" s="88"/>
    </row>
    <row r="112" spans="1:32" x14ac:dyDescent="0.25">
      <c r="A112" s="60">
        <v>1731</v>
      </c>
      <c r="B112" s="41">
        <v>2016</v>
      </c>
      <c r="C112" s="61">
        <v>2016</v>
      </c>
      <c r="D112" s="62" t="s">
        <v>312</v>
      </c>
      <c r="E112" s="62" t="s">
        <v>313</v>
      </c>
      <c r="F112" s="53" t="s">
        <v>32</v>
      </c>
      <c r="G112" s="71" t="s">
        <v>314</v>
      </c>
      <c r="H112" s="62">
        <v>7</v>
      </c>
      <c r="I112" s="62">
        <v>0.73</v>
      </c>
      <c r="J112" s="62">
        <v>0.6</v>
      </c>
      <c r="K112" s="115" t="s">
        <v>34</v>
      </c>
      <c r="L112" s="96" t="s">
        <v>598</v>
      </c>
      <c r="M112" s="91">
        <v>521.20000000000005</v>
      </c>
      <c r="N112" s="87">
        <v>35.5</v>
      </c>
      <c r="O112" s="94">
        <v>6.8</v>
      </c>
      <c r="P112" s="81">
        <v>41.363216516041533</v>
      </c>
      <c r="Q112" s="81">
        <v>16.055609316352459</v>
      </c>
      <c r="R112" s="81">
        <v>3.0056214141113116</v>
      </c>
      <c r="S112" s="41" t="s">
        <v>53</v>
      </c>
      <c r="T112" s="45" t="s">
        <v>315</v>
      </c>
      <c r="U112" s="121">
        <v>6.1702108120357821E-3</v>
      </c>
      <c r="V112" s="121">
        <v>1.4795317105900898E-4</v>
      </c>
      <c r="W112" s="99">
        <v>40870</v>
      </c>
      <c r="X112" s="112">
        <v>190</v>
      </c>
      <c r="Y112" s="4">
        <v>44660</v>
      </c>
      <c r="Z112" s="4">
        <v>44200</v>
      </c>
      <c r="AA112" s="4">
        <v>44900</v>
      </c>
      <c r="AB112" s="4">
        <v>43930</v>
      </c>
      <c r="AC112" s="113"/>
      <c r="AD112" s="99"/>
      <c r="AE112" s="114"/>
      <c r="AF112" s="88"/>
    </row>
    <row r="113" spans="1:32" x14ac:dyDescent="0.25">
      <c r="A113" s="60">
        <v>2277</v>
      </c>
      <c r="B113" s="41">
        <v>2016</v>
      </c>
      <c r="C113" s="61">
        <v>2017</v>
      </c>
      <c r="D113" s="41" t="s">
        <v>316</v>
      </c>
      <c r="E113" s="41" t="s">
        <v>317</v>
      </c>
      <c r="F113" s="63" t="s">
        <v>39</v>
      </c>
      <c r="G113" s="71" t="s">
        <v>318</v>
      </c>
      <c r="H113" s="65">
        <v>8</v>
      </c>
      <c r="I113" s="66">
        <v>0.73</v>
      </c>
      <c r="J113" s="66">
        <v>0.7</v>
      </c>
      <c r="K113" s="203" t="s">
        <v>44</v>
      </c>
      <c r="L113" s="96" t="s">
        <v>599</v>
      </c>
      <c r="M113" s="54">
        <v>221.8</v>
      </c>
      <c r="N113" s="41">
        <v>18.100000000000364</v>
      </c>
      <c r="O113" s="68">
        <v>8.1605049594230668</v>
      </c>
      <c r="P113" s="55">
        <v>44.842533199999998</v>
      </c>
      <c r="Q113" s="55">
        <v>16.676685001042873</v>
      </c>
      <c r="R113" s="55">
        <v>3.1370914387697275</v>
      </c>
      <c r="S113" s="41" t="s">
        <v>53</v>
      </c>
      <c r="T113" s="45" t="s">
        <v>319</v>
      </c>
      <c r="U113" s="121">
        <v>6.650663790232378E-3</v>
      </c>
      <c r="V113" s="121">
        <v>2.2802592756408701E-4</v>
      </c>
      <c r="W113" s="99">
        <v>40270</v>
      </c>
      <c r="X113" s="112">
        <v>280</v>
      </c>
      <c r="Y113" s="4">
        <v>44170</v>
      </c>
      <c r="Z113" s="4">
        <v>43540</v>
      </c>
      <c r="AA113" s="4">
        <v>44460</v>
      </c>
      <c r="AB113" s="4">
        <v>43270</v>
      </c>
      <c r="AC113" s="113"/>
      <c r="AD113" s="99"/>
      <c r="AE113" s="114"/>
      <c r="AF113" s="88"/>
    </row>
    <row r="114" spans="1:32" x14ac:dyDescent="0.25">
      <c r="A114" s="60"/>
      <c r="B114" s="41"/>
      <c r="C114" s="61"/>
      <c r="D114" s="41"/>
      <c r="E114" s="41"/>
      <c r="F114" s="63"/>
      <c r="G114" s="71"/>
      <c r="H114" s="62"/>
      <c r="I114" s="62"/>
      <c r="J114" s="62"/>
      <c r="K114" s="203"/>
      <c r="L114" s="96"/>
      <c r="M114" s="54"/>
      <c r="N114" s="41"/>
      <c r="O114" s="68"/>
      <c r="P114" s="55"/>
      <c r="Q114" s="55"/>
      <c r="R114" s="55"/>
      <c r="S114" s="41"/>
      <c r="T114" s="45"/>
      <c r="U114" s="99"/>
      <c r="V114" s="99"/>
      <c r="W114" s="99"/>
      <c r="X114" s="112"/>
      <c r="Y114" s="41"/>
      <c r="Z114" s="41"/>
      <c r="AA114" s="4"/>
      <c r="AB114" s="41"/>
      <c r="AC114" s="113"/>
      <c r="AD114" s="99"/>
      <c r="AE114" s="114"/>
      <c r="AF114" s="88"/>
    </row>
    <row r="115" spans="1:32" x14ac:dyDescent="0.25">
      <c r="A115" s="60">
        <v>2278</v>
      </c>
      <c r="B115" s="41">
        <v>2017</v>
      </c>
      <c r="C115" s="61">
        <v>2017</v>
      </c>
      <c r="D115" s="41" t="s">
        <v>320</v>
      </c>
      <c r="E115" s="41" t="s">
        <v>710</v>
      </c>
      <c r="F115" s="63" t="s">
        <v>32</v>
      </c>
      <c r="G115" s="71" t="s">
        <v>321</v>
      </c>
      <c r="H115" s="65">
        <v>6</v>
      </c>
      <c r="I115" s="66">
        <v>0.77</v>
      </c>
      <c r="J115" s="66">
        <v>0.64</v>
      </c>
      <c r="K115" s="203" t="s">
        <v>34</v>
      </c>
      <c r="L115" s="96" t="s">
        <v>598</v>
      </c>
      <c r="M115" s="54">
        <v>489.4</v>
      </c>
      <c r="N115" s="41">
        <v>18.5</v>
      </c>
      <c r="O115" s="68">
        <v>3.7801389456477321</v>
      </c>
      <c r="P115" s="55">
        <v>44.231014299999998</v>
      </c>
      <c r="Q115" s="55">
        <v>16.335111271154663</v>
      </c>
      <c r="R115" s="55">
        <v>3.1590141145261255</v>
      </c>
      <c r="S115" s="41" t="s">
        <v>53</v>
      </c>
      <c r="T115" s="45"/>
      <c r="U115" s="41"/>
      <c r="V115" s="41"/>
      <c r="W115" s="41"/>
      <c r="X115" s="70"/>
      <c r="Y115" s="41"/>
      <c r="Z115" s="41"/>
      <c r="AA115" s="4"/>
      <c r="AB115" s="41"/>
      <c r="AC115" s="57"/>
      <c r="AD115" s="41"/>
      <c r="AE115" s="42"/>
      <c r="AF115" s="88" t="s">
        <v>322</v>
      </c>
    </row>
    <row r="116" spans="1:32" x14ac:dyDescent="0.25">
      <c r="A116" s="60">
        <v>2279</v>
      </c>
      <c r="B116" s="41">
        <v>2017</v>
      </c>
      <c r="C116" s="61">
        <v>2017</v>
      </c>
      <c r="D116" s="41" t="s">
        <v>323</v>
      </c>
      <c r="E116" s="41" t="s">
        <v>710</v>
      </c>
      <c r="F116" s="63" t="s">
        <v>39</v>
      </c>
      <c r="G116" s="71" t="s">
        <v>324</v>
      </c>
      <c r="H116" s="65">
        <v>8</v>
      </c>
      <c r="I116" s="66">
        <v>0.74</v>
      </c>
      <c r="J116" s="66">
        <v>0.62</v>
      </c>
      <c r="K116" s="203" t="s">
        <v>34</v>
      </c>
      <c r="L116" s="96" t="s">
        <v>598</v>
      </c>
      <c r="M116" s="54">
        <v>623.6</v>
      </c>
      <c r="N116" s="41">
        <v>69.100000000000364</v>
      </c>
      <c r="O116" s="68">
        <v>11.080821039127704</v>
      </c>
      <c r="P116" s="55">
        <v>44.681022300000002</v>
      </c>
      <c r="Q116" s="55">
        <v>16.531130990080282</v>
      </c>
      <c r="R116" s="55">
        <v>3.153314579779519</v>
      </c>
      <c r="S116" s="41" t="s">
        <v>53</v>
      </c>
      <c r="T116" s="45"/>
      <c r="U116" s="41"/>
      <c r="V116" s="41"/>
      <c r="W116" s="41"/>
      <c r="X116" s="70"/>
      <c r="Y116" s="41"/>
      <c r="Z116" s="41"/>
      <c r="AA116" s="4"/>
      <c r="AB116" s="41"/>
      <c r="AC116" s="57"/>
      <c r="AD116" s="41"/>
      <c r="AE116" s="42"/>
      <c r="AF116" s="88"/>
    </row>
    <row r="117" spans="1:32" x14ac:dyDescent="0.25">
      <c r="A117" s="60">
        <v>2280</v>
      </c>
      <c r="B117" s="41">
        <v>2017</v>
      </c>
      <c r="C117" s="61">
        <v>2017</v>
      </c>
      <c r="D117" s="41" t="s">
        <v>325</v>
      </c>
      <c r="E117" s="41" t="s">
        <v>710</v>
      </c>
      <c r="F117" s="63" t="s">
        <v>39</v>
      </c>
      <c r="G117" s="71" t="s">
        <v>326</v>
      </c>
      <c r="H117" s="65">
        <v>7</v>
      </c>
      <c r="I117" s="66">
        <v>0.74</v>
      </c>
      <c r="J117" s="66">
        <v>0.57999999999999996</v>
      </c>
      <c r="K117" s="203" t="s">
        <v>207</v>
      </c>
      <c r="L117" s="96" t="s">
        <v>35</v>
      </c>
      <c r="M117" s="54">
        <v>352</v>
      </c>
      <c r="N117" s="41">
        <v>37.300000000000182</v>
      </c>
      <c r="O117" s="68">
        <v>10.596590909090962</v>
      </c>
      <c r="P117" s="55">
        <v>45.75155787679018</v>
      </c>
      <c r="Q117" s="55">
        <v>16.790056762526813</v>
      </c>
      <c r="R117" s="55">
        <v>3.1790729017633823</v>
      </c>
      <c r="S117" s="41" t="s">
        <v>53</v>
      </c>
      <c r="T117" s="45"/>
      <c r="U117" s="99"/>
      <c r="V117" s="99"/>
      <c r="W117" s="99"/>
      <c r="X117" s="112"/>
      <c r="Y117" s="41"/>
      <c r="Z117" s="41"/>
      <c r="AA117" s="4"/>
      <c r="AB117" s="41"/>
      <c r="AC117" s="113"/>
      <c r="AD117" s="99"/>
      <c r="AE117" s="114"/>
      <c r="AF117" s="88"/>
    </row>
    <row r="118" spans="1:32" x14ac:dyDescent="0.25">
      <c r="A118" s="60"/>
      <c r="B118" s="41"/>
      <c r="C118" s="61"/>
      <c r="D118" s="41"/>
      <c r="E118" s="41"/>
      <c r="F118" s="63"/>
      <c r="G118" s="71"/>
      <c r="H118" s="62"/>
      <c r="I118" s="62"/>
      <c r="J118" s="62"/>
      <c r="K118" s="203"/>
      <c r="L118" s="96"/>
      <c r="M118" s="54"/>
      <c r="N118" s="41"/>
      <c r="O118" s="68"/>
      <c r="P118" s="55"/>
      <c r="Q118" s="55"/>
      <c r="R118" s="55"/>
      <c r="S118" s="41"/>
      <c r="T118" s="45"/>
      <c r="U118" s="99"/>
      <c r="V118" s="99"/>
      <c r="W118" s="99"/>
      <c r="X118" s="112"/>
      <c r="Y118" s="41"/>
      <c r="Z118" s="41"/>
      <c r="AA118" s="4"/>
      <c r="AB118" s="41"/>
      <c r="AC118" s="113"/>
      <c r="AD118" s="99"/>
      <c r="AE118" s="114"/>
      <c r="AF118" s="88"/>
    </row>
    <row r="119" spans="1:32" x14ac:dyDescent="0.25">
      <c r="A119" s="60">
        <v>1732</v>
      </c>
      <c r="B119" s="41">
        <v>2016</v>
      </c>
      <c r="C119" s="61">
        <v>2016</v>
      </c>
      <c r="D119" s="62" t="s">
        <v>327</v>
      </c>
      <c r="E119" s="62" t="s">
        <v>328</v>
      </c>
      <c r="F119" s="53" t="s">
        <v>32</v>
      </c>
      <c r="G119" s="71" t="s">
        <v>329</v>
      </c>
      <c r="H119" s="62">
        <v>7</v>
      </c>
      <c r="I119" s="62">
        <v>0.7</v>
      </c>
      <c r="J119" s="62">
        <v>0.57999999999999996</v>
      </c>
      <c r="K119" s="115" t="s">
        <v>330</v>
      </c>
      <c r="L119" s="96" t="s">
        <v>598</v>
      </c>
      <c r="M119" s="91">
        <v>512.20000000000005</v>
      </c>
      <c r="N119" s="55">
        <v>35</v>
      </c>
      <c r="O119" s="94">
        <v>6.8</v>
      </c>
      <c r="P119" s="81">
        <v>41.973263422004635</v>
      </c>
      <c r="Q119" s="81">
        <v>16.160117031910858</v>
      </c>
      <c r="R119" s="81">
        <v>3.0302258597977607</v>
      </c>
      <c r="S119" s="41" t="s">
        <v>53</v>
      </c>
      <c r="T119" s="116" t="s">
        <v>331</v>
      </c>
      <c r="U119" s="72">
        <v>5.514236737938296E-3</v>
      </c>
      <c r="V119" s="72">
        <v>1.434449816472734E-4</v>
      </c>
      <c r="W119" s="82">
        <v>41770</v>
      </c>
      <c r="X119" s="83">
        <v>210</v>
      </c>
      <c r="Y119" s="4">
        <v>45400</v>
      </c>
      <c r="Z119" s="4">
        <v>44930</v>
      </c>
      <c r="AA119" s="4">
        <v>45640</v>
      </c>
      <c r="AB119" s="4">
        <v>44700</v>
      </c>
      <c r="AC119" s="117"/>
      <c r="AD119" s="118"/>
      <c r="AE119" s="119"/>
      <c r="AF119" s="120"/>
    </row>
    <row r="120" spans="1:32" x14ac:dyDescent="0.25">
      <c r="A120" s="60">
        <v>1733</v>
      </c>
      <c r="B120" s="41">
        <v>2016</v>
      </c>
      <c r="C120" s="61">
        <v>2016</v>
      </c>
      <c r="D120" s="62" t="s">
        <v>332</v>
      </c>
      <c r="E120" s="62" t="s">
        <v>328</v>
      </c>
      <c r="F120" s="53" t="s">
        <v>32</v>
      </c>
      <c r="G120" s="71" t="s">
        <v>333</v>
      </c>
      <c r="H120" s="62">
        <v>9</v>
      </c>
      <c r="I120" s="62">
        <v>0.82</v>
      </c>
      <c r="J120" s="62">
        <v>0.73</v>
      </c>
      <c r="K120" s="115" t="s">
        <v>44</v>
      </c>
      <c r="L120" s="96" t="s">
        <v>598</v>
      </c>
      <c r="M120" s="91">
        <v>502.3</v>
      </c>
      <c r="N120" s="87">
        <v>21.2</v>
      </c>
      <c r="O120" s="94">
        <v>4.2</v>
      </c>
      <c r="P120" s="81">
        <v>44.628302880970423</v>
      </c>
      <c r="Q120" s="81">
        <v>15.250679488896361</v>
      </c>
      <c r="R120" s="81">
        <v>3.4140347926018757</v>
      </c>
      <c r="S120" s="41" t="s">
        <v>53</v>
      </c>
      <c r="T120" s="116" t="s">
        <v>334</v>
      </c>
      <c r="U120" s="72">
        <v>5.7728856144582362E-3</v>
      </c>
      <c r="V120" s="72">
        <v>1.4558470572437944E-4</v>
      </c>
      <c r="W120" s="82">
        <v>41410</v>
      </c>
      <c r="X120" s="83">
        <v>200</v>
      </c>
      <c r="Y120" s="4">
        <v>45010</v>
      </c>
      <c r="Z120" s="4">
        <v>44570</v>
      </c>
      <c r="AA120" s="4">
        <v>45230</v>
      </c>
      <c r="AB120" s="4">
        <v>44360</v>
      </c>
      <c r="AC120" s="373" t="s">
        <v>335</v>
      </c>
      <c r="AD120" s="374">
        <v>40720</v>
      </c>
      <c r="AE120" s="375">
        <v>460</v>
      </c>
      <c r="AF120" s="120" t="s">
        <v>336</v>
      </c>
    </row>
    <row r="121" spans="1:32" x14ac:dyDescent="0.25">
      <c r="A121" s="60">
        <v>1734</v>
      </c>
      <c r="B121" s="41">
        <v>2016</v>
      </c>
      <c r="C121" s="61">
        <v>2016</v>
      </c>
      <c r="D121" s="62" t="s">
        <v>337</v>
      </c>
      <c r="E121" s="62" t="s">
        <v>328</v>
      </c>
      <c r="F121" s="53" t="s">
        <v>32</v>
      </c>
      <c r="G121" s="71" t="s">
        <v>338</v>
      </c>
      <c r="H121" s="62">
        <v>9</v>
      </c>
      <c r="I121" s="62">
        <v>0.78</v>
      </c>
      <c r="J121" s="62"/>
      <c r="K121" s="115" t="s">
        <v>44</v>
      </c>
      <c r="L121" s="96" t="s">
        <v>598</v>
      </c>
      <c r="M121" s="91">
        <v>515.5</v>
      </c>
      <c r="N121" s="87">
        <v>37.299999999999997</v>
      </c>
      <c r="O121" s="94">
        <v>7.2</v>
      </c>
      <c r="P121" s="81">
        <v>44.124088712777763</v>
      </c>
      <c r="Q121" s="81">
        <v>15.242713648208696</v>
      </c>
      <c r="R121" s="81">
        <v>3.3772267684556585</v>
      </c>
      <c r="S121" s="41" t="s">
        <v>53</v>
      </c>
      <c r="T121" s="116" t="s">
        <v>339</v>
      </c>
      <c r="U121" s="121">
        <v>6.2331835199524671E-3</v>
      </c>
      <c r="V121" s="121">
        <v>1.955933486620779E-4</v>
      </c>
      <c r="W121" s="82">
        <v>40790</v>
      </c>
      <c r="X121" s="83">
        <v>250</v>
      </c>
      <c r="Y121" s="4">
        <v>44630</v>
      </c>
      <c r="Z121" s="4">
        <v>44070</v>
      </c>
      <c r="AA121" s="4">
        <v>44900</v>
      </c>
      <c r="AB121" s="4">
        <v>43750</v>
      </c>
      <c r="AC121" s="117"/>
      <c r="AD121" s="82"/>
      <c r="AE121" s="119"/>
      <c r="AF121" s="120"/>
    </row>
    <row r="122" spans="1:32" ht="18" x14ac:dyDescent="0.25">
      <c r="A122" s="60">
        <v>1735</v>
      </c>
      <c r="B122" s="41">
        <v>2016</v>
      </c>
      <c r="C122" s="61">
        <v>2016</v>
      </c>
      <c r="D122" s="62" t="s">
        <v>340</v>
      </c>
      <c r="E122" s="62" t="s">
        <v>328</v>
      </c>
      <c r="F122" s="53" t="s">
        <v>32</v>
      </c>
      <c r="G122" s="71" t="s">
        <v>341</v>
      </c>
      <c r="H122" s="62">
        <v>7</v>
      </c>
      <c r="I122" s="62">
        <v>0.71</v>
      </c>
      <c r="J122" s="62">
        <v>0.57999999999999996</v>
      </c>
      <c r="K122" s="115" t="s">
        <v>34</v>
      </c>
      <c r="L122" s="96" t="s">
        <v>598</v>
      </c>
      <c r="M122" s="91">
        <v>504.2</v>
      </c>
      <c r="N122" s="55">
        <v>51</v>
      </c>
      <c r="O122" s="94">
        <v>10.1</v>
      </c>
      <c r="P122" s="81">
        <v>45.501864320706161</v>
      </c>
      <c r="Q122" s="81">
        <v>15.825577176000484</v>
      </c>
      <c r="R122" s="81">
        <v>3.3544119592177548</v>
      </c>
      <c r="S122" s="41" t="s">
        <v>53</v>
      </c>
      <c r="T122" s="116" t="s">
        <v>342</v>
      </c>
      <c r="U122" s="56">
        <v>6.1273728871801816E-3</v>
      </c>
      <c r="V122" s="56">
        <v>1.9567927547011892E-4</v>
      </c>
      <c r="W122" s="82">
        <v>40930</v>
      </c>
      <c r="X122" s="83">
        <v>260</v>
      </c>
      <c r="Y122" s="4">
        <v>44760</v>
      </c>
      <c r="Z122" s="4">
        <v>44190</v>
      </c>
      <c r="AA122" s="4">
        <v>45050</v>
      </c>
      <c r="AB122" s="4">
        <v>43880</v>
      </c>
      <c r="AC122" s="376" t="s">
        <v>343</v>
      </c>
      <c r="AD122" s="377">
        <v>43110</v>
      </c>
      <c r="AE122" s="195">
        <v>597</v>
      </c>
      <c r="AF122" s="95" t="s">
        <v>604</v>
      </c>
    </row>
    <row r="123" spans="1:32" x14ac:dyDescent="0.25">
      <c r="A123" s="60">
        <v>1736</v>
      </c>
      <c r="B123" s="41">
        <v>2016</v>
      </c>
      <c r="C123" s="61">
        <v>2016</v>
      </c>
      <c r="D123" s="62" t="s">
        <v>344</v>
      </c>
      <c r="E123" s="62" t="s">
        <v>328</v>
      </c>
      <c r="F123" s="53" t="s">
        <v>32</v>
      </c>
      <c r="G123" s="71" t="s">
        <v>345</v>
      </c>
      <c r="H123" s="62">
        <v>9</v>
      </c>
      <c r="I123" s="62">
        <v>0.86</v>
      </c>
      <c r="J123" s="62"/>
      <c r="K123" s="115" t="s">
        <v>60</v>
      </c>
      <c r="L123" s="96" t="s">
        <v>598</v>
      </c>
      <c r="M123" s="91">
        <v>490.4</v>
      </c>
      <c r="N123" s="87">
        <v>30.2</v>
      </c>
      <c r="O123" s="94">
        <v>6.2</v>
      </c>
      <c r="P123" s="81">
        <v>43.25523215693002</v>
      </c>
      <c r="Q123" s="81">
        <v>15.189516800511521</v>
      </c>
      <c r="R123" s="81">
        <v>3.3223199457560613</v>
      </c>
      <c r="S123" s="41" t="s">
        <v>53</v>
      </c>
      <c r="T123" s="116" t="s">
        <v>346</v>
      </c>
      <c r="U123" s="56">
        <v>6.0089898057159256E-3</v>
      </c>
      <c r="V123" s="56">
        <v>1.9084023225044233E-4</v>
      </c>
      <c r="W123" s="82">
        <v>41080</v>
      </c>
      <c r="X123" s="83">
        <v>260</v>
      </c>
      <c r="Y123" s="4">
        <v>44880</v>
      </c>
      <c r="Z123" s="4">
        <v>44340</v>
      </c>
      <c r="AA123" s="4">
        <v>45170</v>
      </c>
      <c r="AB123" s="4">
        <v>44060</v>
      </c>
      <c r="AC123" s="117"/>
      <c r="AD123" s="82"/>
      <c r="AE123" s="119"/>
      <c r="AF123" s="120"/>
    </row>
    <row r="124" spans="1:32" ht="18" x14ac:dyDescent="0.25">
      <c r="A124" s="60">
        <v>1737</v>
      </c>
      <c r="B124" s="41">
        <v>2016</v>
      </c>
      <c r="C124" s="61">
        <v>2016</v>
      </c>
      <c r="D124" s="62" t="s">
        <v>347</v>
      </c>
      <c r="E124" s="62" t="s">
        <v>328</v>
      </c>
      <c r="F124" s="53" t="s">
        <v>32</v>
      </c>
      <c r="G124" s="71" t="s">
        <v>348</v>
      </c>
      <c r="H124" s="62">
        <v>9</v>
      </c>
      <c r="I124" s="62">
        <v>0.74</v>
      </c>
      <c r="J124" s="62">
        <v>0.74</v>
      </c>
      <c r="K124" s="115" t="s">
        <v>44</v>
      </c>
      <c r="L124" s="96" t="s">
        <v>598</v>
      </c>
      <c r="M124" s="91">
        <v>529.1</v>
      </c>
      <c r="N124" s="87">
        <v>56.9</v>
      </c>
      <c r="O124" s="94">
        <v>10.8</v>
      </c>
      <c r="P124" s="81">
        <v>46.720594520146626</v>
      </c>
      <c r="Q124" s="81">
        <v>16.50024059377451</v>
      </c>
      <c r="R124" s="81">
        <v>3.3034280227018966</v>
      </c>
      <c r="S124" s="41" t="s">
        <v>53</v>
      </c>
      <c r="T124" s="116" t="s">
        <v>349</v>
      </c>
      <c r="U124" s="56">
        <v>6.2102028704619644E-3</v>
      </c>
      <c r="V124" s="56">
        <v>1.9463043508831141E-4</v>
      </c>
      <c r="W124" s="82">
        <v>40820</v>
      </c>
      <c r="X124" s="83">
        <v>250</v>
      </c>
      <c r="Y124" s="4">
        <v>44660</v>
      </c>
      <c r="Z124" s="4">
        <v>44100</v>
      </c>
      <c r="AA124" s="4">
        <v>44930</v>
      </c>
      <c r="AB124" s="4">
        <v>43780</v>
      </c>
      <c r="AC124" s="376" t="s">
        <v>350</v>
      </c>
      <c r="AD124" s="377">
        <v>42358</v>
      </c>
      <c r="AE124" s="195">
        <v>544</v>
      </c>
      <c r="AF124" s="95" t="s">
        <v>605</v>
      </c>
    </row>
    <row r="125" spans="1:32" x14ac:dyDescent="0.25">
      <c r="A125" s="60">
        <v>1738</v>
      </c>
      <c r="B125" s="41">
        <v>2016</v>
      </c>
      <c r="C125" s="61">
        <v>2016</v>
      </c>
      <c r="D125" s="62" t="s">
        <v>351</v>
      </c>
      <c r="E125" s="62" t="s">
        <v>328</v>
      </c>
      <c r="F125" s="53" t="s">
        <v>32</v>
      </c>
      <c r="G125" s="71" t="s">
        <v>352</v>
      </c>
      <c r="H125" s="62">
        <v>8</v>
      </c>
      <c r="I125" s="62">
        <v>0.78</v>
      </c>
      <c r="J125" s="62">
        <v>0.67</v>
      </c>
      <c r="K125" s="115" t="s">
        <v>44</v>
      </c>
      <c r="L125" s="96" t="s">
        <v>598</v>
      </c>
      <c r="M125" s="91">
        <v>496.4</v>
      </c>
      <c r="N125" s="87">
        <v>28.2</v>
      </c>
      <c r="O125" s="94">
        <v>5.7</v>
      </c>
      <c r="P125" s="81">
        <v>43.253483282266828</v>
      </c>
      <c r="Q125" s="81">
        <v>15.474409641085352</v>
      </c>
      <c r="R125" s="81">
        <v>3.2610222586520416</v>
      </c>
      <c r="S125" s="41" t="s">
        <v>53</v>
      </c>
      <c r="T125" s="116" t="s">
        <v>353</v>
      </c>
      <c r="U125" s="56">
        <v>5.7442295927307516E-3</v>
      </c>
      <c r="V125" s="56">
        <v>1.9434851053631575E-4</v>
      </c>
      <c r="W125" s="82">
        <v>41450</v>
      </c>
      <c r="X125" s="83">
        <v>270</v>
      </c>
      <c r="Y125" s="4">
        <v>45180</v>
      </c>
      <c r="Z125" s="4">
        <v>44630</v>
      </c>
      <c r="AA125" s="4">
        <v>45460</v>
      </c>
      <c r="AB125" s="4">
        <v>44370</v>
      </c>
      <c r="AC125" s="117"/>
      <c r="AD125" s="82"/>
      <c r="AE125" s="119"/>
      <c r="AF125" s="120"/>
    </row>
    <row r="126" spans="1:32" ht="18" x14ac:dyDescent="0.25">
      <c r="A126" s="60">
        <v>1739</v>
      </c>
      <c r="B126" s="41">
        <v>2016</v>
      </c>
      <c r="C126" s="61">
        <v>2016</v>
      </c>
      <c r="D126" s="62" t="s">
        <v>354</v>
      </c>
      <c r="E126" s="62" t="s">
        <v>328</v>
      </c>
      <c r="F126" s="53" t="s">
        <v>32</v>
      </c>
      <c r="G126" s="71" t="s">
        <v>355</v>
      </c>
      <c r="H126" s="62">
        <v>9</v>
      </c>
      <c r="I126" s="62"/>
      <c r="J126" s="62"/>
      <c r="K126" s="115" t="s">
        <v>207</v>
      </c>
      <c r="L126" s="96" t="s">
        <v>598</v>
      </c>
      <c r="M126" s="91">
        <v>520.79999999999995</v>
      </c>
      <c r="N126" s="87">
        <v>36.1</v>
      </c>
      <c r="O126" s="94">
        <v>6.9</v>
      </c>
      <c r="P126" s="81">
        <v>44.054406915414958</v>
      </c>
      <c r="Q126" s="81">
        <v>15.775701534696775</v>
      </c>
      <c r="R126" s="81">
        <v>3.2579727131615996</v>
      </c>
      <c r="S126" s="41" t="s">
        <v>53</v>
      </c>
      <c r="T126" s="116" t="s">
        <v>356</v>
      </c>
      <c r="U126" s="56">
        <v>6.8749215176417151E-3</v>
      </c>
      <c r="V126" s="56">
        <v>1.986955909044536E-4</v>
      </c>
      <c r="W126" s="82">
        <v>40000</v>
      </c>
      <c r="X126" s="83">
        <v>230</v>
      </c>
      <c r="Y126" s="4">
        <v>43870</v>
      </c>
      <c r="Z126" s="4">
        <v>43320</v>
      </c>
      <c r="AA126" s="4">
        <v>44170</v>
      </c>
      <c r="AB126" s="4">
        <v>43120</v>
      </c>
      <c r="AC126" s="194" t="s">
        <v>357</v>
      </c>
      <c r="AD126" s="195">
        <v>42020</v>
      </c>
      <c r="AE126" s="196">
        <v>380</v>
      </c>
      <c r="AF126" s="120" t="s">
        <v>606</v>
      </c>
    </row>
    <row r="127" spans="1:32" x14ac:dyDescent="0.25">
      <c r="A127" s="60">
        <v>1740</v>
      </c>
      <c r="B127" s="41">
        <v>2016</v>
      </c>
      <c r="C127" s="61">
        <v>2016</v>
      </c>
      <c r="D127" s="62" t="s">
        <v>358</v>
      </c>
      <c r="E127" s="62" t="s">
        <v>328</v>
      </c>
      <c r="F127" s="53" t="s">
        <v>32</v>
      </c>
      <c r="G127" s="71" t="s">
        <v>359</v>
      </c>
      <c r="H127" s="62">
        <v>6</v>
      </c>
      <c r="I127" s="62">
        <v>0.74</v>
      </c>
      <c r="J127" s="62">
        <v>0.61</v>
      </c>
      <c r="K127" s="115" t="s">
        <v>34</v>
      </c>
      <c r="L127" s="96" t="s">
        <v>598</v>
      </c>
      <c r="M127" s="91">
        <v>534.1</v>
      </c>
      <c r="N127" s="87">
        <v>51.9</v>
      </c>
      <c r="O127" s="94">
        <v>9.6999999999999993</v>
      </c>
      <c r="P127" s="81">
        <v>43.943249481301109</v>
      </c>
      <c r="Q127" s="81">
        <v>15.892742046446491</v>
      </c>
      <c r="R127" s="81">
        <v>3.2258197682610916</v>
      </c>
      <c r="S127" s="41" t="s">
        <v>53</v>
      </c>
      <c r="T127" s="116" t="s">
        <v>360</v>
      </c>
      <c r="U127" s="56">
        <v>6.0545001407234424E-3</v>
      </c>
      <c r="V127" s="56">
        <v>1.9438251689301176E-4</v>
      </c>
      <c r="W127" s="82">
        <v>41020</v>
      </c>
      <c r="X127" s="83">
        <v>260</v>
      </c>
      <c r="Y127" s="4">
        <v>44950</v>
      </c>
      <c r="Z127" s="4">
        <v>44480</v>
      </c>
      <c r="AA127" s="4">
        <v>45200</v>
      </c>
      <c r="AB127" s="4">
        <v>44260</v>
      </c>
      <c r="AC127" s="117" t="s">
        <v>361</v>
      </c>
      <c r="AD127" s="58">
        <v>41540</v>
      </c>
      <c r="AE127" s="42">
        <v>350</v>
      </c>
      <c r="AF127" s="120" t="s">
        <v>362</v>
      </c>
    </row>
    <row r="128" spans="1:32" x14ac:dyDescent="0.25">
      <c r="A128" s="60">
        <v>1741</v>
      </c>
      <c r="B128" s="41">
        <v>2016</v>
      </c>
      <c r="C128" s="61">
        <v>2016</v>
      </c>
      <c r="D128" s="62" t="s">
        <v>363</v>
      </c>
      <c r="E128" s="62" t="s">
        <v>328</v>
      </c>
      <c r="F128" s="53" t="s">
        <v>32</v>
      </c>
      <c r="G128" s="71" t="s">
        <v>364</v>
      </c>
      <c r="H128" s="62">
        <v>8</v>
      </c>
      <c r="I128" s="62">
        <v>0.76</v>
      </c>
      <c r="J128" s="62"/>
      <c r="K128" s="115" t="s">
        <v>207</v>
      </c>
      <c r="L128" s="96" t="s">
        <v>598</v>
      </c>
      <c r="M128" s="91">
        <v>503.8</v>
      </c>
      <c r="N128" s="87">
        <v>51.6</v>
      </c>
      <c r="O128" s="94">
        <v>10.199999999999999</v>
      </c>
      <c r="P128" s="55">
        <v>41.881572668411302</v>
      </c>
      <c r="Q128" s="55">
        <v>14.899771506080842</v>
      </c>
      <c r="R128" s="55">
        <v>3.2793678727064388</v>
      </c>
      <c r="S128" s="41" t="s">
        <v>53</v>
      </c>
      <c r="T128" s="116" t="s">
        <v>365</v>
      </c>
      <c r="U128" s="56">
        <v>5.4544804754616026E-3</v>
      </c>
      <c r="V128" s="56">
        <v>1.9273319025806961E-4</v>
      </c>
      <c r="W128" s="82">
        <v>41860</v>
      </c>
      <c r="X128" s="83">
        <v>280</v>
      </c>
      <c r="Y128" s="4">
        <v>45570</v>
      </c>
      <c r="Z128" s="4">
        <v>45050</v>
      </c>
      <c r="AA128" s="4">
        <v>45830</v>
      </c>
      <c r="AB128" s="4">
        <v>44800</v>
      </c>
      <c r="AC128" s="200" t="s">
        <v>366</v>
      </c>
      <c r="AD128" s="58">
        <v>42270</v>
      </c>
      <c r="AE128" s="42">
        <v>550</v>
      </c>
      <c r="AF128" s="120" t="s">
        <v>367</v>
      </c>
    </row>
    <row r="129" spans="1:32" x14ac:dyDescent="0.25">
      <c r="A129" s="60">
        <v>1742</v>
      </c>
      <c r="B129" s="41">
        <v>2016</v>
      </c>
      <c r="C129" s="61">
        <v>2016</v>
      </c>
      <c r="D129" s="62" t="s">
        <v>368</v>
      </c>
      <c r="E129" s="62" t="s">
        <v>328</v>
      </c>
      <c r="F129" s="53" t="s">
        <v>32</v>
      </c>
      <c r="G129" s="71" t="s">
        <v>369</v>
      </c>
      <c r="H129" s="62">
        <v>9</v>
      </c>
      <c r="I129" s="62">
        <v>0.87</v>
      </c>
      <c r="J129" s="62"/>
      <c r="K129" s="115" t="s">
        <v>44</v>
      </c>
      <c r="L129" s="96" t="s">
        <v>598</v>
      </c>
      <c r="M129" s="91">
        <v>482.9</v>
      </c>
      <c r="N129" s="87">
        <v>53.2</v>
      </c>
      <c r="O129" s="92">
        <v>11</v>
      </c>
      <c r="P129" s="55">
        <v>38.908088840125195</v>
      </c>
      <c r="Q129" s="55">
        <v>13.970274429671122</v>
      </c>
      <c r="R129" s="55">
        <v>3.2492395155243501</v>
      </c>
      <c r="S129" s="41" t="s">
        <v>53</v>
      </c>
      <c r="T129" s="116" t="s">
        <v>370</v>
      </c>
      <c r="U129" s="56">
        <v>5.554384951780394E-3</v>
      </c>
      <c r="V129" s="56">
        <v>1.9295764480159203E-4</v>
      </c>
      <c r="W129" s="82">
        <v>41720</v>
      </c>
      <c r="X129" s="83">
        <v>280</v>
      </c>
      <c r="Y129" s="4">
        <v>45460</v>
      </c>
      <c r="Z129" s="4">
        <v>44950</v>
      </c>
      <c r="AA129" s="4">
        <v>45730</v>
      </c>
      <c r="AB129" s="4">
        <v>44690</v>
      </c>
      <c r="AC129" s="200" t="s">
        <v>371</v>
      </c>
      <c r="AD129" s="58">
        <v>42140</v>
      </c>
      <c r="AE129" s="42">
        <v>540</v>
      </c>
      <c r="AF129" s="120" t="s">
        <v>372</v>
      </c>
    </row>
    <row r="130" spans="1:32" x14ac:dyDescent="0.25">
      <c r="A130" s="60">
        <v>1743</v>
      </c>
      <c r="B130" s="41">
        <v>2016</v>
      </c>
      <c r="C130" s="61">
        <v>2016</v>
      </c>
      <c r="D130" s="62" t="s">
        <v>373</v>
      </c>
      <c r="E130" s="62" t="s">
        <v>328</v>
      </c>
      <c r="F130" s="53" t="s">
        <v>32</v>
      </c>
      <c r="G130" s="71" t="s">
        <v>374</v>
      </c>
      <c r="H130" s="62">
        <v>9</v>
      </c>
      <c r="I130" s="62">
        <v>0.79</v>
      </c>
      <c r="J130" s="62">
        <v>0.73</v>
      </c>
      <c r="K130" s="115" t="s">
        <v>44</v>
      </c>
      <c r="L130" s="96" t="s">
        <v>598</v>
      </c>
      <c r="M130" s="91">
        <v>407.7</v>
      </c>
      <c r="N130" s="87">
        <v>24.2</v>
      </c>
      <c r="O130" s="94">
        <v>5.9</v>
      </c>
      <c r="P130" s="55">
        <v>40.352894691948109</v>
      </c>
      <c r="Q130" s="55">
        <v>14.516604168140738</v>
      </c>
      <c r="R130" s="55">
        <v>3.2430707557443075</v>
      </c>
      <c r="S130" s="41" t="s">
        <v>53</v>
      </c>
      <c r="T130" s="116" t="s">
        <v>375</v>
      </c>
      <c r="U130" s="56">
        <v>5.7189230197013212E-3</v>
      </c>
      <c r="V130" s="56">
        <v>1.9312722023060442E-4</v>
      </c>
      <c r="W130" s="82">
        <v>41480</v>
      </c>
      <c r="X130" s="83">
        <v>270</v>
      </c>
      <c r="Y130" s="4">
        <v>45200</v>
      </c>
      <c r="Z130" s="4">
        <v>44660</v>
      </c>
      <c r="AA130" s="4">
        <v>45480</v>
      </c>
      <c r="AB130" s="4">
        <v>44400</v>
      </c>
      <c r="AC130" s="117"/>
      <c r="AD130" s="118"/>
      <c r="AE130" s="119"/>
      <c r="AF130" s="120"/>
    </row>
    <row r="131" spans="1:32" x14ac:dyDescent="0.25">
      <c r="A131" s="60">
        <v>1744</v>
      </c>
      <c r="B131" s="41">
        <v>2016</v>
      </c>
      <c r="C131" s="61">
        <v>2016</v>
      </c>
      <c r="D131" s="62" t="s">
        <v>376</v>
      </c>
      <c r="E131" s="62" t="s">
        <v>328</v>
      </c>
      <c r="F131" s="53" t="s">
        <v>32</v>
      </c>
      <c r="G131" s="71" t="s">
        <v>377</v>
      </c>
      <c r="H131" s="62">
        <v>9</v>
      </c>
      <c r="I131" s="62">
        <v>0.79</v>
      </c>
      <c r="J131" s="62"/>
      <c r="K131" s="115" t="s">
        <v>60</v>
      </c>
      <c r="L131" s="96" t="s">
        <v>598</v>
      </c>
      <c r="M131" s="91">
        <v>541.6</v>
      </c>
      <c r="N131" s="87">
        <v>33.299999999999997</v>
      </c>
      <c r="O131" s="94">
        <v>6.1</v>
      </c>
      <c r="P131" s="55">
        <v>42.823831399794003</v>
      </c>
      <c r="Q131" s="55">
        <v>15.35100509557029</v>
      </c>
      <c r="R131" s="55">
        <v>3.2545838834088969</v>
      </c>
      <c r="S131" s="41" t="s">
        <v>53</v>
      </c>
      <c r="T131" s="116" t="s">
        <v>378</v>
      </c>
      <c r="U131" s="56">
        <v>5.910096208571876E-3</v>
      </c>
      <c r="V131" s="56">
        <v>1.9385350323487666E-4</v>
      </c>
      <c r="W131" s="82">
        <v>41220</v>
      </c>
      <c r="X131" s="83">
        <v>260</v>
      </c>
      <c r="Y131" s="4">
        <v>44990</v>
      </c>
      <c r="Z131" s="4">
        <v>44450</v>
      </c>
      <c r="AA131" s="4">
        <v>45270</v>
      </c>
      <c r="AB131" s="4">
        <v>44190</v>
      </c>
      <c r="AC131" s="117"/>
      <c r="AD131" s="118"/>
      <c r="AE131" s="119"/>
      <c r="AF131" s="120" t="s">
        <v>591</v>
      </c>
    </row>
    <row r="132" spans="1:32" x14ac:dyDescent="0.25">
      <c r="A132" s="60">
        <v>1745</v>
      </c>
      <c r="B132" s="41">
        <v>2016</v>
      </c>
      <c r="C132" s="61">
        <v>2016</v>
      </c>
      <c r="D132" s="62" t="s">
        <v>379</v>
      </c>
      <c r="E132" s="62" t="s">
        <v>328</v>
      </c>
      <c r="F132" s="53" t="s">
        <v>32</v>
      </c>
      <c r="G132" s="71" t="s">
        <v>380</v>
      </c>
      <c r="H132" s="62">
        <v>6</v>
      </c>
      <c r="I132" s="62">
        <v>0.77</v>
      </c>
      <c r="J132" s="62">
        <v>0.83</v>
      </c>
      <c r="K132" s="115" t="s">
        <v>34</v>
      </c>
      <c r="L132" s="96" t="s">
        <v>598</v>
      </c>
      <c r="M132" s="91">
        <v>461.4</v>
      </c>
      <c r="N132" s="87">
        <v>24.7</v>
      </c>
      <c r="O132" s="94">
        <v>5.4</v>
      </c>
      <c r="P132" s="55">
        <v>42.360339275035486</v>
      </c>
      <c r="Q132" s="55">
        <v>15.374617734002204</v>
      </c>
      <c r="R132" s="55">
        <v>3.2144144232968435</v>
      </c>
      <c r="S132" s="41" t="s">
        <v>53</v>
      </c>
      <c r="T132" s="116" t="s">
        <v>381</v>
      </c>
      <c r="U132" s="56">
        <v>5.9451356990376965E-3</v>
      </c>
      <c r="V132" s="56">
        <v>1.9446165823738514E-4</v>
      </c>
      <c r="W132" s="82">
        <v>41170</v>
      </c>
      <c r="X132" s="83">
        <v>260</v>
      </c>
      <c r="Y132" s="4">
        <v>44950</v>
      </c>
      <c r="Z132" s="4">
        <v>44410</v>
      </c>
      <c r="AA132" s="4">
        <v>45230</v>
      </c>
      <c r="AB132" s="4">
        <v>44140</v>
      </c>
      <c r="AC132" s="117"/>
      <c r="AD132" s="118"/>
      <c r="AE132" s="119"/>
      <c r="AF132" s="120"/>
    </row>
    <row r="133" spans="1:32" x14ac:dyDescent="0.25">
      <c r="A133" s="60">
        <v>1746</v>
      </c>
      <c r="B133" s="41">
        <v>2016</v>
      </c>
      <c r="C133" s="61">
        <v>2016</v>
      </c>
      <c r="D133" s="62" t="s">
        <v>382</v>
      </c>
      <c r="E133" s="62" t="s">
        <v>328</v>
      </c>
      <c r="F133" s="53" t="s">
        <v>32</v>
      </c>
      <c r="G133" s="71" t="s">
        <v>383</v>
      </c>
      <c r="H133" s="62">
        <v>8</v>
      </c>
      <c r="I133" s="62">
        <v>0.81</v>
      </c>
      <c r="J133" s="62">
        <v>0.68</v>
      </c>
      <c r="K133" s="115" t="s">
        <v>207</v>
      </c>
      <c r="L133" s="96" t="s">
        <v>598</v>
      </c>
      <c r="M133" s="91">
        <v>542.4</v>
      </c>
      <c r="N133" s="87">
        <v>38.9</v>
      </c>
      <c r="O133" s="94">
        <v>7.2</v>
      </c>
      <c r="P133" s="55">
        <v>42.140967156128539</v>
      </c>
      <c r="Q133" s="55">
        <v>15.558888646688532</v>
      </c>
      <c r="R133" s="55">
        <v>3.1598952848869479</v>
      </c>
      <c r="S133" s="41" t="s">
        <v>53</v>
      </c>
      <c r="T133" s="116" t="s">
        <v>630</v>
      </c>
      <c r="U133" s="56">
        <v>5.4610455897356773E-3</v>
      </c>
      <c r="V133" s="56">
        <v>1.9235168153054571E-4</v>
      </c>
      <c r="W133" s="82">
        <v>41850</v>
      </c>
      <c r="X133" s="83">
        <v>280</v>
      </c>
      <c r="Y133" s="4">
        <v>45510</v>
      </c>
      <c r="Z133" s="4">
        <v>44950</v>
      </c>
      <c r="AA133" s="4">
        <v>45790</v>
      </c>
      <c r="AB133" s="4">
        <v>44680</v>
      </c>
      <c r="AC133" s="117"/>
      <c r="AD133" s="118"/>
      <c r="AE133" s="119"/>
      <c r="AF133" s="120"/>
    </row>
    <row r="134" spans="1:32" x14ac:dyDescent="0.25">
      <c r="A134" s="60">
        <v>1747</v>
      </c>
      <c r="B134" s="41">
        <v>2016</v>
      </c>
      <c r="C134" s="61">
        <v>2016</v>
      </c>
      <c r="D134" s="62" t="s">
        <v>384</v>
      </c>
      <c r="E134" s="62" t="s">
        <v>328</v>
      </c>
      <c r="F134" s="53" t="s">
        <v>32</v>
      </c>
      <c r="G134" s="71" t="s">
        <v>385</v>
      </c>
      <c r="H134" s="62">
        <v>6</v>
      </c>
      <c r="I134" s="62">
        <v>0.78</v>
      </c>
      <c r="J134" s="62">
        <v>0.77</v>
      </c>
      <c r="K134" s="115" t="s">
        <v>34</v>
      </c>
      <c r="L134" s="96" t="s">
        <v>598</v>
      </c>
      <c r="M134" s="91">
        <v>573.5</v>
      </c>
      <c r="N134" s="87">
        <v>36.200000000000003</v>
      </c>
      <c r="O134" s="94">
        <v>6.3</v>
      </c>
      <c r="P134" s="55">
        <v>42.048322442606278</v>
      </c>
      <c r="Q134" s="55">
        <v>15.725751427436174</v>
      </c>
      <c r="R134" s="55">
        <v>3.1194931196885265</v>
      </c>
      <c r="S134" s="41" t="s">
        <v>53</v>
      </c>
      <c r="T134" s="116" t="s">
        <v>386</v>
      </c>
      <c r="U134" s="121">
        <v>5.544684820931017E-3</v>
      </c>
      <c r="V134" s="121">
        <v>1.9292381991503949E-4</v>
      </c>
      <c r="W134" s="82">
        <v>41730</v>
      </c>
      <c r="X134" s="83">
        <v>280</v>
      </c>
      <c r="Y134" s="4">
        <v>45410</v>
      </c>
      <c r="Z134" s="4">
        <v>44860</v>
      </c>
      <c r="AA134" s="4">
        <v>45700</v>
      </c>
      <c r="AB134" s="4">
        <v>44580</v>
      </c>
      <c r="AC134" s="117"/>
      <c r="AD134" s="118"/>
      <c r="AE134" s="119"/>
      <c r="AF134" s="120"/>
    </row>
    <row r="135" spans="1:32" x14ac:dyDescent="0.25">
      <c r="A135" s="60">
        <v>1748</v>
      </c>
      <c r="B135" s="41">
        <v>2016</v>
      </c>
      <c r="C135" s="61">
        <v>2016</v>
      </c>
      <c r="D135" s="62" t="s">
        <v>387</v>
      </c>
      <c r="E135" s="62" t="s">
        <v>328</v>
      </c>
      <c r="F135" s="53" t="s">
        <v>32</v>
      </c>
      <c r="G135" s="71" t="s">
        <v>388</v>
      </c>
      <c r="H135" s="62">
        <v>9</v>
      </c>
      <c r="I135" s="62">
        <v>0.81</v>
      </c>
      <c r="J135" s="62">
        <v>0.78</v>
      </c>
      <c r="K135" s="115" t="s">
        <v>60</v>
      </c>
      <c r="L135" s="96" t="s">
        <v>598</v>
      </c>
      <c r="M135" s="91">
        <v>580.9</v>
      </c>
      <c r="N135" s="87">
        <v>53.1</v>
      </c>
      <c r="O135" s="94">
        <v>9.1</v>
      </c>
      <c r="P135" s="55">
        <v>41.16966867728172</v>
      </c>
      <c r="Q135" s="55">
        <v>15.356572408023329</v>
      </c>
      <c r="R135" s="55">
        <v>3.127734243206246</v>
      </c>
      <c r="S135" s="41" t="s">
        <v>53</v>
      </c>
      <c r="T135" s="116" t="s">
        <v>389</v>
      </c>
      <c r="U135" s="121">
        <v>5.1836823521480514E-3</v>
      </c>
      <c r="V135" s="121">
        <v>1.9117636619001151E-4</v>
      </c>
      <c r="W135" s="82">
        <v>42270</v>
      </c>
      <c r="X135" s="83">
        <v>300</v>
      </c>
      <c r="Y135" s="4">
        <v>45850</v>
      </c>
      <c r="Z135" s="4">
        <v>45270</v>
      </c>
      <c r="AA135" s="4">
        <v>46170</v>
      </c>
      <c r="AB135" s="4">
        <v>44990</v>
      </c>
      <c r="AC135" s="117"/>
      <c r="AD135" s="118"/>
      <c r="AE135" s="119"/>
      <c r="AF135" s="120"/>
    </row>
    <row r="136" spans="1:32" x14ac:dyDescent="0.25">
      <c r="A136" s="60">
        <v>1749</v>
      </c>
      <c r="B136" s="41">
        <v>2016</v>
      </c>
      <c r="C136" s="61">
        <v>2016</v>
      </c>
      <c r="D136" s="62" t="s">
        <v>390</v>
      </c>
      <c r="E136" s="62" t="s">
        <v>328</v>
      </c>
      <c r="F136" s="53" t="s">
        <v>32</v>
      </c>
      <c r="G136" s="71" t="s">
        <v>391</v>
      </c>
      <c r="H136" s="62">
        <v>9</v>
      </c>
      <c r="I136" s="62">
        <v>0.82</v>
      </c>
      <c r="J136" s="62">
        <v>0.76</v>
      </c>
      <c r="K136" s="115" t="s">
        <v>44</v>
      </c>
      <c r="L136" s="96" t="s">
        <v>598</v>
      </c>
      <c r="M136" s="91">
        <v>564.6</v>
      </c>
      <c r="N136" s="87">
        <v>34.700000000000003</v>
      </c>
      <c r="O136" s="94">
        <v>6.1</v>
      </c>
      <c r="P136" s="55">
        <v>41.84875046799332</v>
      </c>
      <c r="Q136" s="55">
        <v>15.609297037525701</v>
      </c>
      <c r="R136" s="55">
        <v>3.1278499797503638</v>
      </c>
      <c r="S136" s="41" t="s">
        <v>53</v>
      </c>
      <c r="T136" s="116" t="s">
        <v>392</v>
      </c>
      <c r="U136" s="121">
        <v>5.9243334713686008E-3</v>
      </c>
      <c r="V136" s="121">
        <v>1.9415569706345064E-4</v>
      </c>
      <c r="W136" s="82">
        <v>41200</v>
      </c>
      <c r="X136" s="83">
        <v>260</v>
      </c>
      <c r="Y136" s="4">
        <v>44970</v>
      </c>
      <c r="Z136" s="4">
        <v>44440</v>
      </c>
      <c r="AA136" s="4">
        <v>45260</v>
      </c>
      <c r="AB136" s="4">
        <v>44170</v>
      </c>
      <c r="AC136" s="117"/>
      <c r="AD136" s="118"/>
      <c r="AE136" s="119"/>
      <c r="AF136" s="120"/>
    </row>
    <row r="137" spans="1:32" x14ac:dyDescent="0.25">
      <c r="A137" s="60">
        <v>1750</v>
      </c>
      <c r="B137" s="41">
        <v>2016</v>
      </c>
      <c r="C137" s="61">
        <v>2016</v>
      </c>
      <c r="D137" s="62" t="s">
        <v>393</v>
      </c>
      <c r="E137" s="62" t="s">
        <v>328</v>
      </c>
      <c r="F137" s="53" t="s">
        <v>32</v>
      </c>
      <c r="G137" s="71" t="s">
        <v>394</v>
      </c>
      <c r="H137" s="62">
        <v>5</v>
      </c>
      <c r="I137" s="62"/>
      <c r="J137" s="62"/>
      <c r="K137" s="115" t="s">
        <v>281</v>
      </c>
      <c r="L137" s="96" t="s">
        <v>598</v>
      </c>
      <c r="M137" s="91">
        <v>553.9</v>
      </c>
      <c r="N137" s="87">
        <v>1.8</v>
      </c>
      <c r="O137" s="94">
        <v>0.3</v>
      </c>
      <c r="P137" s="55" t="s">
        <v>35</v>
      </c>
      <c r="Q137" s="55" t="s">
        <v>35</v>
      </c>
      <c r="R137" s="55" t="s">
        <v>35</v>
      </c>
      <c r="S137" s="87" t="s">
        <v>395</v>
      </c>
      <c r="T137" s="45"/>
      <c r="U137" s="99"/>
      <c r="V137" s="99"/>
      <c r="W137" s="99"/>
      <c r="X137" s="112"/>
      <c r="Y137" s="41"/>
      <c r="Z137" s="41"/>
      <c r="AA137" s="4"/>
      <c r="AB137" s="41"/>
      <c r="AC137" s="113"/>
      <c r="AD137" s="99"/>
      <c r="AE137" s="114"/>
      <c r="AF137" s="120"/>
    </row>
    <row r="138" spans="1:32" s="349" customFormat="1" x14ac:dyDescent="0.25">
      <c r="A138" s="331">
        <v>2663</v>
      </c>
      <c r="B138" s="332">
        <v>2016</v>
      </c>
      <c r="C138" s="332">
        <v>2017</v>
      </c>
      <c r="D138" s="333" t="s">
        <v>396</v>
      </c>
      <c r="E138" s="333" t="s">
        <v>328</v>
      </c>
      <c r="F138" s="334" t="s">
        <v>32</v>
      </c>
      <c r="G138" s="352" t="s">
        <v>397</v>
      </c>
      <c r="H138" s="333">
        <v>9</v>
      </c>
      <c r="I138" s="333"/>
      <c r="J138" s="333"/>
      <c r="K138" s="336" t="s">
        <v>631</v>
      </c>
      <c r="L138" s="337" t="s">
        <v>35</v>
      </c>
      <c r="M138" s="331">
        <v>89.6</v>
      </c>
      <c r="N138" s="332">
        <v>3.8000000000001819</v>
      </c>
      <c r="O138" s="339">
        <v>4.2410714285716322</v>
      </c>
      <c r="P138" s="340">
        <v>42.665331300334323</v>
      </c>
      <c r="Q138" s="340">
        <v>15.932453868932964</v>
      </c>
      <c r="R138" s="340">
        <v>3.1242028011199423</v>
      </c>
      <c r="S138" s="332" t="s">
        <v>53</v>
      </c>
      <c r="T138" s="331" t="s">
        <v>398</v>
      </c>
      <c r="U138" s="341">
        <v>6.3846479830947066E-3</v>
      </c>
      <c r="V138" s="341">
        <v>3.3029516672988075E-4</v>
      </c>
      <c r="W138" s="342">
        <v>40600</v>
      </c>
      <c r="X138" s="346">
        <v>420</v>
      </c>
      <c r="Y138" s="353">
        <v>44580</v>
      </c>
      <c r="Z138" s="332">
        <v>43720</v>
      </c>
      <c r="AA138" s="354">
        <v>44980</v>
      </c>
      <c r="AB138" s="332">
        <v>43340</v>
      </c>
      <c r="AC138" s="355"/>
      <c r="AD138" s="356"/>
      <c r="AE138" s="357"/>
      <c r="AF138" s="358"/>
    </row>
    <row r="139" spans="1:32" s="349" customFormat="1" x14ac:dyDescent="0.25">
      <c r="A139" s="331">
        <v>2664</v>
      </c>
      <c r="B139" s="332">
        <v>2016</v>
      </c>
      <c r="C139" s="332">
        <v>2017</v>
      </c>
      <c r="D139" s="333" t="s">
        <v>399</v>
      </c>
      <c r="E139" s="333" t="s">
        <v>328</v>
      </c>
      <c r="F139" s="334" t="s">
        <v>32</v>
      </c>
      <c r="G139" s="352" t="s">
        <v>400</v>
      </c>
      <c r="H139" s="333">
        <v>9</v>
      </c>
      <c r="I139" s="333">
        <v>0.87</v>
      </c>
      <c r="J139" s="333">
        <v>0.66</v>
      </c>
      <c r="K139" s="336" t="s">
        <v>631</v>
      </c>
      <c r="L139" s="337" t="s">
        <v>35</v>
      </c>
      <c r="M139" s="331">
        <v>109.7</v>
      </c>
      <c r="N139" s="332">
        <v>13</v>
      </c>
      <c r="O139" s="339">
        <v>11.850501367365542</v>
      </c>
      <c r="P139" s="340">
        <v>42.685426618435734</v>
      </c>
      <c r="Q139" s="340">
        <v>15.99601937280927</v>
      </c>
      <c r="R139" s="340">
        <v>3.1132533902235426</v>
      </c>
      <c r="S139" s="332" t="s">
        <v>53</v>
      </c>
      <c r="T139" s="331" t="s">
        <v>401</v>
      </c>
      <c r="U139" s="341">
        <v>5.0677564899853922E-3</v>
      </c>
      <c r="V139" s="341">
        <v>3.2468210051871701E-4</v>
      </c>
      <c r="W139" s="342">
        <v>42450</v>
      </c>
      <c r="X139" s="346">
        <v>510</v>
      </c>
      <c r="Y139" s="353">
        <v>46190</v>
      </c>
      <c r="Z139" s="332">
        <v>45250</v>
      </c>
      <c r="AA139" s="354">
        <v>46790</v>
      </c>
      <c r="AB139" s="332">
        <v>44830</v>
      </c>
      <c r="AC139" s="355"/>
      <c r="AD139" s="356"/>
      <c r="AE139" s="357"/>
      <c r="AF139" s="358"/>
    </row>
    <row r="140" spans="1:32" x14ac:dyDescent="0.25">
      <c r="A140" s="60">
        <v>2281</v>
      </c>
      <c r="B140" s="41">
        <v>2017</v>
      </c>
      <c r="C140" s="61">
        <v>2017</v>
      </c>
      <c r="D140" s="41" t="s">
        <v>402</v>
      </c>
      <c r="E140" s="41" t="s">
        <v>328</v>
      </c>
      <c r="F140" s="63" t="s">
        <v>39</v>
      </c>
      <c r="G140" s="71" t="s">
        <v>403</v>
      </c>
      <c r="H140" s="93">
        <v>7</v>
      </c>
      <c r="I140" s="97">
        <v>0.78</v>
      </c>
      <c r="J140" s="97">
        <v>0.66</v>
      </c>
      <c r="K140" s="203" t="s">
        <v>34</v>
      </c>
      <c r="L140" s="96" t="s">
        <v>598</v>
      </c>
      <c r="M140" s="54">
        <v>500.8</v>
      </c>
      <c r="N140" s="41">
        <v>44.199999999999818</v>
      </c>
      <c r="O140" s="68">
        <v>8.8258785942491649</v>
      </c>
      <c r="P140" s="55">
        <v>44.174926877833364</v>
      </c>
      <c r="Q140" s="55">
        <v>16.290685844774032</v>
      </c>
      <c r="R140" s="55">
        <v>3.163612154631501</v>
      </c>
      <c r="S140" s="41" t="s">
        <v>53</v>
      </c>
      <c r="T140" s="45"/>
      <c r="U140" s="99"/>
      <c r="V140" s="99"/>
      <c r="W140" s="99"/>
      <c r="X140" s="99"/>
      <c r="Y140" s="57"/>
      <c r="Z140" s="41"/>
      <c r="AA140" s="4"/>
      <c r="AB140" s="41"/>
      <c r="AC140" s="113"/>
      <c r="AD140" s="99"/>
      <c r="AE140" s="114"/>
      <c r="AF140" s="120"/>
    </row>
    <row r="141" spans="1:32" x14ac:dyDescent="0.25">
      <c r="A141" s="60">
        <v>2282</v>
      </c>
      <c r="B141" s="41">
        <v>2017</v>
      </c>
      <c r="C141" s="61">
        <v>2017</v>
      </c>
      <c r="D141" s="41" t="s">
        <v>404</v>
      </c>
      <c r="E141" s="41" t="s">
        <v>328</v>
      </c>
      <c r="F141" s="63" t="s">
        <v>39</v>
      </c>
      <c r="G141" s="71" t="s">
        <v>405</v>
      </c>
      <c r="H141" s="93">
        <v>8</v>
      </c>
      <c r="I141" s="97">
        <v>0.78</v>
      </c>
      <c r="J141" s="97">
        <v>0.65</v>
      </c>
      <c r="K141" s="203" t="s">
        <v>34</v>
      </c>
      <c r="L141" s="96" t="s">
        <v>598</v>
      </c>
      <c r="M141" s="54">
        <v>431.4</v>
      </c>
      <c r="N141" s="41">
        <v>47.799999999999272</v>
      </c>
      <c r="O141" s="68">
        <v>11.080203987018839</v>
      </c>
      <c r="P141" s="55">
        <v>46.071650778599611</v>
      </c>
      <c r="Q141" s="55">
        <v>16.912986549865266</v>
      </c>
      <c r="R141" s="55">
        <v>3.1780464089995011</v>
      </c>
      <c r="S141" s="41" t="s">
        <v>53</v>
      </c>
      <c r="T141" s="45"/>
      <c r="U141" s="41"/>
      <c r="V141" s="41"/>
      <c r="W141" s="41"/>
      <c r="X141" s="41"/>
      <c r="Y141" s="57"/>
      <c r="Z141" s="41"/>
      <c r="AA141" s="4"/>
      <c r="AB141" s="41"/>
      <c r="AC141" s="57"/>
      <c r="AD141" s="41"/>
      <c r="AE141" s="42"/>
      <c r="AF141" s="120"/>
    </row>
    <row r="142" spans="1:32" x14ac:dyDescent="0.25">
      <c r="A142" s="60">
        <v>2283</v>
      </c>
      <c r="B142" s="41">
        <v>2017</v>
      </c>
      <c r="C142" s="61">
        <v>2017</v>
      </c>
      <c r="D142" s="41" t="s">
        <v>406</v>
      </c>
      <c r="E142" s="41" t="s">
        <v>328</v>
      </c>
      <c r="F142" s="63" t="s">
        <v>39</v>
      </c>
      <c r="G142" s="71" t="s">
        <v>407</v>
      </c>
      <c r="H142" s="93">
        <v>9</v>
      </c>
      <c r="I142" s="97">
        <v>0.77</v>
      </c>
      <c r="J142" s="97">
        <v>0.71</v>
      </c>
      <c r="K142" s="203" t="s">
        <v>44</v>
      </c>
      <c r="L142" s="96" t="s">
        <v>598</v>
      </c>
      <c r="M142" s="54">
        <v>501.8</v>
      </c>
      <c r="N142" s="41">
        <v>31.599999999999454</v>
      </c>
      <c r="O142" s="68">
        <v>6.297329613391681</v>
      </c>
      <c r="P142" s="55">
        <v>44.296240140007519</v>
      </c>
      <c r="Q142" s="55">
        <v>16.417800129989612</v>
      </c>
      <c r="R142" s="55">
        <v>3.1477386414594393</v>
      </c>
      <c r="S142" s="41" t="s">
        <v>53</v>
      </c>
      <c r="T142" s="45"/>
      <c r="U142" s="41"/>
      <c r="V142" s="41"/>
      <c r="W142" s="41"/>
      <c r="X142" s="41"/>
      <c r="Y142" s="57"/>
      <c r="Z142" s="41"/>
      <c r="AA142" s="4"/>
      <c r="AB142" s="41"/>
      <c r="AC142" s="57"/>
      <c r="AD142" s="41"/>
      <c r="AE142" s="42"/>
      <c r="AF142" s="120"/>
    </row>
    <row r="143" spans="1:32" x14ac:dyDescent="0.25">
      <c r="A143" s="60">
        <v>2284</v>
      </c>
      <c r="B143" s="41">
        <v>2016</v>
      </c>
      <c r="C143" s="61">
        <v>2017</v>
      </c>
      <c r="D143" s="41" t="s">
        <v>408</v>
      </c>
      <c r="E143" s="41" t="s">
        <v>328</v>
      </c>
      <c r="F143" s="63" t="s">
        <v>39</v>
      </c>
      <c r="G143" s="71" t="s">
        <v>409</v>
      </c>
      <c r="H143" s="93">
        <v>7</v>
      </c>
      <c r="I143" s="97">
        <v>0.78</v>
      </c>
      <c r="J143" s="97">
        <v>0.66</v>
      </c>
      <c r="K143" s="203" t="s">
        <v>34</v>
      </c>
      <c r="L143" s="96" t="s">
        <v>598</v>
      </c>
      <c r="M143" s="54">
        <v>517</v>
      </c>
      <c r="N143" s="41">
        <v>72.100000000000364</v>
      </c>
      <c r="O143" s="68">
        <v>13.945841392649974</v>
      </c>
      <c r="P143" s="55">
        <v>46.374679991758072</v>
      </c>
      <c r="Q143" s="55">
        <v>17.118372388867762</v>
      </c>
      <c r="R143" s="55">
        <v>3.1605685986394727</v>
      </c>
      <c r="S143" s="41" t="s">
        <v>53</v>
      </c>
      <c r="T143" s="45"/>
      <c r="U143" s="41"/>
      <c r="V143" s="41"/>
      <c r="W143" s="41"/>
      <c r="X143" s="41"/>
      <c r="Y143" s="57"/>
      <c r="Z143" s="41"/>
      <c r="AA143" s="4"/>
      <c r="AB143" s="41"/>
      <c r="AC143" s="57"/>
      <c r="AD143" s="41"/>
      <c r="AE143" s="42"/>
      <c r="AF143" s="120"/>
    </row>
    <row r="144" spans="1:32" x14ac:dyDescent="0.25">
      <c r="A144" s="60">
        <v>2285</v>
      </c>
      <c r="B144" s="41">
        <v>2016</v>
      </c>
      <c r="C144" s="61">
        <v>2017</v>
      </c>
      <c r="D144" s="41" t="s">
        <v>410</v>
      </c>
      <c r="E144" s="41" t="s">
        <v>328</v>
      </c>
      <c r="F144" s="63" t="s">
        <v>39</v>
      </c>
      <c r="G144" s="71" t="s">
        <v>411</v>
      </c>
      <c r="H144" s="93">
        <v>9</v>
      </c>
      <c r="I144" s="97">
        <v>0.76</v>
      </c>
      <c r="J144" s="97">
        <v>0.73</v>
      </c>
      <c r="K144" s="203" t="s">
        <v>44</v>
      </c>
      <c r="L144" s="96" t="s">
        <v>600</v>
      </c>
      <c r="M144" s="54">
        <v>410.4</v>
      </c>
      <c r="N144" s="41">
        <v>25.899999999999636</v>
      </c>
      <c r="O144" s="68">
        <v>6.310916179337144</v>
      </c>
      <c r="P144" s="55">
        <v>44.470865498563505</v>
      </c>
      <c r="Q144" s="55">
        <v>16.512086736051923</v>
      </c>
      <c r="R144" s="55">
        <v>3.1421027686941314</v>
      </c>
      <c r="S144" s="41" t="s">
        <v>53</v>
      </c>
      <c r="T144" s="45" t="s">
        <v>412</v>
      </c>
      <c r="U144" s="121">
        <v>7.8456020147651823E-3</v>
      </c>
      <c r="V144" s="121">
        <v>2.3350865625263996E-4</v>
      </c>
      <c r="W144" s="73">
        <v>38940</v>
      </c>
      <c r="X144" s="103">
        <v>240</v>
      </c>
      <c r="Y144" s="57">
        <v>43000</v>
      </c>
      <c r="Z144" s="4">
        <v>42620</v>
      </c>
      <c r="AA144" s="4">
        <v>43200</v>
      </c>
      <c r="AB144" s="4">
        <v>42440</v>
      </c>
      <c r="AC144" s="102"/>
      <c r="AD144" s="103"/>
      <c r="AE144" s="104"/>
      <c r="AF144" s="120"/>
    </row>
    <row r="145" spans="1:32" s="349" customFormat="1" x14ac:dyDescent="0.25">
      <c r="A145" s="331">
        <v>2661</v>
      </c>
      <c r="B145" s="332">
        <v>2016</v>
      </c>
      <c r="C145" s="332">
        <v>2017</v>
      </c>
      <c r="D145" s="333" t="s">
        <v>413</v>
      </c>
      <c r="E145" s="351" t="s">
        <v>328</v>
      </c>
      <c r="F145" s="359" t="s">
        <v>32</v>
      </c>
      <c r="G145" s="352" t="s">
        <v>414</v>
      </c>
      <c r="H145" s="360">
        <v>9</v>
      </c>
      <c r="I145" s="360">
        <v>0.83</v>
      </c>
      <c r="J145" s="360">
        <v>0.71</v>
      </c>
      <c r="K145" s="336" t="s">
        <v>631</v>
      </c>
      <c r="L145" s="337" t="s">
        <v>35</v>
      </c>
      <c r="M145" s="331">
        <v>81.400000000000006</v>
      </c>
      <c r="N145" s="332">
        <v>10</v>
      </c>
      <c r="O145" s="339">
        <v>12.285012285012284</v>
      </c>
      <c r="P145" s="340">
        <v>44.004592671423751</v>
      </c>
      <c r="Q145" s="340">
        <v>16.401559651248668</v>
      </c>
      <c r="R145" s="340">
        <v>3.1301101607398905</v>
      </c>
      <c r="S145" s="332" t="s">
        <v>53</v>
      </c>
      <c r="T145" s="331" t="s">
        <v>415</v>
      </c>
      <c r="U145" s="341">
        <v>7.0990366786785799E-3</v>
      </c>
      <c r="V145" s="341">
        <v>3.3406141677429999E-4</v>
      </c>
      <c r="W145" s="342">
        <v>39750</v>
      </c>
      <c r="X145" s="346">
        <v>380</v>
      </c>
      <c r="Y145" s="353">
        <v>43760</v>
      </c>
      <c r="Z145" s="354">
        <v>43050</v>
      </c>
      <c r="AA145" s="354">
        <v>44210</v>
      </c>
      <c r="AB145" s="354">
        <v>42810</v>
      </c>
      <c r="AC145" s="345"/>
      <c r="AD145" s="346"/>
      <c r="AE145" s="347"/>
      <c r="AF145" s="358"/>
    </row>
    <row r="146" spans="1:32" s="349" customFormat="1" x14ac:dyDescent="0.25">
      <c r="A146" s="331">
        <v>2662</v>
      </c>
      <c r="B146" s="332">
        <v>2016</v>
      </c>
      <c r="C146" s="332">
        <v>2017</v>
      </c>
      <c r="D146" s="333" t="s">
        <v>416</v>
      </c>
      <c r="E146" s="351" t="s">
        <v>328</v>
      </c>
      <c r="F146" s="359" t="s">
        <v>32</v>
      </c>
      <c r="G146" s="352" t="s">
        <v>417</v>
      </c>
      <c r="H146" s="360">
        <v>8</v>
      </c>
      <c r="I146" s="360">
        <v>0.77</v>
      </c>
      <c r="J146" s="360">
        <v>0.6</v>
      </c>
      <c r="K146" s="336" t="s">
        <v>631</v>
      </c>
      <c r="L146" s="337" t="s">
        <v>35</v>
      </c>
      <c r="M146" s="331">
        <v>80.2</v>
      </c>
      <c r="N146" s="332">
        <v>7.1999999999998181</v>
      </c>
      <c r="O146" s="339">
        <v>8.9775561097254588</v>
      </c>
      <c r="P146" s="340">
        <v>44.42570020947565</v>
      </c>
      <c r="Q146" s="340">
        <v>16.527654245148618</v>
      </c>
      <c r="R146" s="340">
        <v>3.1359550391866389</v>
      </c>
      <c r="S146" s="332" t="s">
        <v>53</v>
      </c>
      <c r="T146" s="331" t="s">
        <v>418</v>
      </c>
      <c r="U146" s="341">
        <v>5.4598348496772064E-3</v>
      </c>
      <c r="V146" s="341">
        <v>3.2754681227333227E-4</v>
      </c>
      <c r="W146" s="342">
        <v>41850</v>
      </c>
      <c r="X146" s="346">
        <v>480</v>
      </c>
      <c r="Y146" s="353">
        <v>45660</v>
      </c>
      <c r="Z146" s="354">
        <v>44800</v>
      </c>
      <c r="AA146" s="354">
        <v>46130</v>
      </c>
      <c r="AB146" s="354">
        <v>44400</v>
      </c>
      <c r="AC146" s="345"/>
      <c r="AD146" s="346"/>
      <c r="AE146" s="347"/>
      <c r="AF146" s="358"/>
    </row>
    <row r="147" spans="1:32" x14ac:dyDescent="0.25">
      <c r="A147" s="60">
        <v>2286</v>
      </c>
      <c r="B147" s="41">
        <v>2017</v>
      </c>
      <c r="C147" s="61">
        <v>2017</v>
      </c>
      <c r="D147" s="41" t="s">
        <v>419</v>
      </c>
      <c r="E147" s="41" t="s">
        <v>328</v>
      </c>
      <c r="F147" s="63" t="s">
        <v>420</v>
      </c>
      <c r="G147" s="71" t="s">
        <v>421</v>
      </c>
      <c r="H147" s="93">
        <v>9</v>
      </c>
      <c r="I147" s="97">
        <v>0.77</v>
      </c>
      <c r="J147" s="97">
        <v>0.74</v>
      </c>
      <c r="K147" s="203" t="s">
        <v>44</v>
      </c>
      <c r="L147" s="96" t="s">
        <v>598</v>
      </c>
      <c r="M147" s="54">
        <v>477.1</v>
      </c>
      <c r="N147" s="41">
        <v>59.300000000000182</v>
      </c>
      <c r="O147" s="68">
        <v>12.429260113183856</v>
      </c>
      <c r="P147" s="55">
        <v>47.218977120457424</v>
      </c>
      <c r="Q147" s="55">
        <v>17.358844258707535</v>
      </c>
      <c r="R147" s="55">
        <v>3.1735294511308401</v>
      </c>
      <c r="S147" s="41" t="s">
        <v>53</v>
      </c>
      <c r="T147" s="45" t="s">
        <v>422</v>
      </c>
      <c r="U147" s="121">
        <v>6.2582883478874939E-3</v>
      </c>
      <c r="V147" s="121">
        <v>2.246539888924201E-4</v>
      </c>
      <c r="W147" s="73">
        <v>40760</v>
      </c>
      <c r="X147" s="74">
        <v>290</v>
      </c>
      <c r="Y147" s="4">
        <v>44640</v>
      </c>
      <c r="Z147" s="4">
        <v>44010</v>
      </c>
      <c r="AA147" s="4">
        <v>44930</v>
      </c>
      <c r="AB147" s="4">
        <v>43660</v>
      </c>
      <c r="AC147" s="102"/>
      <c r="AD147" s="103"/>
      <c r="AE147" s="104"/>
      <c r="AF147" s="88"/>
    </row>
    <row r="148" spans="1:32" x14ac:dyDescent="0.25">
      <c r="A148" s="60">
        <v>2287</v>
      </c>
      <c r="B148" s="41">
        <v>2016</v>
      </c>
      <c r="C148" s="61">
        <v>2017</v>
      </c>
      <c r="D148" s="41" t="s">
        <v>423</v>
      </c>
      <c r="E148" s="41" t="s">
        <v>328</v>
      </c>
      <c r="F148" s="63" t="s">
        <v>39</v>
      </c>
      <c r="G148" s="71" t="s">
        <v>424</v>
      </c>
      <c r="H148" s="65">
        <v>9</v>
      </c>
      <c r="I148" s="66">
        <v>0.79</v>
      </c>
      <c r="J148" s="66">
        <v>0.75</v>
      </c>
      <c r="K148" s="203" t="s">
        <v>44</v>
      </c>
      <c r="L148" s="96" t="s">
        <v>601</v>
      </c>
      <c r="M148" s="54">
        <v>514</v>
      </c>
      <c r="N148" s="41">
        <v>45.100000000000364</v>
      </c>
      <c r="O148" s="68">
        <v>8.77431906614793</v>
      </c>
      <c r="P148" s="55">
        <v>46.109744193632928</v>
      </c>
      <c r="Q148" s="55">
        <v>16.991990295402172</v>
      </c>
      <c r="R148" s="55">
        <v>3.1658856643657383</v>
      </c>
      <c r="S148" s="41" t="s">
        <v>53</v>
      </c>
      <c r="T148" s="45"/>
      <c r="U148" s="41"/>
      <c r="V148" s="41"/>
      <c r="W148" s="41"/>
      <c r="X148" s="70"/>
      <c r="Y148" s="4"/>
      <c r="Z148" s="4"/>
      <c r="AA148" s="4"/>
      <c r="AB148" s="4"/>
      <c r="AC148" s="57"/>
      <c r="AD148" s="41"/>
      <c r="AE148" s="42"/>
      <c r="AF148" s="88"/>
    </row>
    <row r="149" spans="1:32" x14ac:dyDescent="0.25">
      <c r="A149" s="60">
        <v>2288</v>
      </c>
      <c r="B149" s="41">
        <v>2017</v>
      </c>
      <c r="C149" s="61">
        <v>2017</v>
      </c>
      <c r="D149" s="41" t="s">
        <v>425</v>
      </c>
      <c r="E149" s="41" t="s">
        <v>328</v>
      </c>
      <c r="F149" s="53" t="s">
        <v>426</v>
      </c>
      <c r="G149" s="71" t="s">
        <v>427</v>
      </c>
      <c r="H149" s="65">
        <v>9</v>
      </c>
      <c r="I149" s="66">
        <v>0.79</v>
      </c>
      <c r="J149" s="66">
        <v>0.77</v>
      </c>
      <c r="K149" s="203" t="s">
        <v>44</v>
      </c>
      <c r="L149" s="96" t="s">
        <v>598</v>
      </c>
      <c r="M149" s="54">
        <v>520</v>
      </c>
      <c r="N149" s="41">
        <v>23</v>
      </c>
      <c r="O149" s="68">
        <v>4.4230769230769234</v>
      </c>
      <c r="P149" s="55">
        <v>48.592954201379463</v>
      </c>
      <c r="Q149" s="55">
        <v>17.866685919060359</v>
      </c>
      <c r="R149" s="55">
        <v>3.1730437820927802</v>
      </c>
      <c r="S149" s="41" t="s">
        <v>53</v>
      </c>
      <c r="T149" s="45"/>
      <c r="U149" s="41"/>
      <c r="V149" s="41"/>
      <c r="W149" s="41"/>
      <c r="X149" s="70"/>
      <c r="Y149" s="4"/>
      <c r="Z149" s="4"/>
      <c r="AA149" s="4"/>
      <c r="AB149" s="4"/>
      <c r="AC149" s="57"/>
      <c r="AD149" s="41"/>
      <c r="AE149" s="42"/>
      <c r="AF149" s="88"/>
    </row>
    <row r="150" spans="1:32" x14ac:dyDescent="0.25">
      <c r="A150" s="60">
        <v>2289</v>
      </c>
      <c r="B150" s="41">
        <v>2017</v>
      </c>
      <c r="C150" s="61">
        <v>2017</v>
      </c>
      <c r="D150" s="41" t="s">
        <v>428</v>
      </c>
      <c r="E150" s="41" t="s">
        <v>328</v>
      </c>
      <c r="F150" s="53" t="s">
        <v>39</v>
      </c>
      <c r="G150" s="71" t="s">
        <v>429</v>
      </c>
      <c r="H150" s="65">
        <v>8</v>
      </c>
      <c r="I150" s="66">
        <v>0.82</v>
      </c>
      <c r="J150" s="66">
        <v>0.73</v>
      </c>
      <c r="K150" s="203" t="s">
        <v>44</v>
      </c>
      <c r="L150" s="96" t="s">
        <v>598</v>
      </c>
      <c r="M150" s="54">
        <v>537.5</v>
      </c>
      <c r="N150" s="41">
        <v>58.300000000000182</v>
      </c>
      <c r="O150" s="68">
        <v>10.846511627907011</v>
      </c>
      <c r="P150" s="55">
        <v>46.229463688284589</v>
      </c>
      <c r="Q150" s="55">
        <v>17.111883671223016</v>
      </c>
      <c r="R150" s="55">
        <v>3.1518664021621219</v>
      </c>
      <c r="S150" s="41" t="s">
        <v>53</v>
      </c>
      <c r="T150" s="45" t="s">
        <v>430</v>
      </c>
      <c r="U150" s="121">
        <v>7.1275142025624709E-3</v>
      </c>
      <c r="V150" s="121">
        <v>2.3181437961460421E-4</v>
      </c>
      <c r="W150" s="73">
        <v>39710</v>
      </c>
      <c r="X150" s="74">
        <v>260</v>
      </c>
      <c r="Y150" s="4">
        <v>43600</v>
      </c>
      <c r="Z150" s="4">
        <v>43080</v>
      </c>
      <c r="AA150" s="4">
        <v>43950</v>
      </c>
      <c r="AB150" s="4">
        <v>42890</v>
      </c>
      <c r="AC150" s="102"/>
      <c r="AD150" s="103"/>
      <c r="AE150" s="104"/>
      <c r="AF150" s="88"/>
    </row>
    <row r="151" spans="1:32" x14ac:dyDescent="0.25">
      <c r="A151" s="60">
        <v>2290</v>
      </c>
      <c r="B151" s="41">
        <v>2017</v>
      </c>
      <c r="C151" s="61">
        <v>2017</v>
      </c>
      <c r="D151" s="41" t="s">
        <v>431</v>
      </c>
      <c r="E151" s="41" t="s">
        <v>328</v>
      </c>
      <c r="F151" s="53" t="s">
        <v>39</v>
      </c>
      <c r="G151" s="71" t="s">
        <v>432</v>
      </c>
      <c r="H151" s="65">
        <v>8</v>
      </c>
      <c r="I151" s="66">
        <v>0.8</v>
      </c>
      <c r="J151" s="66">
        <v>0.63</v>
      </c>
      <c r="K151" s="203" t="s">
        <v>34</v>
      </c>
      <c r="L151" s="96" t="s">
        <v>602</v>
      </c>
      <c r="M151" s="54">
        <v>466.2</v>
      </c>
      <c r="N151" s="41">
        <v>40.5</v>
      </c>
      <c r="O151" s="68">
        <v>8.6872586872586872</v>
      </c>
      <c r="P151" s="55">
        <v>46.239087006510282</v>
      </c>
      <c r="Q151" s="55">
        <v>17.180157083194466</v>
      </c>
      <c r="R151" s="55">
        <v>3.1399944810608758</v>
      </c>
      <c r="S151" s="41" t="s">
        <v>53</v>
      </c>
      <c r="T151" s="45" t="s">
        <v>433</v>
      </c>
      <c r="U151" s="121">
        <v>6.5922166643970492E-3</v>
      </c>
      <c r="V151" s="121">
        <v>2.2655802790634113E-4</v>
      </c>
      <c r="W151" s="73">
        <v>40340</v>
      </c>
      <c r="X151" s="74">
        <v>280</v>
      </c>
      <c r="Y151" s="4">
        <v>44240</v>
      </c>
      <c r="Z151" s="4">
        <v>43600</v>
      </c>
      <c r="AA151" s="4">
        <v>44520</v>
      </c>
      <c r="AB151" s="4">
        <v>43320</v>
      </c>
      <c r="AC151" s="102"/>
      <c r="AD151" s="103"/>
      <c r="AE151" s="104"/>
      <c r="AF151" s="88"/>
    </row>
    <row r="152" spans="1:32" x14ac:dyDescent="0.25">
      <c r="A152" s="60">
        <v>2291</v>
      </c>
      <c r="B152" s="41">
        <v>2017</v>
      </c>
      <c r="C152" s="61">
        <v>2017</v>
      </c>
      <c r="D152" s="41" t="s">
        <v>434</v>
      </c>
      <c r="E152" s="41" t="s">
        <v>328</v>
      </c>
      <c r="F152" s="53" t="s">
        <v>39</v>
      </c>
      <c r="G152" s="71" t="s">
        <v>435</v>
      </c>
      <c r="H152" s="65">
        <v>8</v>
      </c>
      <c r="I152" s="66">
        <v>0.76</v>
      </c>
      <c r="J152" s="66">
        <v>0.61</v>
      </c>
      <c r="K152" s="203" t="s">
        <v>34</v>
      </c>
      <c r="L152" s="96" t="s">
        <v>598</v>
      </c>
      <c r="M152" s="54">
        <v>196.8</v>
      </c>
      <c r="N152" s="41">
        <v>27.300000000000182</v>
      </c>
      <c r="O152" s="68">
        <v>13.871951219512287</v>
      </c>
      <c r="P152" s="55">
        <v>46.041750528255932</v>
      </c>
      <c r="Q152" s="55">
        <v>17.015110679977035</v>
      </c>
      <c r="R152" s="55">
        <v>3.1569217242917782</v>
      </c>
      <c r="S152" s="41" t="s">
        <v>53</v>
      </c>
      <c r="T152" s="45"/>
      <c r="U152" s="41"/>
      <c r="V152" s="41"/>
      <c r="W152" s="41"/>
      <c r="X152" s="70"/>
      <c r="Y152" s="41"/>
      <c r="Z152" s="41"/>
      <c r="AA152" s="4"/>
      <c r="AB152" s="41"/>
      <c r="AC152" s="57"/>
      <c r="AD152" s="41"/>
      <c r="AE152" s="42"/>
      <c r="AF152" s="88"/>
    </row>
    <row r="153" spans="1:32" x14ac:dyDescent="0.25">
      <c r="A153" s="60">
        <v>2292</v>
      </c>
      <c r="B153" s="41">
        <v>2017</v>
      </c>
      <c r="C153" s="61">
        <v>2017</v>
      </c>
      <c r="D153" s="41" t="s">
        <v>436</v>
      </c>
      <c r="E153" s="41" t="s">
        <v>328</v>
      </c>
      <c r="F153" s="63" t="s">
        <v>39</v>
      </c>
      <c r="G153" s="71" t="s">
        <v>437</v>
      </c>
      <c r="H153" s="65">
        <v>9</v>
      </c>
      <c r="I153" s="66">
        <v>0.83</v>
      </c>
      <c r="J153" s="66">
        <v>0.79</v>
      </c>
      <c r="K153" s="203" t="s">
        <v>44</v>
      </c>
      <c r="L153" s="96" t="s">
        <v>35</v>
      </c>
      <c r="M153" s="54">
        <v>610.5</v>
      </c>
      <c r="N153" s="41">
        <v>71.300000000000182</v>
      </c>
      <c r="O153" s="68">
        <v>11.678951678951709</v>
      </c>
      <c r="P153" s="55">
        <v>46.870857633946095</v>
      </c>
      <c r="Q153" s="55">
        <v>17.258494114973235</v>
      </c>
      <c r="R153" s="55">
        <v>3.1684493299701044</v>
      </c>
      <c r="S153" s="41" t="s">
        <v>53</v>
      </c>
      <c r="T153" s="45"/>
      <c r="U153" s="41"/>
      <c r="V153" s="41"/>
      <c r="W153" s="41"/>
      <c r="X153" s="70"/>
      <c r="Y153" s="41"/>
      <c r="Z153" s="41"/>
      <c r="AA153" s="4"/>
      <c r="AB153" s="41"/>
      <c r="AC153" s="57"/>
      <c r="AD153" s="41"/>
      <c r="AE153" s="42"/>
      <c r="AF153" s="88"/>
    </row>
    <row r="154" spans="1:32" x14ac:dyDescent="0.25">
      <c r="A154" s="60">
        <v>2293</v>
      </c>
      <c r="B154" s="41">
        <v>2017</v>
      </c>
      <c r="C154" s="61">
        <v>2017</v>
      </c>
      <c r="D154" s="41" t="s">
        <v>438</v>
      </c>
      <c r="E154" s="41" t="s">
        <v>328</v>
      </c>
      <c r="F154" s="63" t="s">
        <v>39</v>
      </c>
      <c r="G154" s="71" t="s">
        <v>439</v>
      </c>
      <c r="H154" s="65">
        <v>8</v>
      </c>
      <c r="I154" s="66">
        <v>0.78</v>
      </c>
      <c r="J154" s="66">
        <v>0.55000000000000004</v>
      </c>
      <c r="K154" s="203" t="s">
        <v>207</v>
      </c>
      <c r="L154" s="96" t="s">
        <v>598</v>
      </c>
      <c r="M154" s="54">
        <v>403</v>
      </c>
      <c r="N154" s="41">
        <v>33.600000000000364</v>
      </c>
      <c r="O154" s="68">
        <v>8.3374689826303641</v>
      </c>
      <c r="P154" s="55">
        <v>47.428387539609218</v>
      </c>
      <c r="Q154" s="55">
        <v>17.426744520727613</v>
      </c>
      <c r="R154" s="55">
        <v>3.1751837280052095</v>
      </c>
      <c r="S154" s="41" t="s">
        <v>53</v>
      </c>
      <c r="T154" s="45"/>
      <c r="U154" s="41"/>
      <c r="V154" s="41"/>
      <c r="W154" s="41"/>
      <c r="X154" s="70"/>
      <c r="Y154" s="41"/>
      <c r="Z154" s="41"/>
      <c r="AA154" s="4"/>
      <c r="AB154" s="41"/>
      <c r="AC154" s="57"/>
      <c r="AD154" s="41"/>
      <c r="AE154" s="42"/>
      <c r="AF154" s="88"/>
    </row>
    <row r="155" spans="1:32" x14ac:dyDescent="0.25">
      <c r="A155" s="60">
        <v>2294</v>
      </c>
      <c r="B155" s="41">
        <v>2017</v>
      </c>
      <c r="C155" s="61">
        <v>2017</v>
      </c>
      <c r="D155" s="41" t="s">
        <v>440</v>
      </c>
      <c r="E155" s="41" t="s">
        <v>328</v>
      </c>
      <c r="F155" s="53" t="s">
        <v>39</v>
      </c>
      <c r="G155" s="71" t="s">
        <v>441</v>
      </c>
      <c r="H155" s="65">
        <v>9</v>
      </c>
      <c r="I155" s="66">
        <v>0.77</v>
      </c>
      <c r="J155" s="66">
        <v>0.75</v>
      </c>
      <c r="K155" s="203" t="s">
        <v>44</v>
      </c>
      <c r="L155" s="96" t="s">
        <v>598</v>
      </c>
      <c r="M155" s="54">
        <v>551.5</v>
      </c>
      <c r="N155" s="41">
        <v>48.100000000000364</v>
      </c>
      <c r="O155" s="68">
        <v>8.7216681776972553</v>
      </c>
      <c r="P155" s="55">
        <v>48.495413483670994</v>
      </c>
      <c r="Q155" s="55">
        <v>17.8096479839997</v>
      </c>
      <c r="R155" s="55">
        <v>3.1768162523716703</v>
      </c>
      <c r="S155" s="41" t="s">
        <v>53</v>
      </c>
      <c r="T155" s="45" t="s">
        <v>442</v>
      </c>
      <c r="U155" s="121">
        <v>5.5917092359042591E-3</v>
      </c>
      <c r="V155" s="121">
        <v>2.2209381340419581E-4</v>
      </c>
      <c r="W155" s="73">
        <v>41660</v>
      </c>
      <c r="X155" s="74">
        <v>320</v>
      </c>
      <c r="Y155" s="4">
        <v>45380</v>
      </c>
      <c r="Z155" s="4">
        <v>44770</v>
      </c>
      <c r="AA155" s="4">
        <v>45690</v>
      </c>
      <c r="AB155" s="4">
        <v>44480</v>
      </c>
      <c r="AC155" s="102"/>
      <c r="AD155" s="103"/>
      <c r="AE155" s="104"/>
      <c r="AF155" s="88"/>
    </row>
    <row r="156" spans="1:32" x14ac:dyDescent="0.25">
      <c r="A156" s="60"/>
      <c r="B156" s="41"/>
      <c r="C156" s="61"/>
      <c r="D156" s="41"/>
      <c r="E156" s="41"/>
      <c r="F156" s="63"/>
      <c r="G156" s="71"/>
      <c r="H156" s="62"/>
      <c r="I156" s="62"/>
      <c r="J156" s="62"/>
      <c r="K156" s="203"/>
      <c r="L156" s="96"/>
      <c r="M156" s="54"/>
      <c r="N156" s="41"/>
      <c r="O156" s="68"/>
      <c r="P156" s="55"/>
      <c r="Q156" s="55"/>
      <c r="R156" s="55"/>
      <c r="S156" s="87"/>
      <c r="T156" s="45"/>
      <c r="U156" s="41"/>
      <c r="V156" s="41"/>
      <c r="W156" s="41"/>
      <c r="X156" s="70"/>
      <c r="Y156" s="41"/>
      <c r="Z156" s="41"/>
      <c r="AA156" s="4"/>
      <c r="AB156" s="41"/>
      <c r="AC156" s="57"/>
      <c r="AD156" s="41"/>
      <c r="AE156" s="42"/>
      <c r="AF156" s="88"/>
    </row>
    <row r="157" spans="1:32" x14ac:dyDescent="0.25">
      <c r="A157" s="60">
        <v>2295</v>
      </c>
      <c r="B157" s="41">
        <v>2017</v>
      </c>
      <c r="C157" s="61">
        <v>2017</v>
      </c>
      <c r="D157" s="41" t="s">
        <v>443</v>
      </c>
      <c r="E157" s="41" t="s">
        <v>444</v>
      </c>
      <c r="F157" s="53" t="s">
        <v>39</v>
      </c>
      <c r="G157" s="71" t="s">
        <v>445</v>
      </c>
      <c r="H157" s="65">
        <v>9</v>
      </c>
      <c r="I157" s="66">
        <v>0.84</v>
      </c>
      <c r="J157" s="66">
        <v>0.82</v>
      </c>
      <c r="K157" s="203" t="s">
        <v>44</v>
      </c>
      <c r="L157" s="96" t="s">
        <v>598</v>
      </c>
      <c r="M157" s="54">
        <v>491.5</v>
      </c>
      <c r="N157" s="41">
        <v>39.799999999999272</v>
      </c>
      <c r="O157" s="68">
        <v>8.0976602238045317</v>
      </c>
      <c r="P157" s="55">
        <v>45.862172735222302</v>
      </c>
      <c r="Q157" s="55">
        <v>16.914319542812276</v>
      </c>
      <c r="R157" s="55">
        <v>3.1633471862810922</v>
      </c>
      <c r="S157" s="41" t="s">
        <v>53</v>
      </c>
      <c r="T157" s="45" t="s">
        <v>446</v>
      </c>
      <c r="U157" s="72">
        <v>7.2513316237698012E-3</v>
      </c>
      <c r="V157" s="72">
        <v>2.3085007007666894E-4</v>
      </c>
      <c r="W157" s="73">
        <v>39570</v>
      </c>
      <c r="X157" s="74">
        <v>260</v>
      </c>
      <c r="Y157" s="4">
        <v>43470</v>
      </c>
      <c r="Z157" s="4">
        <v>42990</v>
      </c>
      <c r="AA157" s="4">
        <v>43810</v>
      </c>
      <c r="AB157" s="4">
        <v>42790</v>
      </c>
      <c r="AC157" s="102"/>
      <c r="AD157" s="103"/>
      <c r="AE157" s="104"/>
      <c r="AF157" s="88" t="s">
        <v>696</v>
      </c>
    </row>
    <row r="158" spans="1:32" x14ac:dyDescent="0.25">
      <c r="A158" s="60">
        <v>2296</v>
      </c>
      <c r="B158" s="41">
        <v>2017</v>
      </c>
      <c r="C158" s="61">
        <v>2017</v>
      </c>
      <c r="D158" s="41" t="s">
        <v>447</v>
      </c>
      <c r="E158" s="41" t="s">
        <v>444</v>
      </c>
      <c r="F158" s="53" t="s">
        <v>448</v>
      </c>
      <c r="G158" s="71" t="s">
        <v>449</v>
      </c>
      <c r="H158" s="93">
        <v>9</v>
      </c>
      <c r="I158" s="97">
        <v>0.79</v>
      </c>
      <c r="J158" s="97">
        <v>0.75</v>
      </c>
      <c r="K158" s="203" t="s">
        <v>60</v>
      </c>
      <c r="L158" s="96" t="s">
        <v>598</v>
      </c>
      <c r="M158" s="54">
        <v>545.20000000000005</v>
      </c>
      <c r="N158" s="41">
        <v>53.5</v>
      </c>
      <c r="O158" s="68">
        <v>9.8129126925898742</v>
      </c>
      <c r="P158" s="55">
        <v>45.636360490288396</v>
      </c>
      <c r="Q158" s="55">
        <v>16.929331991916964</v>
      </c>
      <c r="R158" s="55">
        <v>3.1449804135804111</v>
      </c>
      <c r="S158" s="41" t="s">
        <v>53</v>
      </c>
      <c r="T158" s="123" t="s">
        <v>450</v>
      </c>
      <c r="U158" s="72">
        <v>5.5384439273648521E-3</v>
      </c>
      <c r="V158" s="72">
        <v>2.2091329060168574E-4</v>
      </c>
      <c r="W158" s="73">
        <v>41740</v>
      </c>
      <c r="X158" s="74">
        <v>320</v>
      </c>
      <c r="Y158" s="4">
        <v>45450</v>
      </c>
      <c r="Z158" s="4">
        <v>44840</v>
      </c>
      <c r="AA158" s="4">
        <v>45760</v>
      </c>
      <c r="AB158" s="4">
        <v>44540</v>
      </c>
      <c r="AC158" s="102"/>
      <c r="AD158" s="103"/>
      <c r="AE158" s="104"/>
      <c r="AF158" s="88" t="s">
        <v>696</v>
      </c>
    </row>
    <row r="159" spans="1:32" x14ac:dyDescent="0.25">
      <c r="A159" s="60">
        <v>2297</v>
      </c>
      <c r="B159" s="41">
        <v>2017</v>
      </c>
      <c r="C159" s="61">
        <v>2017</v>
      </c>
      <c r="D159" s="41" t="s">
        <v>451</v>
      </c>
      <c r="E159" s="41" t="s">
        <v>444</v>
      </c>
      <c r="F159" s="88" t="s">
        <v>39</v>
      </c>
      <c r="G159" s="71" t="s">
        <v>452</v>
      </c>
      <c r="H159" s="93">
        <v>7</v>
      </c>
      <c r="I159" s="97">
        <v>0.75</v>
      </c>
      <c r="J159" s="97">
        <v>0.62</v>
      </c>
      <c r="K159" s="203" t="s">
        <v>207</v>
      </c>
      <c r="L159" s="96" t="s">
        <v>35</v>
      </c>
      <c r="M159" s="54">
        <v>575.6</v>
      </c>
      <c r="N159" s="41">
        <v>67.800000000000182</v>
      </c>
      <c r="O159" s="68">
        <v>11.779013203613651</v>
      </c>
      <c r="P159" s="55">
        <v>46.461147988659491</v>
      </c>
      <c r="Q159" s="55">
        <v>17.106095328830168</v>
      </c>
      <c r="R159" s="55">
        <v>3.1687342151467539</v>
      </c>
      <c r="S159" s="41" t="s">
        <v>53</v>
      </c>
      <c r="T159" s="45"/>
      <c r="U159" s="41"/>
      <c r="V159" s="41"/>
      <c r="W159" s="41"/>
      <c r="X159" s="70"/>
      <c r="Y159" s="41"/>
      <c r="Z159" s="41"/>
      <c r="AA159" s="4"/>
      <c r="AB159" s="41"/>
      <c r="AC159" s="57"/>
      <c r="AD159" s="41"/>
      <c r="AE159" s="42"/>
      <c r="AF159" s="88"/>
    </row>
    <row r="160" spans="1:32" x14ac:dyDescent="0.25">
      <c r="A160" s="60"/>
      <c r="B160" s="41"/>
      <c r="C160" s="61"/>
      <c r="D160" s="41"/>
      <c r="E160" s="41"/>
      <c r="F160" s="53"/>
      <c r="H160" s="41"/>
      <c r="I160" s="41"/>
      <c r="J160" s="41"/>
      <c r="K160" s="207"/>
      <c r="L160" s="96"/>
      <c r="M160" s="54"/>
      <c r="N160" s="41"/>
      <c r="O160" s="68"/>
      <c r="P160" s="55"/>
      <c r="Q160" s="55"/>
      <c r="R160" s="55"/>
      <c r="S160" s="41"/>
      <c r="T160" s="123"/>
      <c r="U160" s="72"/>
      <c r="V160" s="72"/>
      <c r="W160" s="73"/>
      <c r="X160" s="74"/>
      <c r="Y160" s="103"/>
      <c r="Z160" s="103"/>
      <c r="AA160" s="4"/>
      <c r="AB160" s="103"/>
      <c r="AC160" s="102"/>
      <c r="AD160" s="103"/>
      <c r="AE160" s="104"/>
      <c r="AF160" s="88"/>
    </row>
    <row r="161" spans="1:33" x14ac:dyDescent="0.25">
      <c r="A161" s="60">
        <v>2303</v>
      </c>
      <c r="B161" s="41">
        <v>2017</v>
      </c>
      <c r="C161" s="61">
        <v>2017</v>
      </c>
      <c r="D161" s="41" t="s">
        <v>453</v>
      </c>
      <c r="E161" s="41" t="s">
        <v>454</v>
      </c>
      <c r="F161" s="53" t="s">
        <v>32</v>
      </c>
      <c r="G161" s="71" t="s">
        <v>455</v>
      </c>
      <c r="H161" s="65">
        <v>9</v>
      </c>
      <c r="I161" s="66">
        <v>0.78</v>
      </c>
      <c r="J161" s="66">
        <v>0.62</v>
      </c>
      <c r="K161" s="203" t="s">
        <v>34</v>
      </c>
      <c r="L161" s="96" t="s">
        <v>35</v>
      </c>
      <c r="M161" s="54">
        <v>623</v>
      </c>
      <c r="N161" s="41">
        <v>42.600000000000364</v>
      </c>
      <c r="O161" s="68">
        <v>6.8378812199037506</v>
      </c>
      <c r="P161" s="69">
        <v>45.321724790215434</v>
      </c>
      <c r="Q161" s="69">
        <v>16.979508923649682</v>
      </c>
      <c r="R161" s="69">
        <v>3.114067833463054</v>
      </c>
      <c r="S161" s="41" t="s">
        <v>53</v>
      </c>
      <c r="T161" s="124" t="s">
        <v>456</v>
      </c>
      <c r="U161" s="125">
        <v>6.9707255448403496E-3</v>
      </c>
      <c r="V161" s="125">
        <v>2.4345076737039206E-4</v>
      </c>
      <c r="W161" s="126">
        <v>39890</v>
      </c>
      <c r="X161" s="127">
        <v>280</v>
      </c>
      <c r="Y161" s="4">
        <v>43800</v>
      </c>
      <c r="Z161" s="4">
        <v>43210</v>
      </c>
      <c r="AA161" s="4">
        <v>44150</v>
      </c>
      <c r="AB161" s="4">
        <v>43000</v>
      </c>
      <c r="AC161" s="128"/>
      <c r="AD161" s="129"/>
      <c r="AE161" s="130"/>
      <c r="AF161" s="88"/>
    </row>
    <row r="162" spans="1:33" x14ac:dyDescent="0.25">
      <c r="A162" s="60">
        <v>2304</v>
      </c>
      <c r="B162" s="41">
        <v>2017</v>
      </c>
      <c r="C162" s="61">
        <v>2017</v>
      </c>
      <c r="D162" s="41" t="s">
        <v>457</v>
      </c>
      <c r="E162" s="41" t="s">
        <v>454</v>
      </c>
      <c r="F162" s="53" t="s">
        <v>32</v>
      </c>
      <c r="G162" s="71" t="s">
        <v>458</v>
      </c>
      <c r="H162" s="65">
        <v>9</v>
      </c>
      <c r="I162" s="66">
        <v>0.82</v>
      </c>
      <c r="J162" s="66">
        <v>0.74</v>
      </c>
      <c r="K162" s="203" t="s">
        <v>175</v>
      </c>
      <c r="L162" s="96" t="s">
        <v>35</v>
      </c>
      <c r="M162" s="54">
        <v>520.6</v>
      </c>
      <c r="N162" s="41">
        <v>57.200000000000728</v>
      </c>
      <c r="O162" s="68">
        <v>10.987322320399679</v>
      </c>
      <c r="P162" s="69">
        <v>44.89290943931438</v>
      </c>
      <c r="Q162" s="69">
        <v>16.859323975931218</v>
      </c>
      <c r="R162" s="69">
        <v>3.1065930101613048</v>
      </c>
      <c r="S162" s="41" t="s">
        <v>53</v>
      </c>
      <c r="T162" s="124" t="s">
        <v>459</v>
      </c>
      <c r="U162" s="125">
        <v>4.9315006417954962E-3</v>
      </c>
      <c r="V162" s="125">
        <v>2.2880532002396257E-4</v>
      </c>
      <c r="W162" s="126">
        <v>42670</v>
      </c>
      <c r="X162" s="127">
        <v>370</v>
      </c>
      <c r="Y162" s="4">
        <v>46250</v>
      </c>
      <c r="Z162" s="4">
        <v>45530</v>
      </c>
      <c r="AA162" s="4">
        <v>46690</v>
      </c>
      <c r="AB162" s="4">
        <v>45200</v>
      </c>
      <c r="AC162" s="128"/>
      <c r="AD162" s="129"/>
      <c r="AE162" s="130"/>
      <c r="AF162" s="88"/>
    </row>
    <row r="163" spans="1:33" x14ac:dyDescent="0.25">
      <c r="A163" s="60">
        <v>2302</v>
      </c>
      <c r="B163" s="41">
        <v>2017</v>
      </c>
      <c r="C163" s="61">
        <v>2017</v>
      </c>
      <c r="D163" s="41" t="s">
        <v>460</v>
      </c>
      <c r="E163" s="41" t="s">
        <v>461</v>
      </c>
      <c r="F163" s="53" t="s">
        <v>39</v>
      </c>
      <c r="G163" s="71" t="s">
        <v>462</v>
      </c>
      <c r="H163" s="65">
        <v>9</v>
      </c>
      <c r="I163" s="66">
        <v>0.75</v>
      </c>
      <c r="J163" s="66">
        <v>0.61</v>
      </c>
      <c r="K163" s="203" t="s">
        <v>34</v>
      </c>
      <c r="L163" s="96" t="s">
        <v>598</v>
      </c>
      <c r="M163" s="54">
        <v>440.9</v>
      </c>
      <c r="N163" s="41">
        <v>39.399999999999636</v>
      </c>
      <c r="O163" s="68">
        <v>8.9362667271489311</v>
      </c>
      <c r="P163" s="69">
        <v>45.551605428610628</v>
      </c>
      <c r="Q163" s="69">
        <v>16.886023315201637</v>
      </c>
      <c r="R163" s="69">
        <v>3.147190764689769</v>
      </c>
      <c r="S163" s="41" t="s">
        <v>53</v>
      </c>
      <c r="T163" s="45" t="s">
        <v>463</v>
      </c>
      <c r="U163" s="56">
        <v>4.79204232885735E-3</v>
      </c>
      <c r="V163" s="56">
        <v>2.2230504272219775E-4</v>
      </c>
      <c r="W163" s="41">
        <v>42900</v>
      </c>
      <c r="X163" s="70">
        <v>370</v>
      </c>
      <c r="Y163" s="4">
        <v>46460</v>
      </c>
      <c r="Z163" s="4">
        <v>45700</v>
      </c>
      <c r="AA163" s="4">
        <v>46940</v>
      </c>
      <c r="AB163" s="4">
        <v>45380</v>
      </c>
      <c r="AC163" s="57"/>
      <c r="AD163" s="41"/>
      <c r="AE163" s="42"/>
      <c r="AF163" s="88"/>
    </row>
    <row r="164" spans="1:33" x14ac:dyDescent="0.25">
      <c r="A164" s="60">
        <v>2298</v>
      </c>
      <c r="B164" s="41">
        <v>2017</v>
      </c>
      <c r="C164" s="61">
        <v>2017</v>
      </c>
      <c r="D164" s="41" t="s">
        <v>464</v>
      </c>
      <c r="E164" s="41" t="s">
        <v>465</v>
      </c>
      <c r="F164" s="63" t="s">
        <v>32</v>
      </c>
      <c r="G164" s="71" t="s">
        <v>466</v>
      </c>
      <c r="H164" s="65">
        <v>7</v>
      </c>
      <c r="I164" s="66">
        <v>0.75</v>
      </c>
      <c r="J164" s="66">
        <v>0.6</v>
      </c>
      <c r="K164" s="203" t="s">
        <v>207</v>
      </c>
      <c r="L164" s="96" t="s">
        <v>598</v>
      </c>
      <c r="M164" s="54">
        <v>446.7</v>
      </c>
      <c r="N164" s="41">
        <v>54.600000000000364</v>
      </c>
      <c r="O164" s="68">
        <v>12.222968435191486</v>
      </c>
      <c r="P164" s="55">
        <v>46.609991129434988</v>
      </c>
      <c r="Q164" s="55">
        <v>17.117178065151336</v>
      </c>
      <c r="R164" s="55">
        <v>3.1768273759864818</v>
      </c>
      <c r="S164" s="41" t="s">
        <v>53</v>
      </c>
      <c r="T164" s="45" t="s">
        <v>467</v>
      </c>
      <c r="U164" s="56">
        <v>3.7430144344101322E-3</v>
      </c>
      <c r="V164" s="56">
        <v>2.1102841493128645E-4</v>
      </c>
      <c r="W164" s="41">
        <v>44890</v>
      </c>
      <c r="X164" s="70">
        <v>450</v>
      </c>
      <c r="Y164" s="4">
        <v>48870</v>
      </c>
      <c r="Z164" s="4">
        <v>47630</v>
      </c>
      <c r="AA164" s="4">
        <v>49500</v>
      </c>
      <c r="AB164" s="4">
        <v>47080</v>
      </c>
      <c r="AC164" s="57"/>
      <c r="AD164" s="41"/>
      <c r="AE164" s="42"/>
      <c r="AF164" s="88"/>
    </row>
    <row r="165" spans="1:33" x14ac:dyDescent="0.25">
      <c r="A165" s="60">
        <v>2301</v>
      </c>
      <c r="B165" s="41">
        <v>2017</v>
      </c>
      <c r="C165" s="61">
        <v>2017</v>
      </c>
      <c r="D165" s="41" t="s">
        <v>468</v>
      </c>
      <c r="E165" s="41" t="s">
        <v>465</v>
      </c>
      <c r="F165" s="53" t="s">
        <v>39</v>
      </c>
      <c r="G165" s="71" t="s">
        <v>469</v>
      </c>
      <c r="H165" s="65">
        <v>9</v>
      </c>
      <c r="I165" s="66">
        <v>0.71</v>
      </c>
      <c r="J165" s="66">
        <v>0.56999999999999995</v>
      </c>
      <c r="K165" s="203" t="s">
        <v>34</v>
      </c>
      <c r="L165" s="96" t="s">
        <v>35</v>
      </c>
      <c r="M165" s="54">
        <v>494.9</v>
      </c>
      <c r="N165" s="41">
        <v>69.699999999999818</v>
      </c>
      <c r="O165" s="68">
        <v>14.083653263285477</v>
      </c>
      <c r="P165" s="69">
        <v>46.362586424137902</v>
      </c>
      <c r="Q165" s="69">
        <v>17.101882273035816</v>
      </c>
      <c r="R165" s="69">
        <v>3.1627911014179539</v>
      </c>
      <c r="S165" s="41" t="s">
        <v>53</v>
      </c>
      <c r="T165" s="45" t="s">
        <v>470</v>
      </c>
      <c r="U165" s="56">
        <v>3.6342908254457071E-3</v>
      </c>
      <c r="V165" s="56">
        <v>2.2118176458541241E-4</v>
      </c>
      <c r="W165" s="87">
        <v>45120</v>
      </c>
      <c r="X165" s="70">
        <v>490</v>
      </c>
      <c r="Y165" s="4">
        <v>49190</v>
      </c>
      <c r="Z165" s="4">
        <v>47900</v>
      </c>
      <c r="AA165" s="4">
        <v>49790</v>
      </c>
      <c r="AB165" s="4">
        <v>47330</v>
      </c>
      <c r="AC165" s="57"/>
      <c r="AD165" s="41"/>
      <c r="AE165" s="42"/>
      <c r="AF165" s="88"/>
    </row>
    <row r="166" spans="1:33" x14ac:dyDescent="0.25">
      <c r="A166" s="60">
        <v>2299</v>
      </c>
      <c r="B166" s="41">
        <v>2017</v>
      </c>
      <c r="C166" s="61">
        <v>2017</v>
      </c>
      <c r="D166" s="41" t="s">
        <v>471</v>
      </c>
      <c r="E166" s="41" t="s">
        <v>465</v>
      </c>
      <c r="F166" s="53" t="s">
        <v>39</v>
      </c>
      <c r="G166" s="71" t="s">
        <v>472</v>
      </c>
      <c r="H166" s="65">
        <v>8</v>
      </c>
      <c r="I166" s="66">
        <v>0.71</v>
      </c>
      <c r="J166" s="66">
        <v>0.55000000000000004</v>
      </c>
      <c r="K166" s="203" t="s">
        <v>34</v>
      </c>
      <c r="L166" s="96" t="s">
        <v>601</v>
      </c>
      <c r="M166" s="54">
        <v>498.3</v>
      </c>
      <c r="N166" s="41">
        <v>63</v>
      </c>
      <c r="O166" s="68">
        <v>12.642986152919928</v>
      </c>
      <c r="P166" s="55">
        <v>45.834477181446758</v>
      </c>
      <c r="Q166" s="55">
        <v>16.727726911293715</v>
      </c>
      <c r="R166" s="55">
        <v>3.1967017359635062</v>
      </c>
      <c r="S166" s="41" t="s">
        <v>53</v>
      </c>
      <c r="T166" s="45" t="s">
        <v>473</v>
      </c>
      <c r="U166" s="56">
        <v>1.1136703865446246E-3</v>
      </c>
      <c r="V166" s="56">
        <v>1.9658850573955484E-4</v>
      </c>
      <c r="W166" s="87" t="s">
        <v>718</v>
      </c>
      <c r="X166" s="131"/>
      <c r="Y166" s="132"/>
      <c r="Z166" s="132"/>
      <c r="AA166" s="4"/>
      <c r="AB166" s="132"/>
      <c r="AC166" s="133"/>
      <c r="AD166" s="132"/>
      <c r="AE166" s="122"/>
      <c r="AF166" s="88" t="s">
        <v>589</v>
      </c>
    </row>
    <row r="167" spans="1:33" x14ac:dyDescent="0.25">
      <c r="A167" s="60">
        <v>2300</v>
      </c>
      <c r="B167" s="41">
        <v>2017</v>
      </c>
      <c r="C167" s="61">
        <v>2017</v>
      </c>
      <c r="D167" s="41" t="s">
        <v>474</v>
      </c>
      <c r="E167" s="41" t="s">
        <v>465</v>
      </c>
      <c r="F167" s="53" t="s">
        <v>39</v>
      </c>
      <c r="G167" s="71" t="s">
        <v>475</v>
      </c>
      <c r="H167" s="65">
        <v>9</v>
      </c>
      <c r="I167" s="66">
        <v>0.66</v>
      </c>
      <c r="J167" s="66">
        <v>0.59</v>
      </c>
      <c r="K167" s="203" t="s">
        <v>175</v>
      </c>
      <c r="L167" s="96" t="s">
        <v>35</v>
      </c>
      <c r="M167" s="54">
        <v>457.1</v>
      </c>
      <c r="N167" s="41">
        <v>45</v>
      </c>
      <c r="O167" s="68">
        <v>9.8446729380879461</v>
      </c>
      <c r="P167" s="69">
        <v>48.009095019530164</v>
      </c>
      <c r="Q167" s="69">
        <v>17.545584081201387</v>
      </c>
      <c r="R167" s="69">
        <v>3.1922908577049216</v>
      </c>
      <c r="S167" s="41" t="s">
        <v>53</v>
      </c>
      <c r="T167" s="45" t="s">
        <v>476</v>
      </c>
      <c r="U167" s="56">
        <v>8.4382353764045522E-4</v>
      </c>
      <c r="V167" s="56">
        <v>1.9862690533681689E-4</v>
      </c>
      <c r="W167" s="87" t="s">
        <v>718</v>
      </c>
      <c r="X167" s="131"/>
      <c r="Y167" s="132"/>
      <c r="Z167" s="132"/>
      <c r="AA167" s="4"/>
      <c r="AB167" s="132"/>
      <c r="AC167" s="133"/>
      <c r="AD167" s="132"/>
      <c r="AE167" s="122"/>
      <c r="AF167" s="88" t="s">
        <v>590</v>
      </c>
    </row>
    <row r="168" spans="1:33" x14ac:dyDescent="0.25">
      <c r="A168" s="60"/>
      <c r="B168" s="41"/>
      <c r="C168" s="61"/>
      <c r="D168" s="41"/>
      <c r="E168" s="41"/>
      <c r="F168" s="63"/>
      <c r="G168" s="71"/>
      <c r="H168" s="62"/>
      <c r="I168" s="62"/>
      <c r="J168" s="62"/>
      <c r="K168" s="203"/>
      <c r="L168" s="96"/>
      <c r="M168" s="54"/>
      <c r="N168" s="41"/>
      <c r="O168" s="68"/>
      <c r="P168" s="55"/>
      <c r="Q168" s="55"/>
      <c r="R168" s="55"/>
      <c r="S168" s="87"/>
      <c r="T168" s="45"/>
      <c r="U168" s="41"/>
      <c r="V168" s="41"/>
      <c r="W168" s="41"/>
      <c r="X168" s="70"/>
      <c r="Y168" s="132"/>
      <c r="Z168" s="41"/>
      <c r="AA168" s="4"/>
      <c r="AB168" s="41"/>
      <c r="AC168" s="57"/>
      <c r="AD168" s="41"/>
      <c r="AE168" s="42"/>
      <c r="AF168" s="88"/>
    </row>
    <row r="169" spans="1:33" x14ac:dyDescent="0.25">
      <c r="A169" s="60">
        <v>2305</v>
      </c>
      <c r="B169" s="41">
        <v>2017</v>
      </c>
      <c r="C169" s="61">
        <v>2017</v>
      </c>
      <c r="D169" s="41" t="s">
        <v>477</v>
      </c>
      <c r="E169" s="41" t="s">
        <v>478</v>
      </c>
      <c r="F169" s="63" t="s">
        <v>39</v>
      </c>
      <c r="G169" s="71" t="s">
        <v>479</v>
      </c>
      <c r="H169" s="65">
        <v>7</v>
      </c>
      <c r="I169" s="66">
        <v>0.66</v>
      </c>
      <c r="J169" s="66">
        <v>0.46</v>
      </c>
      <c r="K169" s="203" t="s">
        <v>34</v>
      </c>
      <c r="L169" s="96" t="s">
        <v>35</v>
      </c>
      <c r="M169" s="54">
        <v>611.4</v>
      </c>
      <c r="N169" s="41">
        <v>69.099999999999454</v>
      </c>
      <c r="O169" s="68">
        <v>11.301929996728731</v>
      </c>
      <c r="P169" s="69">
        <v>44.820878702105851</v>
      </c>
      <c r="Q169" s="69">
        <v>16.827633996202799</v>
      </c>
      <c r="R169" s="69">
        <v>3.1074494593950557</v>
      </c>
      <c r="S169" s="41" t="s">
        <v>53</v>
      </c>
      <c r="T169" s="45"/>
      <c r="U169" s="41"/>
      <c r="V169" s="41"/>
      <c r="W169" s="87"/>
      <c r="X169" s="70"/>
      <c r="Y169" s="132"/>
      <c r="Z169" s="41"/>
      <c r="AA169" s="4"/>
      <c r="AB169" s="41"/>
      <c r="AC169" s="57"/>
      <c r="AD169" s="41"/>
      <c r="AE169" s="42"/>
      <c r="AF169" s="88"/>
    </row>
    <row r="170" spans="1:33" x14ac:dyDescent="0.25">
      <c r="A170" s="60">
        <v>2306</v>
      </c>
      <c r="B170" s="41">
        <v>2017</v>
      </c>
      <c r="C170" s="61">
        <v>2017</v>
      </c>
      <c r="D170" s="41" t="s">
        <v>480</v>
      </c>
      <c r="E170" s="41" t="s">
        <v>478</v>
      </c>
      <c r="F170" s="63" t="s">
        <v>32</v>
      </c>
      <c r="G170" s="71" t="s">
        <v>481</v>
      </c>
      <c r="H170" s="65">
        <v>9</v>
      </c>
      <c r="I170" s="66">
        <v>0.72</v>
      </c>
      <c r="J170" s="66">
        <v>0.65</v>
      </c>
      <c r="K170" s="203" t="s">
        <v>60</v>
      </c>
      <c r="L170" s="96" t="s">
        <v>35</v>
      </c>
      <c r="M170" s="54">
        <v>497.2</v>
      </c>
      <c r="N170" s="41">
        <v>47.100000000000364</v>
      </c>
      <c r="O170" s="68">
        <v>9.473049074819059</v>
      </c>
      <c r="P170" s="69">
        <v>45.350503405998381</v>
      </c>
      <c r="Q170" s="69">
        <v>16.992597352219562</v>
      </c>
      <c r="R170" s="69">
        <v>3.1136451079418781</v>
      </c>
      <c r="S170" s="41" t="s">
        <v>53</v>
      </c>
      <c r="T170" s="45"/>
      <c r="U170" s="41"/>
      <c r="V170" s="41"/>
      <c r="W170" s="87"/>
      <c r="X170" s="70"/>
      <c r="Y170" s="132"/>
      <c r="Z170" s="41"/>
      <c r="AA170" s="4"/>
      <c r="AB170" s="41"/>
      <c r="AC170" s="57"/>
      <c r="AD170" s="41"/>
      <c r="AE170" s="42"/>
      <c r="AF170" s="88"/>
    </row>
    <row r="171" spans="1:33" x14ac:dyDescent="0.25">
      <c r="A171" s="60">
        <v>2307</v>
      </c>
      <c r="B171" s="41">
        <v>2017</v>
      </c>
      <c r="C171" s="61">
        <v>2017</v>
      </c>
      <c r="D171" s="41" t="s">
        <v>482</v>
      </c>
      <c r="E171" s="41" t="s">
        <v>478</v>
      </c>
      <c r="F171" s="63" t="s">
        <v>145</v>
      </c>
      <c r="G171" s="71" t="s">
        <v>483</v>
      </c>
      <c r="H171" s="65">
        <v>9</v>
      </c>
      <c r="I171" s="66">
        <v>0.72</v>
      </c>
      <c r="J171" s="66">
        <v>0.68</v>
      </c>
      <c r="K171" s="203" t="s">
        <v>60</v>
      </c>
      <c r="L171" s="96" t="s">
        <v>35</v>
      </c>
      <c r="M171" s="54">
        <v>592.5</v>
      </c>
      <c r="N171" s="41">
        <v>38.800000000000182</v>
      </c>
      <c r="O171" s="68">
        <v>6.5485232067510859</v>
      </c>
      <c r="P171" s="69">
        <v>43.994258101026965</v>
      </c>
      <c r="Q171" s="69">
        <v>16.549811571460914</v>
      </c>
      <c r="R171" s="69">
        <v>3.1013423504323798</v>
      </c>
      <c r="S171" s="41" t="s">
        <v>53</v>
      </c>
      <c r="T171" s="124" t="s">
        <v>484</v>
      </c>
      <c r="U171" s="125">
        <v>9.4520416957940049E-4</v>
      </c>
      <c r="V171" s="125">
        <v>1.9970293474681257E-4</v>
      </c>
      <c r="W171" s="87" t="s">
        <v>718</v>
      </c>
      <c r="X171" s="134"/>
      <c r="Y171" s="132"/>
      <c r="Z171" s="135"/>
      <c r="AA171" s="4"/>
      <c r="AB171" s="135"/>
      <c r="AC171" s="136"/>
      <c r="AD171" s="135"/>
      <c r="AE171" s="137"/>
      <c r="AF171" s="88" t="s">
        <v>590</v>
      </c>
    </row>
    <row r="172" spans="1:33" x14ac:dyDescent="0.25">
      <c r="A172" s="60">
        <v>2308</v>
      </c>
      <c r="B172" s="41">
        <v>2017</v>
      </c>
      <c r="C172" s="61">
        <v>2017</v>
      </c>
      <c r="D172" s="41" t="s">
        <v>485</v>
      </c>
      <c r="E172" s="41" t="s">
        <v>478</v>
      </c>
      <c r="F172" s="63" t="s">
        <v>39</v>
      </c>
      <c r="G172" s="71" t="s">
        <v>486</v>
      </c>
      <c r="H172" s="65">
        <v>9</v>
      </c>
      <c r="I172" s="66">
        <v>0.72</v>
      </c>
      <c r="J172" s="66">
        <v>0.53</v>
      </c>
      <c r="K172" s="203" t="s">
        <v>34</v>
      </c>
      <c r="L172" s="96" t="s">
        <v>35</v>
      </c>
      <c r="M172" s="54">
        <v>571.9</v>
      </c>
      <c r="N172" s="41">
        <v>70.099999999999454</v>
      </c>
      <c r="O172" s="68">
        <v>12.257387655184377</v>
      </c>
      <c r="P172" s="69">
        <v>45.266900175789004</v>
      </c>
      <c r="Q172" s="69">
        <v>16.945782641147201</v>
      </c>
      <c r="R172" s="69">
        <v>3.1164910844774019</v>
      </c>
      <c r="S172" s="41" t="s">
        <v>53</v>
      </c>
      <c r="T172" s="45" t="s">
        <v>487</v>
      </c>
      <c r="U172" s="56">
        <v>1.1370071349180782E-3</v>
      </c>
      <c r="V172" s="41">
        <v>1.9581372642426073E-4</v>
      </c>
      <c r="W172" s="87" t="s">
        <v>718</v>
      </c>
      <c r="X172" s="131"/>
      <c r="Y172" s="132"/>
      <c r="Z172" s="132"/>
      <c r="AA172" s="4"/>
      <c r="AB172" s="132"/>
      <c r="AC172" s="133"/>
      <c r="AD172" s="132"/>
      <c r="AE172" s="122"/>
      <c r="AF172" s="88" t="s">
        <v>590</v>
      </c>
      <c r="AG172" s="48"/>
    </row>
    <row r="173" spans="1:33" x14ac:dyDescent="0.25">
      <c r="A173" s="60"/>
      <c r="B173" s="41"/>
      <c r="C173" s="61"/>
      <c r="D173" s="41"/>
      <c r="E173" s="41"/>
      <c r="F173" s="63"/>
      <c r="G173" s="71"/>
      <c r="H173" s="62"/>
      <c r="I173" s="62"/>
      <c r="J173" s="62"/>
      <c r="K173" s="203"/>
      <c r="L173" s="96"/>
      <c r="M173" s="54"/>
      <c r="N173" s="41"/>
      <c r="O173" s="68"/>
      <c r="P173" s="55"/>
      <c r="Q173" s="55"/>
      <c r="R173" s="55"/>
      <c r="S173" s="87"/>
      <c r="T173" s="45"/>
      <c r="U173" s="56"/>
      <c r="V173" s="41"/>
      <c r="W173" s="41"/>
      <c r="X173" s="70"/>
      <c r="Y173" s="132"/>
      <c r="Z173" s="41"/>
      <c r="AA173" s="4"/>
      <c r="AB173" s="41"/>
      <c r="AC173" s="57"/>
      <c r="AD173" s="41"/>
      <c r="AE173" s="42"/>
      <c r="AF173" s="88"/>
    </row>
    <row r="174" spans="1:33" x14ac:dyDescent="0.25">
      <c r="A174" s="60">
        <v>2309</v>
      </c>
      <c r="B174" s="41">
        <v>2017</v>
      </c>
      <c r="C174" s="61">
        <v>2017</v>
      </c>
      <c r="D174" s="41" t="s">
        <v>488</v>
      </c>
      <c r="E174" s="41" t="s">
        <v>489</v>
      </c>
      <c r="F174" s="63" t="s">
        <v>39</v>
      </c>
      <c r="G174" s="71" t="s">
        <v>490</v>
      </c>
      <c r="H174" s="65">
        <v>9</v>
      </c>
      <c r="I174" s="66">
        <v>0.67</v>
      </c>
      <c r="J174" s="66">
        <v>0.6</v>
      </c>
      <c r="K174" s="203" t="s">
        <v>175</v>
      </c>
      <c r="L174" s="96" t="s">
        <v>35</v>
      </c>
      <c r="M174" s="54">
        <v>536.9</v>
      </c>
      <c r="N174" s="41">
        <v>50.399999999999636</v>
      </c>
      <c r="O174" s="68">
        <v>9.3872229465449131</v>
      </c>
      <c r="P174" s="69">
        <v>46.235363441652865</v>
      </c>
      <c r="Q174" s="69">
        <v>17.116637385427364</v>
      </c>
      <c r="R174" s="69">
        <v>3.1513931768024461</v>
      </c>
      <c r="S174" s="41" t="s">
        <v>53</v>
      </c>
      <c r="T174" s="60" t="s">
        <v>491</v>
      </c>
      <c r="U174" s="56">
        <v>3.4383305455517189E-4</v>
      </c>
      <c r="V174" s="72">
        <v>1.9261362798486301E-4</v>
      </c>
      <c r="W174" s="87" t="s">
        <v>718</v>
      </c>
      <c r="X174" s="138"/>
      <c r="Y174" s="132"/>
      <c r="Z174" s="139"/>
      <c r="AA174" s="4"/>
      <c r="AB174" s="139"/>
      <c r="AC174" s="140"/>
      <c r="AD174" s="139"/>
      <c r="AE174" s="141"/>
      <c r="AF174" s="142" t="s">
        <v>590</v>
      </c>
      <c r="AG174" s="143"/>
    </row>
    <row r="175" spans="1:33" x14ac:dyDescent="0.25">
      <c r="A175" s="60">
        <v>2310</v>
      </c>
      <c r="B175" s="41">
        <v>2017</v>
      </c>
      <c r="C175" s="61">
        <v>2017</v>
      </c>
      <c r="D175" s="41" t="s">
        <v>492</v>
      </c>
      <c r="E175" s="41" t="s">
        <v>489</v>
      </c>
      <c r="F175" s="63" t="s">
        <v>39</v>
      </c>
      <c r="G175" s="71" t="s">
        <v>493</v>
      </c>
      <c r="H175" s="65">
        <v>9</v>
      </c>
      <c r="I175" s="66">
        <v>0.68</v>
      </c>
      <c r="J175" s="66">
        <v>0.59</v>
      </c>
      <c r="K175" s="203" t="s">
        <v>175</v>
      </c>
      <c r="L175" s="96" t="s">
        <v>35</v>
      </c>
      <c r="M175" s="54">
        <v>431</v>
      </c>
      <c r="N175" s="41">
        <v>35.699999999999818</v>
      </c>
      <c r="O175" s="68">
        <v>8.2830626450115581</v>
      </c>
      <c r="P175" s="69">
        <v>45.979395738581715</v>
      </c>
      <c r="Q175" s="69">
        <v>17.258328132231632</v>
      </c>
      <c r="R175" s="69">
        <v>3.1082167916487067</v>
      </c>
      <c r="S175" s="41" t="s">
        <v>53</v>
      </c>
      <c r="T175" s="60" t="s">
        <v>494</v>
      </c>
      <c r="U175" s="222">
        <v>8.6244901450657915E-4</v>
      </c>
      <c r="V175" s="41">
        <v>1.9754936148618996E-4</v>
      </c>
      <c r="W175" s="87" t="s">
        <v>718</v>
      </c>
      <c r="X175" s="144"/>
      <c r="Y175" s="132"/>
      <c r="Z175" s="78"/>
      <c r="AA175" s="4"/>
      <c r="AB175" s="78"/>
      <c r="AC175" s="145"/>
      <c r="AD175" s="78"/>
      <c r="AE175" s="146"/>
      <c r="AF175" s="88" t="s">
        <v>590</v>
      </c>
      <c r="AG175" s="48"/>
    </row>
    <row r="176" spans="1:33" x14ac:dyDescent="0.25">
      <c r="A176" s="60">
        <v>2311</v>
      </c>
      <c r="B176" s="41">
        <v>2017</v>
      </c>
      <c r="C176" s="61">
        <v>2017</v>
      </c>
      <c r="D176" s="41" t="s">
        <v>495</v>
      </c>
      <c r="E176" s="41" t="s">
        <v>489</v>
      </c>
      <c r="F176" s="63" t="s">
        <v>39</v>
      </c>
      <c r="G176" s="71" t="s">
        <v>496</v>
      </c>
      <c r="H176" s="65">
        <v>9</v>
      </c>
      <c r="I176" s="66">
        <v>0.68</v>
      </c>
      <c r="J176" s="66">
        <v>0.61</v>
      </c>
      <c r="K176" s="203" t="s">
        <v>44</v>
      </c>
      <c r="L176" s="96"/>
      <c r="M176" s="54">
        <v>474.2</v>
      </c>
      <c r="N176" s="41">
        <v>29</v>
      </c>
      <c r="O176" s="68">
        <v>6.1155630535638972</v>
      </c>
      <c r="P176" s="69">
        <v>44.848265792019163</v>
      </c>
      <c r="Q176" s="69">
        <v>16.826114411256853</v>
      </c>
      <c r="R176" s="69">
        <v>3.1096290259661297</v>
      </c>
      <c r="S176" s="41" t="s">
        <v>53</v>
      </c>
      <c r="T176" s="60" t="s">
        <v>497</v>
      </c>
      <c r="U176" s="56">
        <v>6.2536933240993603E-4</v>
      </c>
      <c r="V176" s="56">
        <v>1.9424769878976974E-4</v>
      </c>
      <c r="W176" s="87" t="s">
        <v>718</v>
      </c>
      <c r="X176" s="144"/>
      <c r="Y176" s="132"/>
      <c r="Z176" s="78"/>
      <c r="AA176" s="4"/>
      <c r="AB176" s="78"/>
      <c r="AC176" s="145"/>
      <c r="AD176" s="78"/>
      <c r="AE176" s="146"/>
      <c r="AF176" s="88" t="s">
        <v>590</v>
      </c>
      <c r="AG176" s="48"/>
    </row>
    <row r="177" spans="1:33" x14ac:dyDescent="0.25">
      <c r="A177" s="60">
        <v>2312</v>
      </c>
      <c r="B177" s="41">
        <v>2017</v>
      </c>
      <c r="C177" s="61">
        <v>2017</v>
      </c>
      <c r="D177" s="41" t="s">
        <v>498</v>
      </c>
      <c r="E177" s="42" t="s">
        <v>489</v>
      </c>
      <c r="F177" s="147" t="s">
        <v>32</v>
      </c>
      <c r="G177" s="148" t="s">
        <v>499</v>
      </c>
      <c r="H177" s="65">
        <v>9</v>
      </c>
      <c r="I177" s="66">
        <v>0.64</v>
      </c>
      <c r="J177" s="66">
        <v>0.63</v>
      </c>
      <c r="K177" s="203" t="s">
        <v>44</v>
      </c>
      <c r="L177" s="96" t="s">
        <v>35</v>
      </c>
      <c r="M177" s="54">
        <v>541.20000000000005</v>
      </c>
      <c r="N177" s="41">
        <v>48.400000000000546</v>
      </c>
      <c r="O177" s="68">
        <v>8.9430894308944087</v>
      </c>
      <c r="P177" s="69">
        <v>44.374020459423853</v>
      </c>
      <c r="Q177" s="69">
        <v>16.668067005939207</v>
      </c>
      <c r="R177" s="69">
        <v>3.1059202941336728</v>
      </c>
      <c r="S177" s="41" t="s">
        <v>53</v>
      </c>
      <c r="T177" s="60" t="s">
        <v>500</v>
      </c>
      <c r="U177" s="56">
        <v>5.6557871445981711E-4</v>
      </c>
      <c r="V177" s="72">
        <v>2.0403999255949121E-4</v>
      </c>
      <c r="W177" s="87" t="s">
        <v>718</v>
      </c>
      <c r="X177" s="138"/>
      <c r="Y177" s="132"/>
      <c r="Z177" s="139"/>
      <c r="AA177" s="4"/>
      <c r="AB177" s="139"/>
      <c r="AC177" s="140"/>
      <c r="AD177" s="139"/>
      <c r="AE177" s="141"/>
      <c r="AF177" s="142" t="s">
        <v>590</v>
      </c>
      <c r="AG177" s="143"/>
    </row>
    <row r="178" spans="1:33" ht="16.5" thickBot="1" x14ac:dyDescent="0.3">
      <c r="A178" s="149">
        <v>2313</v>
      </c>
      <c r="B178" s="150">
        <v>2017</v>
      </c>
      <c r="C178" s="151">
        <v>2017</v>
      </c>
      <c r="D178" s="150" t="s">
        <v>501</v>
      </c>
      <c r="E178" s="152" t="s">
        <v>489</v>
      </c>
      <c r="F178" s="153" t="s">
        <v>420</v>
      </c>
      <c r="G178" s="154" t="s">
        <v>502</v>
      </c>
      <c r="H178" s="155">
        <v>9</v>
      </c>
      <c r="I178" s="156">
        <v>0.71</v>
      </c>
      <c r="J178" s="156">
        <v>0.71</v>
      </c>
      <c r="K178" s="208" t="s">
        <v>44</v>
      </c>
      <c r="L178" s="202" t="s">
        <v>35</v>
      </c>
      <c r="M178" s="157">
        <v>500.6</v>
      </c>
      <c r="N178" s="150">
        <v>54</v>
      </c>
      <c r="O178" s="158">
        <v>10.787055533359968</v>
      </c>
      <c r="P178" s="159">
        <v>45.895637919368781</v>
      </c>
      <c r="Q178" s="159">
        <v>17.234850225263461</v>
      </c>
      <c r="R178" s="159">
        <v>3.1067811525123097</v>
      </c>
      <c r="S178" s="152" t="s">
        <v>53</v>
      </c>
      <c r="T178" s="149" t="s">
        <v>503</v>
      </c>
      <c r="U178" s="160">
        <v>4.0707910752907947E-4</v>
      </c>
      <c r="V178" s="160">
        <v>1.9225323822918795E-4</v>
      </c>
      <c r="W178" s="161" t="s">
        <v>718</v>
      </c>
      <c r="X178" s="162"/>
      <c r="Y178" s="209"/>
      <c r="Z178" s="163"/>
      <c r="AA178" s="150"/>
      <c r="AB178" s="163"/>
      <c r="AC178" s="164"/>
      <c r="AD178" s="163"/>
      <c r="AE178" s="165"/>
      <c r="AF178" s="166" t="s">
        <v>590</v>
      </c>
      <c r="AG178" s="143"/>
    </row>
    <row r="179" spans="1:33" x14ac:dyDescent="0.25">
      <c r="A179" s="61"/>
      <c r="B179" s="41"/>
      <c r="C179" s="61"/>
      <c r="D179" s="41"/>
      <c r="E179" s="41"/>
      <c r="F179" s="41"/>
      <c r="G179" s="71"/>
      <c r="H179" s="62"/>
      <c r="I179" s="62"/>
      <c r="J179" s="62"/>
      <c r="K179" s="43"/>
      <c r="L179" s="90"/>
      <c r="M179" s="41"/>
      <c r="N179" s="41"/>
      <c r="O179" s="69"/>
      <c r="P179" s="167"/>
      <c r="Q179" s="167"/>
      <c r="R179" s="167"/>
      <c r="S179" s="41"/>
      <c r="T179" s="168"/>
      <c r="U179" s="43"/>
      <c r="V179" s="169"/>
      <c r="W179" s="170"/>
      <c r="X179" s="170"/>
      <c r="Y179" s="170"/>
      <c r="Z179" s="170"/>
      <c r="AB179" s="170"/>
      <c r="AC179" s="170"/>
      <c r="AD179" s="170"/>
      <c r="AE179" s="170"/>
      <c r="AF179" s="171"/>
      <c r="AG179" s="171"/>
    </row>
    <row r="180" spans="1:33" x14ac:dyDescent="0.25">
      <c r="A180" s="2" t="s">
        <v>592</v>
      </c>
      <c r="S180" s="48"/>
      <c r="T180" s="172"/>
      <c r="U180" s="73"/>
      <c r="V180" s="103"/>
      <c r="W180" s="170"/>
      <c r="X180" s="170"/>
      <c r="Y180" s="170"/>
      <c r="Z180" s="170"/>
      <c r="AB180" s="170"/>
      <c r="AC180" s="170"/>
      <c r="AD180" s="170"/>
      <c r="AE180" s="170"/>
      <c r="AF180" s="173"/>
      <c r="AG180" s="173"/>
    </row>
    <row r="181" spans="1:33" x14ac:dyDescent="0.25">
      <c r="A181" s="2" t="s">
        <v>593</v>
      </c>
      <c r="S181" s="48"/>
      <c r="T181" s="41"/>
      <c r="U181" s="73"/>
      <c r="V181" s="103"/>
      <c r="Y181" s="170"/>
      <c r="Z181" s="170"/>
      <c r="AB181" s="170"/>
      <c r="AF181" s="171"/>
      <c r="AG181" s="171"/>
    </row>
    <row r="182" spans="1:33" x14ac:dyDescent="0.25">
      <c r="S182" s="48"/>
      <c r="T182" s="172"/>
      <c r="U182" s="73"/>
      <c r="V182" s="103"/>
      <c r="Y182" s="199"/>
      <c r="Z182" s="199"/>
      <c r="AB182" s="199"/>
      <c r="AF182" s="174"/>
      <c r="AG182" s="175"/>
    </row>
    <row r="183" spans="1:33" x14ac:dyDescent="0.25">
      <c r="S183" s="48"/>
      <c r="T183" s="48"/>
      <c r="U183" s="48"/>
      <c r="V183" s="48"/>
      <c r="W183" s="48"/>
      <c r="X183" s="48"/>
      <c r="Y183" s="48"/>
      <c r="Z183" s="48"/>
      <c r="AB183" s="48"/>
      <c r="AC183" s="48"/>
      <c r="AD183" s="48"/>
      <c r="AE183" s="48"/>
      <c r="AF183" s="48"/>
      <c r="AG183" s="48"/>
    </row>
    <row r="184" spans="1:33" x14ac:dyDescent="0.25">
      <c r="S184" s="48"/>
      <c r="T184" s="48"/>
    </row>
  </sheetData>
  <autoFilter ref="A6:S178"/>
  <mergeCells count="8">
    <mergeCell ref="AA6:AB6"/>
    <mergeCell ref="Y6:Z6"/>
    <mergeCell ref="AC5:AE5"/>
    <mergeCell ref="A5:L5"/>
    <mergeCell ref="M5:O5"/>
    <mergeCell ref="P5:S5"/>
    <mergeCell ref="T5:X5"/>
    <mergeCell ref="Y5:A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zoomScale="80" zoomScaleNormal="80" workbookViewId="0"/>
  </sheetViews>
  <sheetFormatPr defaultColWidth="8.85546875" defaultRowHeight="15" x14ac:dyDescent="0.25"/>
  <cols>
    <col min="2" max="2" width="20" customWidth="1"/>
    <col min="3" max="3" width="26.7109375" customWidth="1"/>
    <col min="4" max="4" width="32.140625" customWidth="1"/>
    <col min="5" max="5" width="19.85546875" customWidth="1"/>
    <col min="7" max="7" width="15.140625" customWidth="1"/>
    <col min="8" max="8" width="9.140625" customWidth="1"/>
    <col min="11" max="11" width="21.42578125" customWidth="1"/>
  </cols>
  <sheetData>
    <row r="1" spans="1:9" ht="18" x14ac:dyDescent="0.25">
      <c r="A1" s="1" t="s">
        <v>720</v>
      </c>
    </row>
    <row r="2" spans="1:9" ht="15.75" x14ac:dyDescent="0.25">
      <c r="A2" s="1" t="s">
        <v>719</v>
      </c>
    </row>
    <row r="3" spans="1:9" ht="15.75" x14ac:dyDescent="0.25">
      <c r="A3" s="263" t="s">
        <v>694</v>
      </c>
    </row>
    <row r="4" spans="1:9" ht="15.75" thickBot="1" x14ac:dyDescent="0.3">
      <c r="A4" s="176"/>
    </row>
    <row r="5" spans="1:9" ht="34.5" thickBot="1" x14ac:dyDescent="0.3">
      <c r="A5" s="321" t="s">
        <v>637</v>
      </c>
      <c r="B5" s="322" t="s">
        <v>638</v>
      </c>
      <c r="C5" s="322" t="s">
        <v>639</v>
      </c>
      <c r="D5" s="322" t="s">
        <v>640</v>
      </c>
      <c r="E5" s="322" t="s">
        <v>713</v>
      </c>
      <c r="F5" s="322" t="s">
        <v>641</v>
      </c>
      <c r="G5" s="322" t="s">
        <v>714</v>
      </c>
      <c r="H5" s="322" t="s">
        <v>642</v>
      </c>
      <c r="I5" s="323" t="s">
        <v>715</v>
      </c>
    </row>
    <row r="6" spans="1:9" ht="15.75" x14ac:dyDescent="0.25">
      <c r="A6" s="324" t="s">
        <v>643</v>
      </c>
      <c r="B6" s="325"/>
      <c r="C6" s="325"/>
      <c r="D6" s="325"/>
      <c r="E6" s="325"/>
      <c r="F6" s="325"/>
      <c r="G6" s="325"/>
      <c r="H6" s="325"/>
      <c r="I6" s="326"/>
    </row>
    <row r="7" spans="1:9" ht="16.5" thickBot="1" x14ac:dyDescent="0.3">
      <c r="A7" s="327" t="s">
        <v>644</v>
      </c>
      <c r="B7" s="328"/>
      <c r="C7" s="328"/>
      <c r="D7" s="328"/>
      <c r="E7" s="328"/>
      <c r="F7" s="328"/>
      <c r="G7" s="328"/>
      <c r="H7" s="328"/>
      <c r="I7" s="329"/>
    </row>
    <row r="8" spans="1:9" x14ac:dyDescent="0.25">
      <c r="A8" s="223">
        <v>42614</v>
      </c>
      <c r="B8" s="224" t="s">
        <v>645</v>
      </c>
      <c r="C8" s="224" t="s">
        <v>646</v>
      </c>
      <c r="D8" s="224" t="s">
        <v>647</v>
      </c>
      <c r="E8" s="225">
        <v>1.8405725405370927E-3</v>
      </c>
      <c r="F8" s="225">
        <v>5.3006298993969923E-5</v>
      </c>
      <c r="G8" s="378">
        <v>50588.786029179209</v>
      </c>
      <c r="H8" s="226">
        <v>231.33870974306123</v>
      </c>
      <c r="I8" s="227">
        <v>-22.284449031902966</v>
      </c>
    </row>
    <row r="9" spans="1:9" x14ac:dyDescent="0.25">
      <c r="A9" s="228">
        <v>42614</v>
      </c>
      <c r="B9" s="229" t="s">
        <v>648</v>
      </c>
      <c r="C9" s="229" t="s">
        <v>646</v>
      </c>
      <c r="D9" s="229" t="s">
        <v>647</v>
      </c>
      <c r="E9" s="230">
        <v>1.7083661357831458E-3</v>
      </c>
      <c r="F9" s="230">
        <v>5.1928869853737191E-5</v>
      </c>
      <c r="G9" s="379">
        <v>51187.554299187199</v>
      </c>
      <c r="H9" s="231">
        <v>244.17527334345712</v>
      </c>
      <c r="I9" s="232">
        <v>-22.55063705421523</v>
      </c>
    </row>
    <row r="10" spans="1:9" x14ac:dyDescent="0.25">
      <c r="A10" s="228">
        <v>42614</v>
      </c>
      <c r="B10" s="229" t="s">
        <v>649</v>
      </c>
      <c r="C10" s="229" t="s">
        <v>646</v>
      </c>
      <c r="D10" s="229" t="s">
        <v>647</v>
      </c>
      <c r="E10" s="230">
        <v>1.5383925100124827E-3</v>
      </c>
      <c r="F10" s="230">
        <v>4.927471047668988E-5</v>
      </c>
      <c r="G10" s="379">
        <v>52029.400050774922</v>
      </c>
      <c r="H10" s="231">
        <v>257.29461094175912</v>
      </c>
      <c r="I10" s="232">
        <v>-22.615306518616872</v>
      </c>
    </row>
    <row r="11" spans="1:9" x14ac:dyDescent="0.25">
      <c r="A11" s="228">
        <v>42614</v>
      </c>
      <c r="B11" s="229" t="s">
        <v>650</v>
      </c>
      <c r="C11" s="229" t="s">
        <v>646</v>
      </c>
      <c r="D11" s="229" t="s">
        <v>647</v>
      </c>
      <c r="E11" s="230">
        <v>1.6043346977813921E-3</v>
      </c>
      <c r="F11" s="230">
        <v>5.0414934236218973E-5</v>
      </c>
      <c r="G11" s="379">
        <v>51692.249266375991</v>
      </c>
      <c r="H11" s="231">
        <v>252.42827196187531</v>
      </c>
      <c r="I11" s="232">
        <v>-21.790305424640888</v>
      </c>
    </row>
    <row r="12" spans="1:9" x14ac:dyDescent="0.25">
      <c r="A12" s="228">
        <v>42614</v>
      </c>
      <c r="B12" s="229" t="s">
        <v>651</v>
      </c>
      <c r="C12" s="229" t="s">
        <v>646</v>
      </c>
      <c r="D12" s="229" t="s">
        <v>647</v>
      </c>
      <c r="E12" s="230">
        <v>1.619060174521377E-3</v>
      </c>
      <c r="F12" s="230">
        <v>5.1460724709145361E-5</v>
      </c>
      <c r="G12" s="379">
        <v>51618.854915164804</v>
      </c>
      <c r="H12" s="231">
        <v>255.32108032958692</v>
      </c>
      <c r="I12" s="232">
        <v>-22.197814018913853</v>
      </c>
    </row>
    <row r="13" spans="1:9" ht="15.75" thickBot="1" x14ac:dyDescent="0.3">
      <c r="A13" s="233">
        <v>42614</v>
      </c>
      <c r="B13" s="234" t="s">
        <v>652</v>
      </c>
      <c r="C13" s="234" t="s">
        <v>646</v>
      </c>
      <c r="D13" s="234" t="s">
        <v>647</v>
      </c>
      <c r="E13" s="235">
        <v>1.5440721854836218E-3</v>
      </c>
      <c r="F13" s="235">
        <v>4.8926342995028598E-5</v>
      </c>
      <c r="G13" s="380">
        <v>51999.797463990901</v>
      </c>
      <c r="H13" s="236">
        <v>254.53582794736238</v>
      </c>
      <c r="I13" s="237">
        <v>-22.044848110176819</v>
      </c>
    </row>
    <row r="14" spans="1:9" x14ac:dyDescent="0.25">
      <c r="A14" s="228">
        <v>42614</v>
      </c>
      <c r="B14" s="224" t="s">
        <v>653</v>
      </c>
      <c r="C14" s="224" t="s">
        <v>654</v>
      </c>
      <c r="D14" s="224" t="s">
        <v>655</v>
      </c>
      <c r="E14" s="225">
        <v>1.6505952310576703E-3</v>
      </c>
      <c r="F14" s="225">
        <v>4.60308327600082E-5</v>
      </c>
      <c r="G14" s="378">
        <v>51463.898750741078</v>
      </c>
      <c r="H14" s="226">
        <v>224.01753365676149</v>
      </c>
      <c r="I14" s="227">
        <v>-24.164871894116203</v>
      </c>
    </row>
    <row r="15" spans="1:9" x14ac:dyDescent="0.25">
      <c r="A15" s="228">
        <v>42614</v>
      </c>
      <c r="B15" s="229" t="s">
        <v>656</v>
      </c>
      <c r="C15" s="229" t="s">
        <v>646</v>
      </c>
      <c r="D15" s="229" t="s">
        <v>647</v>
      </c>
      <c r="E15" s="230">
        <v>1.5512536398290945E-3</v>
      </c>
      <c r="F15" s="230">
        <v>4.5403376603247406E-5</v>
      </c>
      <c r="G15" s="379">
        <v>51962.523071563002</v>
      </c>
      <c r="H15" s="231">
        <v>235.11433236627866</v>
      </c>
      <c r="I15" s="232">
        <v>-23.88476706840359</v>
      </c>
    </row>
    <row r="16" spans="1:9" ht="15.75" thickBot="1" x14ac:dyDescent="0.3">
      <c r="A16" s="233">
        <v>42614</v>
      </c>
      <c r="B16" s="234" t="s">
        <v>657</v>
      </c>
      <c r="C16" s="234" t="s">
        <v>646</v>
      </c>
      <c r="D16" s="234" t="s">
        <v>647</v>
      </c>
      <c r="E16" s="235">
        <v>2.1018820748488539E-3</v>
      </c>
      <c r="F16" s="235">
        <v>5.0938595493553041E-5</v>
      </c>
      <c r="G16" s="380">
        <v>49522.363027439227</v>
      </c>
      <c r="H16" s="236">
        <v>194.6759870254883</v>
      </c>
      <c r="I16" s="237">
        <v>-23.202819985209455</v>
      </c>
    </row>
    <row r="17" spans="1:11" x14ac:dyDescent="0.25">
      <c r="A17" s="228"/>
      <c r="B17" s="229"/>
      <c r="C17" s="229"/>
      <c r="D17" s="251" t="s">
        <v>712</v>
      </c>
      <c r="E17" s="310">
        <f>AVERAGE(E8:E16)</f>
        <v>1.6842810210949701E-3</v>
      </c>
      <c r="F17" s="310">
        <f>AVERAGE(F8:F16)</f>
        <v>4.9709409569066509E-5</v>
      </c>
      <c r="G17" s="231"/>
      <c r="H17" s="231"/>
      <c r="I17" s="232"/>
    </row>
    <row r="18" spans="1:11" ht="15.75" thickBot="1" x14ac:dyDescent="0.3">
      <c r="A18" s="233"/>
      <c r="B18" s="229"/>
      <c r="C18" s="229"/>
      <c r="D18" s="310" t="s">
        <v>711</v>
      </c>
      <c r="E18" s="310"/>
      <c r="F18" s="310">
        <f>STDEV(E8:E16)</f>
        <v>1.8364910059703814E-4</v>
      </c>
      <c r="G18" s="231"/>
      <c r="H18" s="231"/>
      <c r="I18" s="232"/>
    </row>
    <row r="19" spans="1:11" x14ac:dyDescent="0.25">
      <c r="A19" s="238">
        <v>43160</v>
      </c>
      <c r="B19" s="239" t="s">
        <v>658</v>
      </c>
      <c r="C19" s="239" t="s">
        <v>659</v>
      </c>
      <c r="D19" s="239" t="s">
        <v>660</v>
      </c>
      <c r="E19" s="240">
        <v>1.2456788878952801E-3</v>
      </c>
      <c r="F19" s="240">
        <v>5.6335492127337025E-5</v>
      </c>
      <c r="G19" s="381">
        <v>53724.808313832385</v>
      </c>
      <c r="H19" s="241">
        <v>363.28691378969438</v>
      </c>
      <c r="I19" s="242">
        <v>-35.043170075335972</v>
      </c>
      <c r="K19" s="243"/>
    </row>
    <row r="20" spans="1:11" x14ac:dyDescent="0.25">
      <c r="A20" s="238">
        <v>43160</v>
      </c>
      <c r="B20" s="244" t="s">
        <v>661</v>
      </c>
      <c r="C20" s="244" t="s">
        <v>659</v>
      </c>
      <c r="D20" s="244" t="s">
        <v>660</v>
      </c>
      <c r="E20" s="245">
        <v>1.2508479833610784E-3</v>
      </c>
      <c r="F20" s="245">
        <v>5.6860668688280679E-5</v>
      </c>
      <c r="G20" s="382">
        <v>53691.543684385266</v>
      </c>
      <c r="H20" s="246">
        <v>365.1583160200027</v>
      </c>
      <c r="I20" s="247">
        <v>-33.950221649757808</v>
      </c>
      <c r="K20" s="243"/>
    </row>
    <row r="21" spans="1:11" x14ac:dyDescent="0.25">
      <c r="A21" s="238">
        <v>43160</v>
      </c>
      <c r="B21" s="244" t="s">
        <v>662</v>
      </c>
      <c r="C21" s="244" t="s">
        <v>659</v>
      </c>
      <c r="D21" s="244" t="s">
        <v>660</v>
      </c>
      <c r="E21" s="245">
        <v>1.2370814309429247E-3</v>
      </c>
      <c r="F21" s="245">
        <v>5.8126936410136097E-5</v>
      </c>
      <c r="G21" s="382">
        <v>53780.442368327742</v>
      </c>
      <c r="H21" s="246">
        <v>377.44433503937091</v>
      </c>
      <c r="I21" s="247">
        <v>-32.352059380800654</v>
      </c>
      <c r="K21" s="243"/>
    </row>
    <row r="22" spans="1:11" x14ac:dyDescent="0.25">
      <c r="A22" s="238">
        <v>43160</v>
      </c>
      <c r="B22" s="244" t="s">
        <v>663</v>
      </c>
      <c r="C22" s="244" t="s">
        <v>659</v>
      </c>
      <c r="D22" s="244" t="s">
        <v>660</v>
      </c>
      <c r="E22" s="245">
        <v>1.1220345668451607E-3</v>
      </c>
      <c r="F22" s="245">
        <v>5.5552242778488888E-5</v>
      </c>
      <c r="G22" s="382">
        <v>54564.546763071776</v>
      </c>
      <c r="H22" s="246">
        <v>397.7123948700862</v>
      </c>
      <c r="I22" s="247">
        <v>-33.169339899618564</v>
      </c>
      <c r="K22" s="243"/>
    </row>
    <row r="23" spans="1:11" x14ac:dyDescent="0.25">
      <c r="A23" s="238">
        <v>43160</v>
      </c>
      <c r="B23" s="244" t="s">
        <v>664</v>
      </c>
      <c r="C23" s="244" t="s">
        <v>659</v>
      </c>
      <c r="D23" s="244" t="s">
        <v>660</v>
      </c>
      <c r="E23" s="245">
        <v>1.0492021631505778E-3</v>
      </c>
      <c r="F23" s="245">
        <v>5.3475249582031459E-5</v>
      </c>
      <c r="G23" s="382">
        <v>55103.665217283036</v>
      </c>
      <c r="H23" s="246">
        <v>409.41844876909323</v>
      </c>
      <c r="I23" s="247">
        <v>-33.141592367731285</v>
      </c>
      <c r="K23" s="243"/>
    </row>
    <row r="24" spans="1:11" x14ac:dyDescent="0.25">
      <c r="A24" s="228">
        <v>43160</v>
      </c>
      <c r="B24" s="229" t="s">
        <v>665</v>
      </c>
      <c r="C24" s="229" t="s">
        <v>654</v>
      </c>
      <c r="D24" s="229" t="s">
        <v>655</v>
      </c>
      <c r="E24" s="230">
        <v>2.6560426796983787E-3</v>
      </c>
      <c r="F24" s="230">
        <v>8.6049432215710693E-5</v>
      </c>
      <c r="G24" s="379">
        <v>47642.625160851683</v>
      </c>
      <c r="H24" s="231">
        <v>260.24759525954721</v>
      </c>
      <c r="I24" s="232">
        <v>-23.648382699906769</v>
      </c>
      <c r="K24" s="243"/>
    </row>
    <row r="25" spans="1:11" x14ac:dyDescent="0.25">
      <c r="A25" s="228">
        <v>43160</v>
      </c>
      <c r="B25" s="229" t="s">
        <v>666</v>
      </c>
      <c r="C25" s="229" t="s">
        <v>654</v>
      </c>
      <c r="D25" s="229" t="s">
        <v>655</v>
      </c>
      <c r="E25" s="230">
        <v>2.3942949242640493E-3</v>
      </c>
      <c r="F25" s="230">
        <v>8.2620985011876228E-5</v>
      </c>
      <c r="G25" s="379">
        <v>48476.029247043261</v>
      </c>
      <c r="H25" s="231">
        <v>277.19570004938356</v>
      </c>
      <c r="I25" s="232">
        <v>-22.623563248574065</v>
      </c>
      <c r="K25" s="243"/>
    </row>
    <row r="26" spans="1:11" x14ac:dyDescent="0.25">
      <c r="A26" s="228">
        <v>43160</v>
      </c>
      <c r="B26" s="229" t="s">
        <v>667</v>
      </c>
      <c r="C26" s="229" t="s">
        <v>654</v>
      </c>
      <c r="D26" s="229" t="s">
        <v>655</v>
      </c>
      <c r="E26" s="230">
        <v>2.0881129032303764E-3</v>
      </c>
      <c r="F26" s="230">
        <v>7.6153863076765913E-5</v>
      </c>
      <c r="G26" s="379">
        <v>49575.158859062212</v>
      </c>
      <c r="H26" s="231">
        <v>292.96229377710762</v>
      </c>
      <c r="I26" s="232">
        <v>-23.214906147337789</v>
      </c>
      <c r="K26" s="243"/>
    </row>
    <row r="27" spans="1:11" x14ac:dyDescent="0.25">
      <c r="A27" s="228">
        <v>43160</v>
      </c>
      <c r="B27" s="229" t="s">
        <v>668</v>
      </c>
      <c r="C27" s="229" t="s">
        <v>654</v>
      </c>
      <c r="D27" s="229" t="s">
        <v>655</v>
      </c>
      <c r="E27" s="230">
        <v>2.2439455321608261E-3</v>
      </c>
      <c r="F27" s="230">
        <v>7.8853377419637452E-5</v>
      </c>
      <c r="G27" s="379">
        <v>48996.989222153992</v>
      </c>
      <c r="H27" s="231">
        <v>282.28106949896318</v>
      </c>
      <c r="I27" s="232">
        <v>-23.256395604687953</v>
      </c>
      <c r="K27" s="243"/>
    </row>
    <row r="28" spans="1:11" x14ac:dyDescent="0.25">
      <c r="A28" s="228">
        <v>43160</v>
      </c>
      <c r="B28" s="229" t="s">
        <v>669</v>
      </c>
      <c r="C28" s="229" t="s">
        <v>654</v>
      </c>
      <c r="D28" s="229" t="s">
        <v>655</v>
      </c>
      <c r="E28" s="230">
        <v>2.336667397676026E-3</v>
      </c>
      <c r="F28" s="230">
        <v>8.0632383911055273E-5</v>
      </c>
      <c r="G28" s="379">
        <v>48671.735964466694</v>
      </c>
      <c r="H28" s="231">
        <v>277.19562178070544</v>
      </c>
      <c r="I28" s="232">
        <v>-28.664697421401431</v>
      </c>
      <c r="K28" s="243"/>
    </row>
    <row r="29" spans="1:11" x14ac:dyDescent="0.25">
      <c r="A29" s="228">
        <v>43160</v>
      </c>
      <c r="B29" s="229" t="s">
        <v>670</v>
      </c>
      <c r="C29" s="229" t="s">
        <v>654</v>
      </c>
      <c r="D29" s="229" t="s">
        <v>655</v>
      </c>
      <c r="E29" s="230">
        <v>2.0837046449059377E-3</v>
      </c>
      <c r="F29" s="230">
        <v>7.4616949782256659E-5</v>
      </c>
      <c r="G29" s="379">
        <v>49592.135261135045</v>
      </c>
      <c r="H29" s="231">
        <v>287.65709982771483</v>
      </c>
      <c r="I29" s="232">
        <v>-26.698578320475729</v>
      </c>
      <c r="K29" s="243"/>
    </row>
    <row r="30" spans="1:11" x14ac:dyDescent="0.25">
      <c r="A30" s="228">
        <v>43160</v>
      </c>
      <c r="B30" s="229" t="s">
        <v>671</v>
      </c>
      <c r="C30" s="229" t="s">
        <v>654</v>
      </c>
      <c r="D30" s="229" t="s">
        <v>655</v>
      </c>
      <c r="E30" s="230">
        <v>2.2326318245347579E-3</v>
      </c>
      <c r="F30" s="230">
        <v>7.6723442825367633E-5</v>
      </c>
      <c r="G30" s="379">
        <v>49037.592728925658</v>
      </c>
      <c r="H30" s="231">
        <v>276.04808414354528</v>
      </c>
      <c r="I30" s="232">
        <v>-25.262619072180527</v>
      </c>
      <c r="K30" s="243"/>
    </row>
    <row r="31" spans="1:11" ht="15.75" thickBot="1" x14ac:dyDescent="0.3">
      <c r="A31" s="233">
        <v>43160</v>
      </c>
      <c r="B31" s="234" t="s">
        <v>672</v>
      </c>
      <c r="C31" s="234" t="s">
        <v>654</v>
      </c>
      <c r="D31" s="234" t="s">
        <v>655</v>
      </c>
      <c r="E31" s="235">
        <v>2.2706242205772576E-3</v>
      </c>
      <c r="F31" s="235">
        <v>7.4426625274176127E-5</v>
      </c>
      <c r="G31" s="380">
        <v>48902.047539572188</v>
      </c>
      <c r="H31" s="236">
        <v>263.30361798575069</v>
      </c>
      <c r="I31" s="237">
        <v>-23.130363464117785</v>
      </c>
      <c r="K31" s="243"/>
    </row>
    <row r="32" spans="1:11" x14ac:dyDescent="0.25">
      <c r="A32" s="238">
        <v>43405</v>
      </c>
      <c r="B32" s="239" t="s">
        <v>673</v>
      </c>
      <c r="C32" s="244" t="s">
        <v>659</v>
      </c>
      <c r="D32" s="239" t="s">
        <v>660</v>
      </c>
      <c r="E32" s="240">
        <v>1.3857950642458723E-3</v>
      </c>
      <c r="F32" s="240">
        <v>6.8285523881457218E-5</v>
      </c>
      <c r="G32" s="381">
        <v>52868.551776205852</v>
      </c>
      <c r="H32" s="241">
        <v>395.82516458886005</v>
      </c>
      <c r="I32" s="242">
        <v>-30.831002399011819</v>
      </c>
      <c r="K32" s="243"/>
    </row>
    <row r="33" spans="1:11" x14ac:dyDescent="0.25">
      <c r="A33" s="238">
        <v>43405</v>
      </c>
      <c r="B33" s="244" t="s">
        <v>674</v>
      </c>
      <c r="C33" s="244" t="s">
        <v>659</v>
      </c>
      <c r="D33" s="244" t="s">
        <v>660</v>
      </c>
      <c r="E33" s="245">
        <v>1.5466376177064739E-3</v>
      </c>
      <c r="F33" s="245">
        <v>7.3414425774852047E-5</v>
      </c>
      <c r="G33" s="382">
        <v>51986.462060010279</v>
      </c>
      <c r="H33" s="246">
        <v>381.29982223982574</v>
      </c>
      <c r="I33" s="247">
        <v>-30.570160329476348</v>
      </c>
      <c r="K33" s="243"/>
    </row>
    <row r="34" spans="1:11" x14ac:dyDescent="0.25">
      <c r="A34" s="228">
        <v>43405</v>
      </c>
      <c r="B34" s="248" t="s">
        <v>675</v>
      </c>
      <c r="C34" s="229" t="s">
        <v>654</v>
      </c>
      <c r="D34" s="229" t="s">
        <v>655</v>
      </c>
      <c r="E34" s="230">
        <v>1.9190163380810525E-3</v>
      </c>
      <c r="F34" s="230">
        <v>7.9566033458209609E-5</v>
      </c>
      <c r="G34" s="379">
        <v>50253.523474399219</v>
      </c>
      <c r="H34" s="231">
        <v>333.06024823512166</v>
      </c>
      <c r="I34" s="232">
        <v>-22.541753514050299</v>
      </c>
      <c r="K34" s="243"/>
    </row>
    <row r="35" spans="1:11" ht="15.75" thickBot="1" x14ac:dyDescent="0.3">
      <c r="A35" s="233">
        <v>43405</v>
      </c>
      <c r="B35" s="249" t="s">
        <v>676</v>
      </c>
      <c r="C35" s="234" t="s">
        <v>654</v>
      </c>
      <c r="D35" s="234" t="s">
        <v>655</v>
      </c>
      <c r="E35" s="235">
        <v>1.7937510301166933E-3</v>
      </c>
      <c r="F35" s="235">
        <v>7.5349141561632587E-5</v>
      </c>
      <c r="G35" s="380">
        <v>50795.776150533318</v>
      </c>
      <c r="H35" s="236">
        <v>337.4348319591225</v>
      </c>
      <c r="I35" s="237">
        <v>-24.042408078186806</v>
      </c>
      <c r="K35" s="243"/>
    </row>
    <row r="36" spans="1:11" x14ac:dyDescent="0.25">
      <c r="A36" s="250"/>
      <c r="B36" s="257"/>
      <c r="C36" s="257"/>
      <c r="D36" s="251" t="s">
        <v>712</v>
      </c>
      <c r="E36" s="310">
        <f>AVERAGE(E34:E35,E24:E31)</f>
        <v>2.2018791495245359E-3</v>
      </c>
      <c r="F36" s="310">
        <f>AVERAGE(F24:F31,F34:F35)</f>
        <v>7.8499223453668812E-5</v>
      </c>
      <c r="G36" s="311"/>
      <c r="H36" s="312"/>
      <c r="I36" s="313"/>
    </row>
    <row r="37" spans="1:11" ht="16.5" thickBot="1" x14ac:dyDescent="0.3">
      <c r="A37" s="330" t="s">
        <v>677</v>
      </c>
      <c r="B37" s="257"/>
      <c r="C37" s="257"/>
      <c r="D37" s="310" t="s">
        <v>711</v>
      </c>
      <c r="E37" s="310"/>
      <c r="F37" s="310">
        <f>STDEV(E24:E31,E34:E35)</f>
        <v>2.4548937768319949E-4</v>
      </c>
      <c r="G37" s="311"/>
      <c r="H37" s="312"/>
      <c r="I37" s="313"/>
    </row>
    <row r="38" spans="1:11" x14ac:dyDescent="0.25">
      <c r="A38" s="223">
        <v>43160</v>
      </c>
      <c r="B38" s="252" t="s">
        <v>678</v>
      </c>
      <c r="C38" s="224" t="s">
        <v>654</v>
      </c>
      <c r="D38" s="224" t="s">
        <v>655</v>
      </c>
      <c r="E38" s="225">
        <v>3.0749514181120058E-3</v>
      </c>
      <c r="F38" s="225">
        <v>9.1570171537185991E-5</v>
      </c>
      <c r="G38" s="378">
        <v>46466.18867861633</v>
      </c>
      <c r="H38" s="226">
        <v>239.215620231918</v>
      </c>
      <c r="I38" s="227">
        <v>-24.962525736203169</v>
      </c>
    </row>
    <row r="39" spans="1:11" x14ac:dyDescent="0.25">
      <c r="A39" s="228">
        <v>43160</v>
      </c>
      <c r="B39" s="248" t="s">
        <v>679</v>
      </c>
      <c r="C39" s="229" t="s">
        <v>654</v>
      </c>
      <c r="D39" s="229" t="s">
        <v>655</v>
      </c>
      <c r="E39" s="230">
        <v>2.7231861758077844E-3</v>
      </c>
      <c r="F39" s="230">
        <v>8.253366298013946E-5</v>
      </c>
      <c r="G39" s="379">
        <v>47442.080895994026</v>
      </c>
      <c r="H39" s="231">
        <v>243.45996323271311</v>
      </c>
      <c r="I39" s="232">
        <v>-23.821168663287761</v>
      </c>
    </row>
    <row r="40" spans="1:11" x14ac:dyDescent="0.25">
      <c r="A40" s="228">
        <v>43160</v>
      </c>
      <c r="B40" s="248" t="s">
        <v>680</v>
      </c>
      <c r="C40" s="229" t="s">
        <v>654</v>
      </c>
      <c r="D40" s="229" t="s">
        <v>655</v>
      </c>
      <c r="E40" s="230">
        <v>3.2892895127834302E-3</v>
      </c>
      <c r="F40" s="230">
        <v>9.1386110353708277E-5</v>
      </c>
      <c r="G40" s="379">
        <v>45924.910157707352</v>
      </c>
      <c r="H40" s="231">
        <v>223.17824501295965</v>
      </c>
      <c r="I40" s="232">
        <v>-23.751054094834579</v>
      </c>
    </row>
    <row r="41" spans="1:11" ht="15.75" thickBot="1" x14ac:dyDescent="0.3">
      <c r="A41" s="233">
        <v>43160</v>
      </c>
      <c r="B41" s="249" t="s">
        <v>681</v>
      </c>
      <c r="C41" s="234" t="s">
        <v>654</v>
      </c>
      <c r="D41" s="234" t="s">
        <v>655</v>
      </c>
      <c r="E41" s="235">
        <v>2.5357326170994837E-3</v>
      </c>
      <c r="F41" s="235">
        <v>8.0118334644295667E-5</v>
      </c>
      <c r="G41" s="380">
        <v>48014.989071536584</v>
      </c>
      <c r="H41" s="236">
        <v>253.80619712799705</v>
      </c>
      <c r="I41" s="237">
        <v>-25.528118939957658</v>
      </c>
    </row>
    <row r="42" spans="1:11" x14ac:dyDescent="0.25">
      <c r="A42" s="314"/>
      <c r="B42" s="312"/>
      <c r="C42" s="312"/>
      <c r="D42" s="251" t="s">
        <v>712</v>
      </c>
      <c r="E42" s="310">
        <f>AVERAGE(E38:E41)</f>
        <v>2.9057899309506761E-3</v>
      </c>
      <c r="F42" s="310">
        <f t="shared" ref="F42" si="0">AVERAGE(F38:F41)</f>
        <v>8.6402069878832352E-5</v>
      </c>
      <c r="G42" s="311"/>
      <c r="H42" s="312"/>
      <c r="I42" s="313"/>
    </row>
    <row r="43" spans="1:11" x14ac:dyDescent="0.25">
      <c r="A43" s="314"/>
      <c r="B43" s="312"/>
      <c r="C43" s="312"/>
      <c r="D43" s="310" t="s">
        <v>711</v>
      </c>
      <c r="E43" s="310"/>
      <c r="F43" s="310">
        <f>STDEV(E38:E41)</f>
        <v>3.3959489833799284E-4</v>
      </c>
      <c r="G43" s="311"/>
      <c r="H43" s="312"/>
      <c r="I43" s="313"/>
    </row>
    <row r="44" spans="1:11" ht="15.75" x14ac:dyDescent="0.25">
      <c r="A44" s="324" t="s">
        <v>682</v>
      </c>
      <c r="B44" s="312"/>
      <c r="C44" s="312"/>
      <c r="D44" s="312"/>
      <c r="E44" s="315"/>
      <c r="F44" s="311"/>
      <c r="G44" s="311"/>
      <c r="H44" s="312"/>
      <c r="I44" s="313"/>
    </row>
    <row r="45" spans="1:11" ht="16.5" thickBot="1" x14ac:dyDescent="0.3">
      <c r="A45" s="327" t="s">
        <v>644</v>
      </c>
      <c r="B45" s="312"/>
      <c r="C45" s="312"/>
      <c r="D45" s="312"/>
      <c r="E45" s="315"/>
      <c r="F45" s="312"/>
      <c r="G45" s="312"/>
      <c r="H45" s="312"/>
      <c r="I45" s="313"/>
    </row>
    <row r="46" spans="1:11" x14ac:dyDescent="0.25">
      <c r="A46" s="253">
        <v>42614</v>
      </c>
      <c r="B46" s="254" t="s">
        <v>683</v>
      </c>
      <c r="C46" s="252" t="s">
        <v>646</v>
      </c>
      <c r="D46" s="252" t="s">
        <v>647</v>
      </c>
      <c r="E46" s="307">
        <f t="shared" ref="E46:E53" si="1">EXP(-G46/8033)</f>
        <v>2.811199114956503E-3</v>
      </c>
      <c r="F46" s="307">
        <f>H46/8033*E46</f>
        <v>1.6342960123051E-4</v>
      </c>
      <c r="G46" s="383">
        <v>47187</v>
      </c>
      <c r="H46" s="254">
        <v>467</v>
      </c>
      <c r="I46" s="255">
        <v>-21</v>
      </c>
    </row>
    <row r="47" spans="1:11" x14ac:dyDescent="0.25">
      <c r="A47" s="256">
        <v>42614</v>
      </c>
      <c r="B47" s="257" t="s">
        <v>684</v>
      </c>
      <c r="C47" s="248" t="s">
        <v>646</v>
      </c>
      <c r="D47" s="248" t="s">
        <v>647</v>
      </c>
      <c r="E47" s="308">
        <f t="shared" si="1"/>
        <v>2.0688665373972542E-3</v>
      </c>
      <c r="F47" s="308">
        <f t="shared" ref="F47:F54" si="2">H47/8033*E47</f>
        <v>1.3907480769258276E-4</v>
      </c>
      <c r="G47" s="384">
        <v>49650</v>
      </c>
      <c r="H47" s="257">
        <v>540</v>
      </c>
      <c r="I47" s="258">
        <v>-20.9</v>
      </c>
    </row>
    <row r="48" spans="1:11" x14ac:dyDescent="0.25">
      <c r="A48" s="256">
        <v>42614</v>
      </c>
      <c r="B48" s="257" t="s">
        <v>685</v>
      </c>
      <c r="C48" s="248" t="s">
        <v>646</v>
      </c>
      <c r="D48" s="248" t="s">
        <v>647</v>
      </c>
      <c r="E48" s="308">
        <f t="shared" si="1"/>
        <v>2.3872936445400511E-3</v>
      </c>
      <c r="F48" s="308">
        <f t="shared" si="2"/>
        <v>1.4562104890136003E-4</v>
      </c>
      <c r="G48" s="384">
        <v>48500</v>
      </c>
      <c r="H48" s="257">
        <v>490</v>
      </c>
      <c r="I48" s="258">
        <v>-21.3</v>
      </c>
    </row>
    <row r="49" spans="1:9" x14ac:dyDescent="0.25">
      <c r="A49" s="256">
        <v>42614</v>
      </c>
      <c r="B49" s="257" t="s">
        <v>686</v>
      </c>
      <c r="C49" s="248" t="s">
        <v>654</v>
      </c>
      <c r="D49" s="248" t="s">
        <v>655</v>
      </c>
      <c r="E49" s="308">
        <f t="shared" si="1"/>
        <v>1.8657760916421103E-3</v>
      </c>
      <c r="F49" s="308">
        <f t="shared" si="2"/>
        <v>1.3703571443655484E-4</v>
      </c>
      <c r="G49" s="384">
        <v>50480</v>
      </c>
      <c r="H49" s="257">
        <v>590</v>
      </c>
      <c r="I49" s="258">
        <v>-20</v>
      </c>
    </row>
    <row r="50" spans="1:9" x14ac:dyDescent="0.25">
      <c r="A50" s="256">
        <v>42614</v>
      </c>
      <c r="B50" s="257" t="s">
        <v>687</v>
      </c>
      <c r="C50" s="248" t="s">
        <v>654</v>
      </c>
      <c r="D50" s="248" t="s">
        <v>655</v>
      </c>
      <c r="E50" s="308">
        <f t="shared" si="1"/>
        <v>2.2348687837865353E-3</v>
      </c>
      <c r="F50" s="308">
        <f t="shared" si="2"/>
        <v>1.4745181817588245E-4</v>
      </c>
      <c r="G50" s="384">
        <v>49030</v>
      </c>
      <c r="H50" s="257">
        <v>530</v>
      </c>
      <c r="I50" s="258">
        <v>-18.7</v>
      </c>
    </row>
    <row r="51" spans="1:9" x14ac:dyDescent="0.25">
      <c r="A51" s="256">
        <v>42614</v>
      </c>
      <c r="B51" s="257" t="s">
        <v>688</v>
      </c>
      <c r="C51" s="248" t="s">
        <v>654</v>
      </c>
      <c r="D51" s="248" t="s">
        <v>655</v>
      </c>
      <c r="E51" s="308">
        <f t="shared" si="1"/>
        <v>1.9391852572266466E-3</v>
      </c>
      <c r="F51" s="308">
        <f t="shared" si="2"/>
        <v>1.5691154203875516E-4</v>
      </c>
      <c r="G51" s="384">
        <v>50170</v>
      </c>
      <c r="H51" s="257">
        <v>650</v>
      </c>
      <c r="I51" s="258">
        <v>-22</v>
      </c>
    </row>
    <row r="52" spans="1:9" x14ac:dyDescent="0.25">
      <c r="A52" s="256">
        <v>42614</v>
      </c>
      <c r="B52" s="257" t="s">
        <v>689</v>
      </c>
      <c r="C52" s="248" t="s">
        <v>690</v>
      </c>
      <c r="D52" s="248" t="s">
        <v>691</v>
      </c>
      <c r="E52" s="308">
        <f t="shared" si="1"/>
        <v>2.2656824837581336E-3</v>
      </c>
      <c r="F52" s="308">
        <f t="shared" si="2"/>
        <v>1.4102343357140132E-4</v>
      </c>
      <c r="G52" s="384">
        <v>48920</v>
      </c>
      <c r="H52" s="257">
        <v>500</v>
      </c>
      <c r="I52" s="259">
        <v>-19.7</v>
      </c>
    </row>
    <row r="53" spans="1:9" x14ac:dyDescent="0.25">
      <c r="A53" s="256">
        <v>42614</v>
      </c>
      <c r="B53" s="257" t="s">
        <v>692</v>
      </c>
      <c r="C53" s="248" t="s">
        <v>690</v>
      </c>
      <c r="D53" s="248" t="s">
        <v>691</v>
      </c>
      <c r="E53" s="308">
        <f t="shared" si="1"/>
        <v>2.6274530576042223E-3</v>
      </c>
      <c r="F53" s="308">
        <f t="shared" si="2"/>
        <v>1.4718708775325533E-4</v>
      </c>
      <c r="G53" s="384">
        <v>47730</v>
      </c>
      <c r="H53" s="257">
        <v>450</v>
      </c>
      <c r="I53" s="259">
        <v>-24.1</v>
      </c>
    </row>
    <row r="54" spans="1:9" ht="15.75" thickBot="1" x14ac:dyDescent="0.3">
      <c r="A54" s="260">
        <v>42614</v>
      </c>
      <c r="B54" s="261" t="s">
        <v>693</v>
      </c>
      <c r="C54" s="249" t="s">
        <v>690</v>
      </c>
      <c r="D54" s="249" t="s">
        <v>691</v>
      </c>
      <c r="E54" s="309">
        <f>EXP(-G54/8033)</f>
        <v>2.4596944044709235E-3</v>
      </c>
      <c r="F54" s="309">
        <f t="shared" si="2"/>
        <v>1.5309936539716938E-4</v>
      </c>
      <c r="G54" s="385">
        <v>48260</v>
      </c>
      <c r="H54" s="261">
        <v>500</v>
      </c>
      <c r="I54" s="262">
        <v>-22.1</v>
      </c>
    </row>
    <row r="55" spans="1:9" x14ac:dyDescent="0.25">
      <c r="A55" s="314"/>
      <c r="B55" s="312"/>
      <c r="C55" s="312"/>
      <c r="D55" s="251" t="s">
        <v>712</v>
      </c>
      <c r="E55" s="310">
        <f>AVERAGE(E46:E54)</f>
        <v>2.2955577083758204E-3</v>
      </c>
      <c r="F55" s="310">
        <f>AVERAGE(F46:F54)</f>
        <v>1.4787049102194127E-4</v>
      </c>
      <c r="G55" s="316"/>
      <c r="H55" s="312"/>
      <c r="I55" s="313"/>
    </row>
    <row r="56" spans="1:9" ht="15.75" thickBot="1" x14ac:dyDescent="0.3">
      <c r="A56" s="317"/>
      <c r="B56" s="318"/>
      <c r="C56" s="318"/>
      <c r="D56" s="319" t="s">
        <v>711</v>
      </c>
      <c r="E56" s="319"/>
      <c r="F56" s="319">
        <f>STDEV(E46:E54)</f>
        <v>3.1206470555851837E-4</v>
      </c>
      <c r="G56" s="318"/>
      <c r="H56" s="318"/>
      <c r="I56" s="320"/>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106"/>
  <sheetViews>
    <sheetView zoomScale="80" zoomScaleNormal="80" workbookViewId="0"/>
  </sheetViews>
  <sheetFormatPr defaultColWidth="8.85546875" defaultRowHeight="15" x14ac:dyDescent="0.25"/>
  <cols>
    <col min="1" max="1" width="44" customWidth="1"/>
    <col min="2" max="2" width="11.42578125" customWidth="1"/>
    <col min="3" max="3" width="11.85546875" customWidth="1"/>
    <col min="4" max="4" width="11.42578125" customWidth="1"/>
    <col min="5" max="5" width="13.28515625" customWidth="1"/>
    <col min="6" max="6" width="11.42578125" customWidth="1"/>
    <col min="11" max="11" width="13.42578125" customWidth="1"/>
    <col min="12" max="12" width="19.42578125" customWidth="1"/>
    <col min="17" max="17" width="26.42578125" customWidth="1"/>
    <col min="18" max="18" width="15.7109375" customWidth="1"/>
    <col min="24" max="24" width="18.42578125" customWidth="1"/>
  </cols>
  <sheetData>
    <row r="1" spans="1:24" ht="18" x14ac:dyDescent="0.25">
      <c r="A1" s="1" t="s">
        <v>720</v>
      </c>
    </row>
    <row r="2" spans="1:24" ht="15.75" x14ac:dyDescent="0.25">
      <c r="A2" s="1" t="s">
        <v>719</v>
      </c>
    </row>
    <row r="3" spans="1:24" ht="16.5" thickBot="1" x14ac:dyDescent="0.3">
      <c r="A3" s="1" t="s">
        <v>707</v>
      </c>
      <c r="T3" s="176"/>
    </row>
    <row r="4" spans="1:24" ht="18" customHeight="1" thickBot="1" x14ac:dyDescent="0.3">
      <c r="A4" s="402" t="s">
        <v>505</v>
      </c>
      <c r="B4" s="405" t="s">
        <v>695</v>
      </c>
      <c r="C4" s="412" t="s">
        <v>504</v>
      </c>
      <c r="D4" s="413"/>
      <c r="E4" s="413"/>
      <c r="F4" s="413"/>
      <c r="G4" s="413"/>
      <c r="H4" s="413"/>
      <c r="I4" s="413"/>
      <c r="J4" s="413"/>
      <c r="K4" s="413"/>
      <c r="L4" s="413"/>
      <c r="M4" s="413"/>
      <c r="N4" s="413"/>
      <c r="O4" s="413"/>
      <c r="P4" s="413"/>
      <c r="Q4" s="413"/>
      <c r="R4" s="413"/>
      <c r="S4" s="413"/>
      <c r="T4" s="413"/>
      <c r="U4" s="413"/>
      <c r="V4" s="413"/>
      <c r="W4" s="413"/>
      <c r="X4" s="414"/>
    </row>
    <row r="5" spans="1:24" ht="18" customHeight="1" x14ac:dyDescent="0.25">
      <c r="A5" s="403"/>
      <c r="B5" s="406"/>
      <c r="C5" s="408" t="s">
        <v>616</v>
      </c>
      <c r="D5" s="409"/>
      <c r="E5" s="409"/>
      <c r="F5" s="410"/>
      <c r="G5" s="408" t="s">
        <v>626</v>
      </c>
      <c r="H5" s="409"/>
      <c r="I5" s="409"/>
      <c r="J5" s="409"/>
      <c r="K5" s="409"/>
      <c r="L5" s="410"/>
      <c r="M5" s="408" t="s">
        <v>617</v>
      </c>
      <c r="N5" s="409"/>
      <c r="O5" s="409"/>
      <c r="P5" s="409"/>
      <c r="Q5" s="409"/>
      <c r="R5" s="410"/>
      <c r="S5" s="408" t="s">
        <v>705</v>
      </c>
      <c r="T5" s="409"/>
      <c r="U5" s="409"/>
      <c r="V5" s="409"/>
      <c r="W5" s="409"/>
      <c r="X5" s="410"/>
    </row>
    <row r="6" spans="1:24" x14ac:dyDescent="0.25">
      <c r="A6" s="403"/>
      <c r="B6" s="406"/>
      <c r="C6" s="401">
        <v>0.68200000000000005</v>
      </c>
      <c r="D6" s="400"/>
      <c r="E6" s="400">
        <v>0.95399999999999996</v>
      </c>
      <c r="F6" s="411"/>
      <c r="G6" s="401">
        <v>0.68200000000000005</v>
      </c>
      <c r="H6" s="400"/>
      <c r="I6" s="400">
        <v>0.95399999999999996</v>
      </c>
      <c r="J6" s="400"/>
      <c r="K6" s="178" t="s">
        <v>506</v>
      </c>
      <c r="L6" s="179" t="s">
        <v>704</v>
      </c>
      <c r="M6" s="401">
        <v>0.68200000000000005</v>
      </c>
      <c r="N6" s="400"/>
      <c r="O6" s="400">
        <v>0.95399999999999996</v>
      </c>
      <c r="P6" s="400"/>
      <c r="Q6" s="178" t="s">
        <v>506</v>
      </c>
      <c r="R6" s="179" t="s">
        <v>704</v>
      </c>
      <c r="S6" s="401">
        <v>0.68200000000000005</v>
      </c>
      <c r="T6" s="400"/>
      <c r="U6" s="400">
        <v>0.95399999999999996</v>
      </c>
      <c r="V6" s="400"/>
      <c r="W6" s="178" t="s">
        <v>506</v>
      </c>
      <c r="X6" s="304" t="s">
        <v>704</v>
      </c>
    </row>
    <row r="7" spans="1:24" ht="15.75" thickBot="1" x14ac:dyDescent="0.3">
      <c r="A7" s="404"/>
      <c r="B7" s="407"/>
      <c r="C7" s="274" t="s">
        <v>27</v>
      </c>
      <c r="D7" s="275" t="s">
        <v>28</v>
      </c>
      <c r="E7" s="275" t="s">
        <v>27</v>
      </c>
      <c r="F7" s="276" t="s">
        <v>28</v>
      </c>
      <c r="G7" s="274" t="s">
        <v>27</v>
      </c>
      <c r="H7" s="275" t="s">
        <v>28</v>
      </c>
      <c r="I7" s="275" t="s">
        <v>27</v>
      </c>
      <c r="J7" s="275" t="s">
        <v>28</v>
      </c>
      <c r="K7" s="303" t="s">
        <v>703</v>
      </c>
      <c r="L7" s="303" t="s">
        <v>507</v>
      </c>
      <c r="M7" s="274" t="s">
        <v>27</v>
      </c>
      <c r="N7" s="275" t="s">
        <v>28</v>
      </c>
      <c r="O7" s="275" t="s">
        <v>27</v>
      </c>
      <c r="P7" s="275" t="s">
        <v>28</v>
      </c>
      <c r="Q7" s="303" t="s">
        <v>703</v>
      </c>
      <c r="R7" s="303" t="s">
        <v>507</v>
      </c>
      <c r="S7" s="274" t="s">
        <v>27</v>
      </c>
      <c r="T7" s="275" t="s">
        <v>28</v>
      </c>
      <c r="U7" s="275" t="s">
        <v>27</v>
      </c>
      <c r="V7" s="275" t="s">
        <v>28</v>
      </c>
      <c r="W7" s="303" t="s">
        <v>703</v>
      </c>
      <c r="X7" s="303" t="s">
        <v>507</v>
      </c>
    </row>
    <row r="8" spans="1:24" x14ac:dyDescent="0.25">
      <c r="A8" s="177"/>
      <c r="B8" s="177"/>
      <c r="C8" s="268"/>
      <c r="D8" s="269"/>
      <c r="E8" s="269"/>
      <c r="F8" s="270"/>
      <c r="G8" s="268"/>
      <c r="H8" s="269"/>
      <c r="I8" s="269"/>
      <c r="J8" s="269"/>
      <c r="K8" s="180"/>
      <c r="L8" s="181"/>
      <c r="M8" s="268"/>
      <c r="N8" s="269"/>
      <c r="O8" s="269"/>
      <c r="P8" s="269"/>
      <c r="Q8" s="180"/>
      <c r="R8" s="181"/>
      <c r="S8" s="268"/>
      <c r="T8" s="269"/>
      <c r="U8" s="269"/>
      <c r="V8" s="269"/>
      <c r="W8" s="180"/>
      <c r="X8" s="181"/>
    </row>
    <row r="9" spans="1:24" x14ac:dyDescent="0.25">
      <c r="A9" s="182" t="s">
        <v>508</v>
      </c>
      <c r="B9" s="182"/>
      <c r="C9" s="218"/>
      <c r="D9" s="219"/>
      <c r="E9" s="219"/>
      <c r="F9" s="217"/>
      <c r="G9" s="218">
        <v>35180</v>
      </c>
      <c r="H9" s="219">
        <v>26180</v>
      </c>
      <c r="I9" s="219">
        <v>35240</v>
      </c>
      <c r="J9" s="219">
        <v>22540</v>
      </c>
      <c r="K9" s="178"/>
      <c r="L9" s="179"/>
      <c r="M9" s="268"/>
      <c r="N9" s="269"/>
      <c r="O9" s="269"/>
      <c r="P9" s="269"/>
      <c r="Q9" s="180"/>
      <c r="R9" s="181"/>
      <c r="S9" s="218">
        <v>35170</v>
      </c>
      <c r="T9" s="219">
        <v>26580</v>
      </c>
      <c r="U9" s="219">
        <v>35250</v>
      </c>
      <c r="V9" s="219">
        <v>22990</v>
      </c>
      <c r="W9" s="178"/>
      <c r="X9" s="179"/>
    </row>
    <row r="10" spans="1:24" x14ac:dyDescent="0.25">
      <c r="A10" s="182" t="s">
        <v>509</v>
      </c>
      <c r="B10" s="182"/>
      <c r="C10" s="268"/>
      <c r="D10" s="269"/>
      <c r="E10" s="269"/>
      <c r="F10" s="270"/>
      <c r="G10" s="268"/>
      <c r="H10" s="269"/>
      <c r="I10" s="269"/>
      <c r="J10" s="269"/>
      <c r="K10" s="180"/>
      <c r="L10" s="181"/>
      <c r="M10" s="268"/>
      <c r="N10" s="269"/>
      <c r="O10" s="269"/>
      <c r="P10" s="269"/>
      <c r="Q10" s="180"/>
      <c r="R10" s="181"/>
      <c r="S10" s="268"/>
      <c r="T10" s="269"/>
      <c r="U10" s="269"/>
      <c r="V10" s="269"/>
      <c r="W10" s="180"/>
      <c r="X10" s="181"/>
    </row>
    <row r="11" spans="1:24" x14ac:dyDescent="0.25">
      <c r="A11" s="301" t="s">
        <v>510</v>
      </c>
      <c r="B11" s="291">
        <v>0.05</v>
      </c>
      <c r="C11" s="271">
        <v>27520</v>
      </c>
      <c r="D11" s="272">
        <v>27340</v>
      </c>
      <c r="E11" s="272">
        <v>27610</v>
      </c>
      <c r="F11" s="273">
        <v>27250</v>
      </c>
      <c r="G11" s="288">
        <v>35100</v>
      </c>
      <c r="H11" s="289">
        <v>27300</v>
      </c>
      <c r="I11" s="289">
        <v>35300</v>
      </c>
      <c r="J11" s="289">
        <v>27140</v>
      </c>
      <c r="K11" s="185">
        <v>60</v>
      </c>
      <c r="L11" s="186">
        <v>45</v>
      </c>
      <c r="M11" s="271"/>
      <c r="N11" s="272"/>
      <c r="O11" s="272"/>
      <c r="P11" s="272"/>
      <c r="Q11" s="187"/>
      <c r="R11" s="189"/>
      <c r="S11" s="288">
        <v>35110</v>
      </c>
      <c r="T11" s="289">
        <v>27320</v>
      </c>
      <c r="U11" s="289">
        <v>35260</v>
      </c>
      <c r="V11" s="289">
        <v>27190</v>
      </c>
      <c r="W11" s="185">
        <v>63</v>
      </c>
      <c r="X11" s="186">
        <v>41.5</v>
      </c>
    </row>
    <row r="12" spans="1:24" x14ac:dyDescent="0.25">
      <c r="A12" s="301" t="s">
        <v>511</v>
      </c>
      <c r="B12" s="291">
        <v>0.05</v>
      </c>
      <c r="C12" s="271">
        <v>35380</v>
      </c>
      <c r="D12" s="272">
        <v>35010</v>
      </c>
      <c r="E12" s="272">
        <v>35570</v>
      </c>
      <c r="F12" s="273">
        <v>34860</v>
      </c>
      <c r="G12" s="288">
        <v>35110</v>
      </c>
      <c r="H12" s="289">
        <v>34800</v>
      </c>
      <c r="I12" s="289">
        <v>35310</v>
      </c>
      <c r="J12" s="289">
        <v>31960</v>
      </c>
      <c r="K12" s="185">
        <v>21</v>
      </c>
      <c r="L12" s="186">
        <v>51.7</v>
      </c>
      <c r="M12" s="271"/>
      <c r="N12" s="272"/>
      <c r="O12" s="272"/>
      <c r="P12" s="272"/>
      <c r="Q12" s="187"/>
      <c r="R12" s="189"/>
      <c r="S12" s="288">
        <v>35100</v>
      </c>
      <c r="T12" s="289">
        <v>34830</v>
      </c>
      <c r="U12" s="289">
        <v>35290</v>
      </c>
      <c r="V12" s="289">
        <v>33680</v>
      </c>
      <c r="W12" s="183">
        <v>14</v>
      </c>
      <c r="X12" s="186">
        <v>57.6</v>
      </c>
    </row>
    <row r="13" spans="1:24" x14ac:dyDescent="0.25">
      <c r="A13" s="301" t="s">
        <v>512</v>
      </c>
      <c r="B13" s="291">
        <v>0.05</v>
      </c>
      <c r="C13" s="271">
        <v>38930</v>
      </c>
      <c r="D13" s="272">
        <v>38570</v>
      </c>
      <c r="E13" s="272">
        <v>39150</v>
      </c>
      <c r="F13" s="273">
        <v>38420</v>
      </c>
      <c r="G13" s="288">
        <v>35180</v>
      </c>
      <c r="H13" s="289">
        <v>34080</v>
      </c>
      <c r="I13" s="289">
        <v>35270</v>
      </c>
      <c r="J13" s="289">
        <v>31220</v>
      </c>
      <c r="K13" s="185">
        <v>100</v>
      </c>
      <c r="L13" s="186">
        <v>5.6</v>
      </c>
      <c r="M13" s="271"/>
      <c r="N13" s="272"/>
      <c r="O13" s="272"/>
      <c r="P13" s="272"/>
      <c r="Q13" s="187"/>
      <c r="R13" s="189"/>
      <c r="S13" s="288">
        <v>35180</v>
      </c>
      <c r="T13" s="289">
        <v>34460</v>
      </c>
      <c r="U13" s="289">
        <v>35310</v>
      </c>
      <c r="V13" s="289">
        <v>31710</v>
      </c>
      <c r="W13" s="185">
        <v>100</v>
      </c>
      <c r="X13" s="186">
        <v>5.5</v>
      </c>
    </row>
    <row r="14" spans="1:24" x14ac:dyDescent="0.25">
      <c r="A14" s="177"/>
      <c r="B14" s="291"/>
      <c r="C14" s="271"/>
      <c r="D14" s="272"/>
      <c r="E14" s="272"/>
      <c r="F14" s="273"/>
      <c r="G14" s="268"/>
      <c r="H14" s="269"/>
      <c r="I14" s="269"/>
      <c r="J14" s="269"/>
      <c r="K14" s="180"/>
      <c r="L14" s="181"/>
      <c r="M14" s="271"/>
      <c r="N14" s="272"/>
      <c r="O14" s="272"/>
      <c r="P14" s="272"/>
      <c r="Q14" s="187"/>
      <c r="R14" s="189"/>
      <c r="S14" s="268"/>
      <c r="T14" s="269"/>
      <c r="U14" s="269"/>
      <c r="V14" s="269"/>
      <c r="W14" s="180"/>
      <c r="X14" s="181"/>
    </row>
    <row r="15" spans="1:24" x14ac:dyDescent="0.25">
      <c r="A15" s="182" t="s">
        <v>513</v>
      </c>
      <c r="B15" s="292"/>
      <c r="C15" s="220"/>
      <c r="D15" s="221"/>
      <c r="E15" s="221"/>
      <c r="F15" s="284"/>
      <c r="G15" s="218">
        <v>35140</v>
      </c>
      <c r="H15" s="219">
        <v>34900</v>
      </c>
      <c r="I15" s="219">
        <v>35290</v>
      </c>
      <c r="J15" s="219">
        <v>34600</v>
      </c>
      <c r="K15" s="178"/>
      <c r="L15" s="181"/>
      <c r="M15" s="271"/>
      <c r="N15" s="272"/>
      <c r="O15" s="272"/>
      <c r="P15" s="272"/>
      <c r="Q15" s="187"/>
      <c r="R15" s="189"/>
      <c r="S15" s="218">
        <v>35140</v>
      </c>
      <c r="T15" s="219">
        <v>34910</v>
      </c>
      <c r="U15" s="219">
        <v>35280</v>
      </c>
      <c r="V15" s="219">
        <v>34720</v>
      </c>
      <c r="W15" s="178"/>
      <c r="X15" s="179"/>
    </row>
    <row r="16" spans="1:24" x14ac:dyDescent="0.25">
      <c r="A16" s="182" t="s">
        <v>514</v>
      </c>
      <c r="B16" s="292"/>
      <c r="C16" s="271"/>
      <c r="D16" s="272"/>
      <c r="E16" s="272"/>
      <c r="F16" s="273"/>
      <c r="G16" s="268"/>
      <c r="H16" s="269"/>
      <c r="I16" s="269"/>
      <c r="J16" s="269"/>
      <c r="K16" s="180"/>
      <c r="L16" s="181"/>
      <c r="M16" s="271"/>
      <c r="N16" s="272"/>
      <c r="O16" s="272"/>
      <c r="P16" s="272"/>
      <c r="Q16" s="187"/>
      <c r="R16" s="189"/>
      <c r="S16" s="268"/>
      <c r="T16" s="269"/>
      <c r="U16" s="269"/>
      <c r="V16" s="269"/>
      <c r="W16" s="180"/>
      <c r="X16" s="181"/>
    </row>
    <row r="17" spans="1:24" x14ac:dyDescent="0.25">
      <c r="A17" s="214" t="s">
        <v>515</v>
      </c>
      <c r="B17" s="291">
        <v>0.05</v>
      </c>
      <c r="C17" s="271">
        <v>34960</v>
      </c>
      <c r="D17" s="272">
        <v>34710</v>
      </c>
      <c r="E17" s="272">
        <v>35070</v>
      </c>
      <c r="F17" s="273">
        <v>34600</v>
      </c>
      <c r="G17" s="271">
        <v>35160</v>
      </c>
      <c r="H17" s="272">
        <v>34940</v>
      </c>
      <c r="I17" s="272">
        <v>35290</v>
      </c>
      <c r="J17" s="272">
        <v>34790</v>
      </c>
      <c r="K17" s="187">
        <v>8</v>
      </c>
      <c r="L17" s="211">
        <v>43.8</v>
      </c>
      <c r="M17" s="271"/>
      <c r="N17" s="272"/>
      <c r="O17" s="272"/>
      <c r="P17" s="272"/>
      <c r="Q17" s="187"/>
      <c r="R17" s="189"/>
      <c r="S17" s="271">
        <v>35170</v>
      </c>
      <c r="T17" s="272">
        <v>34950</v>
      </c>
      <c r="U17" s="272">
        <v>35290</v>
      </c>
      <c r="V17" s="272">
        <v>34820</v>
      </c>
      <c r="W17" s="187">
        <v>8</v>
      </c>
      <c r="X17" s="211">
        <v>39.1</v>
      </c>
    </row>
    <row r="18" spans="1:24" x14ac:dyDescent="0.25">
      <c r="A18" s="177" t="s">
        <v>516</v>
      </c>
      <c r="B18" s="291">
        <v>0.05</v>
      </c>
      <c r="C18" s="271">
        <v>35320</v>
      </c>
      <c r="D18" s="272">
        <v>35000</v>
      </c>
      <c r="E18" s="272">
        <v>35490</v>
      </c>
      <c r="F18" s="273">
        <v>34870</v>
      </c>
      <c r="G18" s="268">
        <v>35200</v>
      </c>
      <c r="H18" s="269">
        <v>35000</v>
      </c>
      <c r="I18" s="269">
        <v>35310</v>
      </c>
      <c r="J18" s="269">
        <v>34910</v>
      </c>
      <c r="K18" s="187">
        <v>1</v>
      </c>
      <c r="L18" s="181">
        <v>119.2</v>
      </c>
      <c r="M18" s="271"/>
      <c r="N18" s="272"/>
      <c r="O18" s="272"/>
      <c r="P18" s="272"/>
      <c r="Q18" s="187"/>
      <c r="R18" s="189"/>
      <c r="S18" s="268">
        <v>35200</v>
      </c>
      <c r="T18" s="269">
        <v>35010</v>
      </c>
      <c r="U18" s="269">
        <v>35310</v>
      </c>
      <c r="V18" s="269">
        <v>34920</v>
      </c>
      <c r="W18" s="187">
        <v>1</v>
      </c>
      <c r="X18" s="181">
        <v>120.7</v>
      </c>
    </row>
    <row r="19" spans="1:24" x14ac:dyDescent="0.25">
      <c r="A19" s="177" t="s">
        <v>517</v>
      </c>
      <c r="B19" s="291">
        <v>0.05</v>
      </c>
      <c r="C19" s="271">
        <v>35430</v>
      </c>
      <c r="D19" s="272">
        <v>35110</v>
      </c>
      <c r="E19" s="272">
        <v>35590</v>
      </c>
      <c r="F19" s="273">
        <v>34970</v>
      </c>
      <c r="G19" s="268">
        <v>35210</v>
      </c>
      <c r="H19" s="269">
        <v>35010</v>
      </c>
      <c r="I19" s="269">
        <v>35330</v>
      </c>
      <c r="J19" s="269">
        <v>34930</v>
      </c>
      <c r="K19" s="187">
        <v>2</v>
      </c>
      <c r="L19" s="181">
        <v>88</v>
      </c>
      <c r="M19" s="271"/>
      <c r="N19" s="272"/>
      <c r="O19" s="272"/>
      <c r="P19" s="272"/>
      <c r="Q19" s="187"/>
      <c r="R19" s="189"/>
      <c r="S19" s="268">
        <v>35210</v>
      </c>
      <c r="T19" s="269">
        <v>35010</v>
      </c>
      <c r="U19" s="269">
        <v>35330</v>
      </c>
      <c r="V19" s="269">
        <v>34930</v>
      </c>
      <c r="W19" s="187">
        <v>1</v>
      </c>
      <c r="X19" s="181">
        <v>89.2</v>
      </c>
    </row>
    <row r="20" spans="1:24" x14ac:dyDescent="0.25">
      <c r="A20" s="177"/>
      <c r="B20" s="291"/>
      <c r="C20" s="271"/>
      <c r="D20" s="272"/>
      <c r="E20" s="272"/>
      <c r="F20" s="273"/>
      <c r="G20" s="268"/>
      <c r="H20" s="269"/>
      <c r="I20" s="269"/>
      <c r="J20" s="269"/>
      <c r="K20" s="180"/>
      <c r="L20" s="181"/>
      <c r="M20" s="271"/>
      <c r="N20" s="272"/>
      <c r="O20" s="272"/>
      <c r="P20" s="272"/>
      <c r="Q20" s="187"/>
      <c r="R20" s="189"/>
      <c r="S20" s="268"/>
      <c r="T20" s="269"/>
      <c r="U20" s="269"/>
      <c r="V20" s="269"/>
      <c r="W20" s="180"/>
      <c r="X20" s="181"/>
    </row>
    <row r="21" spans="1:24" x14ac:dyDescent="0.25">
      <c r="A21" s="182" t="s">
        <v>518</v>
      </c>
      <c r="B21" s="292"/>
      <c r="C21" s="220"/>
      <c r="D21" s="221"/>
      <c r="E21" s="221"/>
      <c r="F21" s="284"/>
      <c r="G21" s="218">
        <v>35280</v>
      </c>
      <c r="H21" s="219">
        <v>35050</v>
      </c>
      <c r="I21" s="219">
        <v>35430</v>
      </c>
      <c r="J21" s="219">
        <v>34970</v>
      </c>
      <c r="K21" s="178"/>
      <c r="L21" s="181"/>
      <c r="M21" s="271"/>
      <c r="N21" s="272"/>
      <c r="O21" s="272"/>
      <c r="P21" s="272"/>
      <c r="Q21" s="187"/>
      <c r="R21" s="189"/>
      <c r="S21" s="218">
        <v>35280</v>
      </c>
      <c r="T21" s="219">
        <v>35050</v>
      </c>
      <c r="U21" s="219">
        <v>35440</v>
      </c>
      <c r="V21" s="219">
        <v>34970</v>
      </c>
      <c r="W21" s="178"/>
      <c r="X21" s="179"/>
    </row>
    <row r="22" spans="1:24" x14ac:dyDescent="0.25">
      <c r="A22" s="182" t="s">
        <v>519</v>
      </c>
      <c r="B22" s="292"/>
      <c r="C22" s="271"/>
      <c r="D22" s="272"/>
      <c r="E22" s="272"/>
      <c r="F22" s="273"/>
      <c r="G22" s="268"/>
      <c r="H22" s="269"/>
      <c r="I22" s="269"/>
      <c r="J22" s="269"/>
      <c r="K22" s="180"/>
      <c r="L22" s="181"/>
      <c r="M22" s="271"/>
      <c r="N22" s="272"/>
      <c r="O22" s="272"/>
      <c r="P22" s="272"/>
      <c r="Q22" s="187"/>
      <c r="R22" s="189"/>
      <c r="S22" s="268"/>
      <c r="T22" s="269"/>
      <c r="U22" s="269"/>
      <c r="V22" s="269"/>
      <c r="W22" s="180"/>
      <c r="X22" s="181"/>
    </row>
    <row r="23" spans="1:24" x14ac:dyDescent="0.25">
      <c r="A23" s="302" t="s">
        <v>520</v>
      </c>
      <c r="B23" s="291">
        <v>0.05</v>
      </c>
      <c r="C23" s="285">
        <v>34680</v>
      </c>
      <c r="D23" s="286">
        <v>34400</v>
      </c>
      <c r="E23" s="286">
        <v>34790</v>
      </c>
      <c r="F23" s="287">
        <v>34250</v>
      </c>
      <c r="G23" s="297">
        <v>36260</v>
      </c>
      <c r="H23" s="298">
        <v>35160</v>
      </c>
      <c r="I23" s="298">
        <v>37280</v>
      </c>
      <c r="J23" s="298">
        <v>35050</v>
      </c>
      <c r="K23" s="185">
        <v>100</v>
      </c>
      <c r="L23" s="186">
        <v>5.6</v>
      </c>
      <c r="M23" s="299"/>
      <c r="N23" s="300"/>
      <c r="O23" s="300"/>
      <c r="P23" s="300"/>
      <c r="Q23" s="210"/>
      <c r="R23" s="211"/>
      <c r="S23" s="297">
        <v>36230</v>
      </c>
      <c r="T23" s="298">
        <v>35190</v>
      </c>
      <c r="U23" s="298">
        <v>37150</v>
      </c>
      <c r="V23" s="298">
        <v>35040</v>
      </c>
      <c r="W23" s="185">
        <v>100</v>
      </c>
      <c r="X23" s="186">
        <v>5.5</v>
      </c>
    </row>
    <row r="24" spans="1:24" x14ac:dyDescent="0.25">
      <c r="A24" s="177" t="s">
        <v>521</v>
      </c>
      <c r="B24" s="291">
        <v>0.05</v>
      </c>
      <c r="C24" s="271">
        <v>35320</v>
      </c>
      <c r="D24" s="272">
        <v>35000</v>
      </c>
      <c r="E24" s="272">
        <v>35490</v>
      </c>
      <c r="F24" s="273">
        <v>34870</v>
      </c>
      <c r="G24" s="268">
        <v>35440</v>
      </c>
      <c r="H24" s="269">
        <v>35160</v>
      </c>
      <c r="I24" s="269">
        <v>35720</v>
      </c>
      <c r="J24" s="269">
        <v>35000</v>
      </c>
      <c r="K24" s="187">
        <v>6</v>
      </c>
      <c r="L24" s="181">
        <v>84.1</v>
      </c>
      <c r="M24" s="271"/>
      <c r="N24" s="272"/>
      <c r="O24" s="272"/>
      <c r="P24" s="272"/>
      <c r="Q24" s="187"/>
      <c r="R24" s="189"/>
      <c r="S24" s="268">
        <v>35430</v>
      </c>
      <c r="T24" s="269">
        <v>35160</v>
      </c>
      <c r="U24" s="269">
        <v>35800</v>
      </c>
      <c r="V24" s="269">
        <v>35000</v>
      </c>
      <c r="W24" s="187">
        <v>7</v>
      </c>
      <c r="X24" s="181">
        <v>84.4</v>
      </c>
    </row>
    <row r="25" spans="1:24" s="188" customFormat="1" x14ac:dyDescent="0.25">
      <c r="A25" s="361" t="s">
        <v>607</v>
      </c>
      <c r="B25" s="362">
        <v>0.05</v>
      </c>
      <c r="C25" s="363">
        <v>35750</v>
      </c>
      <c r="D25" s="364">
        <v>35340</v>
      </c>
      <c r="E25" s="364">
        <v>35970</v>
      </c>
      <c r="F25" s="365">
        <v>35140</v>
      </c>
      <c r="G25" s="363">
        <v>35760</v>
      </c>
      <c r="H25" s="364">
        <v>35360</v>
      </c>
      <c r="I25" s="364">
        <v>35990</v>
      </c>
      <c r="J25" s="364">
        <v>35190</v>
      </c>
      <c r="K25" s="366">
        <v>3</v>
      </c>
      <c r="L25" s="367">
        <v>106.1</v>
      </c>
      <c r="M25" s="363"/>
      <c r="N25" s="364"/>
      <c r="O25" s="364"/>
      <c r="P25" s="364"/>
      <c r="Q25" s="366"/>
      <c r="R25" s="367"/>
      <c r="S25" s="363">
        <v>35760</v>
      </c>
      <c r="T25" s="364">
        <v>35360</v>
      </c>
      <c r="U25" s="364">
        <v>35980</v>
      </c>
      <c r="V25" s="364">
        <v>35190</v>
      </c>
      <c r="W25" s="366">
        <v>2</v>
      </c>
      <c r="X25" s="367">
        <v>106.4</v>
      </c>
    </row>
    <row r="26" spans="1:24" x14ac:dyDescent="0.25">
      <c r="A26" s="177" t="s">
        <v>522</v>
      </c>
      <c r="B26" s="291">
        <v>0.05</v>
      </c>
      <c r="C26" s="271">
        <v>36500</v>
      </c>
      <c r="D26" s="272">
        <v>36230</v>
      </c>
      <c r="E26" s="272">
        <v>36670</v>
      </c>
      <c r="F26" s="273">
        <v>36110</v>
      </c>
      <c r="G26" s="268">
        <v>36490</v>
      </c>
      <c r="H26" s="269">
        <v>36230</v>
      </c>
      <c r="I26" s="269">
        <v>36680</v>
      </c>
      <c r="J26" s="269">
        <v>36080</v>
      </c>
      <c r="K26" s="187">
        <v>3</v>
      </c>
      <c r="L26" s="181">
        <v>103.9</v>
      </c>
      <c r="M26" s="271"/>
      <c r="N26" s="272"/>
      <c r="O26" s="272"/>
      <c r="P26" s="272"/>
      <c r="Q26" s="187"/>
      <c r="R26" s="189"/>
      <c r="S26" s="268">
        <v>36490</v>
      </c>
      <c r="T26" s="269">
        <v>36230</v>
      </c>
      <c r="U26" s="269">
        <v>36680</v>
      </c>
      <c r="V26" s="269">
        <v>36080</v>
      </c>
      <c r="W26" s="187">
        <v>3</v>
      </c>
      <c r="X26" s="181">
        <v>104.3</v>
      </c>
    </row>
    <row r="27" spans="1:24" x14ac:dyDescent="0.25">
      <c r="A27" s="177" t="s">
        <v>523</v>
      </c>
      <c r="B27" s="291">
        <v>0.05</v>
      </c>
      <c r="C27" s="271">
        <v>36620</v>
      </c>
      <c r="D27" s="272">
        <v>36320</v>
      </c>
      <c r="E27" s="272">
        <v>36810</v>
      </c>
      <c r="F27" s="273">
        <v>36210</v>
      </c>
      <c r="G27" s="268">
        <v>36590</v>
      </c>
      <c r="H27" s="269">
        <v>36300</v>
      </c>
      <c r="I27" s="269">
        <v>36820</v>
      </c>
      <c r="J27" s="269">
        <v>36170</v>
      </c>
      <c r="K27" s="187">
        <v>3</v>
      </c>
      <c r="L27" s="181">
        <v>104.3</v>
      </c>
      <c r="M27" s="271"/>
      <c r="N27" s="272"/>
      <c r="O27" s="272"/>
      <c r="P27" s="272"/>
      <c r="Q27" s="187"/>
      <c r="R27" s="189"/>
      <c r="S27" s="268">
        <v>36590</v>
      </c>
      <c r="T27" s="269">
        <v>36300</v>
      </c>
      <c r="U27" s="269">
        <v>36810</v>
      </c>
      <c r="V27" s="269">
        <v>36170</v>
      </c>
      <c r="W27" s="187">
        <v>3</v>
      </c>
      <c r="X27" s="181">
        <v>104.5</v>
      </c>
    </row>
    <row r="28" spans="1:24" x14ac:dyDescent="0.25">
      <c r="A28" s="177"/>
      <c r="B28" s="291"/>
      <c r="C28" s="271"/>
      <c r="D28" s="272"/>
      <c r="E28" s="272"/>
      <c r="F28" s="273"/>
      <c r="G28" s="268"/>
      <c r="H28" s="269"/>
      <c r="I28" s="269"/>
      <c r="J28" s="269"/>
      <c r="K28" s="180"/>
      <c r="L28" s="181"/>
      <c r="M28" s="271"/>
      <c r="N28" s="272"/>
      <c r="O28" s="272"/>
      <c r="P28" s="272"/>
      <c r="Q28" s="187"/>
      <c r="R28" s="189"/>
      <c r="S28" s="268"/>
      <c r="T28" s="269"/>
      <c r="U28" s="269"/>
      <c r="V28" s="269"/>
      <c r="W28" s="180"/>
      <c r="X28" s="181"/>
    </row>
    <row r="29" spans="1:24" x14ac:dyDescent="0.25">
      <c r="A29" s="182" t="s">
        <v>524</v>
      </c>
      <c r="B29" s="292"/>
      <c r="C29" s="220"/>
      <c r="D29" s="221"/>
      <c r="E29" s="221"/>
      <c r="F29" s="284"/>
      <c r="G29" s="218">
        <v>37630</v>
      </c>
      <c r="H29" s="219">
        <v>36370</v>
      </c>
      <c r="I29" s="219">
        <v>39000</v>
      </c>
      <c r="J29" s="219">
        <v>36330</v>
      </c>
      <c r="K29" s="178"/>
      <c r="L29" s="179"/>
      <c r="M29" s="271"/>
      <c r="N29" s="272"/>
      <c r="O29" s="272"/>
      <c r="P29" s="272"/>
      <c r="Q29" s="187"/>
      <c r="R29" s="189"/>
      <c r="S29" s="218">
        <v>37570</v>
      </c>
      <c r="T29" s="219">
        <v>36370</v>
      </c>
      <c r="U29" s="219">
        <v>38980</v>
      </c>
      <c r="V29" s="219">
        <v>36330</v>
      </c>
      <c r="W29" s="178"/>
      <c r="X29" s="179"/>
    </row>
    <row r="30" spans="1:24" x14ac:dyDescent="0.25">
      <c r="A30" s="182" t="s">
        <v>525</v>
      </c>
      <c r="B30" s="292"/>
      <c r="C30" s="271"/>
      <c r="D30" s="272"/>
      <c r="E30" s="272"/>
      <c r="F30" s="273"/>
      <c r="G30" s="268"/>
      <c r="H30" s="269"/>
      <c r="I30" s="269"/>
      <c r="J30" s="269"/>
      <c r="K30" s="180"/>
      <c r="L30" s="181"/>
      <c r="M30" s="271"/>
      <c r="N30" s="272"/>
      <c r="O30" s="272"/>
      <c r="P30" s="272"/>
      <c r="Q30" s="187"/>
      <c r="R30" s="189"/>
      <c r="S30" s="268"/>
      <c r="T30" s="269"/>
      <c r="U30" s="269"/>
      <c r="V30" s="269"/>
      <c r="W30" s="180"/>
      <c r="X30" s="181"/>
    </row>
    <row r="31" spans="1:24" x14ac:dyDescent="0.25">
      <c r="A31" s="177" t="s">
        <v>526</v>
      </c>
      <c r="B31" s="291">
        <v>0.05</v>
      </c>
      <c r="C31" s="271">
        <v>39380</v>
      </c>
      <c r="D31" s="272">
        <v>38960</v>
      </c>
      <c r="E31" s="272">
        <v>39590</v>
      </c>
      <c r="F31" s="273">
        <v>38800</v>
      </c>
      <c r="G31" s="268">
        <v>39400</v>
      </c>
      <c r="H31" s="269">
        <v>38960</v>
      </c>
      <c r="I31" s="269">
        <v>39660</v>
      </c>
      <c r="J31" s="269">
        <v>38750</v>
      </c>
      <c r="K31" s="187">
        <v>4</v>
      </c>
      <c r="L31" s="181">
        <v>100.9</v>
      </c>
      <c r="M31" s="271"/>
      <c r="N31" s="272"/>
      <c r="O31" s="272"/>
      <c r="P31" s="272"/>
      <c r="Q31" s="187"/>
      <c r="R31" s="189"/>
      <c r="S31" s="268">
        <v>39390</v>
      </c>
      <c r="T31" s="269">
        <v>38970</v>
      </c>
      <c r="U31" s="269">
        <v>39650</v>
      </c>
      <c r="V31" s="269">
        <v>38760</v>
      </c>
      <c r="W31" s="187">
        <v>3</v>
      </c>
      <c r="X31" s="181">
        <v>101.3</v>
      </c>
    </row>
    <row r="32" spans="1:24" x14ac:dyDescent="0.25">
      <c r="A32" s="177" t="s">
        <v>527</v>
      </c>
      <c r="B32" s="291">
        <v>0.05</v>
      </c>
      <c r="C32" s="271">
        <v>39790</v>
      </c>
      <c r="D32" s="272">
        <v>39390</v>
      </c>
      <c r="E32" s="272">
        <v>39970</v>
      </c>
      <c r="F32" s="273">
        <v>39180</v>
      </c>
      <c r="G32" s="268">
        <v>39790</v>
      </c>
      <c r="H32" s="269">
        <v>39370</v>
      </c>
      <c r="I32" s="269">
        <v>40020</v>
      </c>
      <c r="J32" s="269">
        <v>39130</v>
      </c>
      <c r="K32" s="187">
        <v>4</v>
      </c>
      <c r="L32" s="181">
        <v>101.5</v>
      </c>
      <c r="M32" s="271"/>
      <c r="N32" s="272"/>
      <c r="O32" s="272"/>
      <c r="P32" s="272"/>
      <c r="Q32" s="187"/>
      <c r="R32" s="189"/>
      <c r="S32" s="268">
        <v>39800</v>
      </c>
      <c r="T32" s="269">
        <v>39380</v>
      </c>
      <c r="U32" s="269">
        <v>40010</v>
      </c>
      <c r="V32" s="269">
        <v>39130</v>
      </c>
      <c r="W32" s="187">
        <v>3</v>
      </c>
      <c r="X32" s="181">
        <v>101.9</v>
      </c>
    </row>
    <row r="33" spans="1:24" x14ac:dyDescent="0.25">
      <c r="A33" s="177" t="s">
        <v>528</v>
      </c>
      <c r="B33" s="291">
        <v>0.05</v>
      </c>
      <c r="C33" s="271">
        <v>41120</v>
      </c>
      <c r="D33" s="272">
        <v>40700</v>
      </c>
      <c r="E33" s="272">
        <v>41290</v>
      </c>
      <c r="F33" s="273">
        <v>40470</v>
      </c>
      <c r="G33" s="268">
        <v>41100</v>
      </c>
      <c r="H33" s="269">
        <v>40650</v>
      </c>
      <c r="I33" s="269">
        <v>41320</v>
      </c>
      <c r="J33" s="269">
        <v>40370</v>
      </c>
      <c r="K33" s="187">
        <v>4</v>
      </c>
      <c r="L33" s="181">
        <v>99.8</v>
      </c>
      <c r="M33" s="271"/>
      <c r="N33" s="272"/>
      <c r="O33" s="272"/>
      <c r="P33" s="272"/>
      <c r="Q33" s="187"/>
      <c r="R33" s="189"/>
      <c r="S33" s="268">
        <v>41100</v>
      </c>
      <c r="T33" s="269">
        <v>40650</v>
      </c>
      <c r="U33" s="269">
        <v>41330</v>
      </c>
      <c r="V33" s="269">
        <v>40360</v>
      </c>
      <c r="W33" s="187">
        <v>4</v>
      </c>
      <c r="X33" s="181">
        <v>99.7</v>
      </c>
    </row>
    <row r="34" spans="1:24" x14ac:dyDescent="0.25">
      <c r="A34" s="301" t="s">
        <v>608</v>
      </c>
      <c r="B34" s="291">
        <v>0.05</v>
      </c>
      <c r="C34" s="271">
        <v>45350</v>
      </c>
      <c r="D34" s="272">
        <v>44900</v>
      </c>
      <c r="E34" s="272">
        <v>45570</v>
      </c>
      <c r="F34" s="273">
        <v>44690</v>
      </c>
      <c r="G34" s="288">
        <v>41760</v>
      </c>
      <c r="H34" s="289">
        <v>39880</v>
      </c>
      <c r="I34" s="289">
        <v>42050</v>
      </c>
      <c r="J34" s="289">
        <v>38120</v>
      </c>
      <c r="K34" s="185">
        <v>100</v>
      </c>
      <c r="L34" s="186">
        <v>5.5</v>
      </c>
      <c r="M34" s="271"/>
      <c r="N34" s="272"/>
      <c r="O34" s="272"/>
      <c r="P34" s="272"/>
      <c r="Q34" s="187"/>
      <c r="R34" s="189"/>
      <c r="S34" s="288">
        <v>41730</v>
      </c>
      <c r="T34" s="289">
        <v>39810</v>
      </c>
      <c r="U34" s="289">
        <v>42020</v>
      </c>
      <c r="V34" s="289">
        <v>37820</v>
      </c>
      <c r="W34" s="185">
        <v>100</v>
      </c>
      <c r="X34" s="186">
        <v>5.5</v>
      </c>
    </row>
    <row r="35" spans="1:24" x14ac:dyDescent="0.25">
      <c r="A35" s="177"/>
      <c r="B35" s="293"/>
      <c r="C35" s="268"/>
      <c r="D35" s="269"/>
      <c r="E35" s="269"/>
      <c r="F35" s="270"/>
      <c r="G35" s="268"/>
      <c r="H35" s="269"/>
      <c r="I35" s="269"/>
      <c r="J35" s="269"/>
      <c r="K35" s="180"/>
      <c r="L35" s="181"/>
      <c r="M35" s="271"/>
      <c r="N35" s="272"/>
      <c r="O35" s="272"/>
      <c r="P35" s="272"/>
      <c r="Q35" s="187"/>
      <c r="R35" s="189"/>
      <c r="S35" s="268"/>
      <c r="T35" s="269"/>
      <c r="U35" s="269"/>
      <c r="V35" s="269"/>
      <c r="W35" s="180"/>
      <c r="X35" s="181"/>
    </row>
    <row r="36" spans="1:24" x14ac:dyDescent="0.25">
      <c r="A36" s="182" t="s">
        <v>529</v>
      </c>
      <c r="B36" s="294"/>
      <c r="C36" s="218"/>
      <c r="D36" s="219"/>
      <c r="E36" s="219"/>
      <c r="F36" s="217"/>
      <c r="G36" s="218">
        <v>41970</v>
      </c>
      <c r="H36" s="219">
        <v>41170</v>
      </c>
      <c r="I36" s="219">
        <v>42200</v>
      </c>
      <c r="J36" s="219">
        <v>40730</v>
      </c>
      <c r="K36" s="178"/>
      <c r="L36" s="179"/>
      <c r="M36" s="271"/>
      <c r="N36" s="272"/>
      <c r="O36" s="272"/>
      <c r="P36" s="272"/>
      <c r="Q36" s="187"/>
      <c r="R36" s="189"/>
      <c r="S36" s="218">
        <v>41960</v>
      </c>
      <c r="T36" s="219">
        <v>41150</v>
      </c>
      <c r="U36" s="219">
        <v>42200</v>
      </c>
      <c r="V36" s="219">
        <v>40710</v>
      </c>
      <c r="W36" s="178"/>
      <c r="X36" s="179"/>
    </row>
    <row r="37" spans="1:24" x14ac:dyDescent="0.25">
      <c r="A37" s="182" t="s">
        <v>530</v>
      </c>
      <c r="B37" s="294"/>
      <c r="C37" s="218"/>
      <c r="D37" s="219"/>
      <c r="E37" s="219"/>
      <c r="F37" s="217"/>
      <c r="G37" s="218"/>
      <c r="H37" s="219"/>
      <c r="I37" s="219"/>
      <c r="J37" s="219"/>
      <c r="K37" s="178"/>
      <c r="L37" s="179"/>
      <c r="M37" s="271"/>
      <c r="N37" s="272"/>
      <c r="O37" s="272"/>
      <c r="P37" s="272"/>
      <c r="Q37" s="187"/>
      <c r="R37" s="189"/>
      <c r="S37" s="218"/>
      <c r="T37" s="219"/>
      <c r="U37" s="219"/>
      <c r="V37" s="219"/>
      <c r="W37" s="178"/>
      <c r="X37" s="179"/>
    </row>
    <row r="38" spans="1:24" x14ac:dyDescent="0.25">
      <c r="A38" s="177" t="s">
        <v>531</v>
      </c>
      <c r="B38" s="293">
        <v>0.05</v>
      </c>
      <c r="C38" s="268">
        <v>42100</v>
      </c>
      <c r="D38" s="269">
        <v>41750</v>
      </c>
      <c r="E38" s="269">
        <v>42270</v>
      </c>
      <c r="F38" s="270">
        <v>41560</v>
      </c>
      <c r="G38" s="268">
        <v>42150</v>
      </c>
      <c r="H38" s="269">
        <v>41790</v>
      </c>
      <c r="I38" s="269">
        <v>42340</v>
      </c>
      <c r="J38" s="269">
        <v>41590</v>
      </c>
      <c r="K38" s="187">
        <v>3</v>
      </c>
      <c r="L38" s="181">
        <v>101.8</v>
      </c>
      <c r="M38" s="271"/>
      <c r="N38" s="272"/>
      <c r="O38" s="272"/>
      <c r="P38" s="272"/>
      <c r="Q38" s="187"/>
      <c r="R38" s="189"/>
      <c r="S38" s="268">
        <v>42150</v>
      </c>
      <c r="T38" s="269">
        <v>41780</v>
      </c>
      <c r="U38" s="269">
        <v>42340</v>
      </c>
      <c r="V38" s="269">
        <v>41590</v>
      </c>
      <c r="W38" s="187">
        <v>2</v>
      </c>
      <c r="X38" s="181">
        <v>101.9</v>
      </c>
    </row>
    <row r="39" spans="1:24" x14ac:dyDescent="0.25">
      <c r="A39" s="177"/>
      <c r="B39" s="293"/>
      <c r="C39" s="268"/>
      <c r="D39" s="269"/>
      <c r="E39" s="269"/>
      <c r="F39" s="270"/>
      <c r="G39" s="268"/>
      <c r="H39" s="269"/>
      <c r="I39" s="269"/>
      <c r="J39" s="269"/>
      <c r="K39" s="180"/>
      <c r="L39" s="181"/>
      <c r="M39" s="271"/>
      <c r="N39" s="272"/>
      <c r="O39" s="272"/>
      <c r="P39" s="272"/>
      <c r="Q39" s="187"/>
      <c r="R39" s="189"/>
      <c r="S39" s="268"/>
      <c r="T39" s="269"/>
      <c r="U39" s="269"/>
      <c r="V39" s="269"/>
      <c r="W39" s="180"/>
      <c r="X39" s="181"/>
    </row>
    <row r="40" spans="1:24" x14ac:dyDescent="0.25">
      <c r="A40" s="182" t="s">
        <v>532</v>
      </c>
      <c r="B40" s="294"/>
      <c r="C40" s="218"/>
      <c r="D40" s="219"/>
      <c r="E40" s="219"/>
      <c r="F40" s="217"/>
      <c r="G40" s="218">
        <v>42930</v>
      </c>
      <c r="H40" s="219">
        <v>42450</v>
      </c>
      <c r="I40" s="219">
        <v>43010</v>
      </c>
      <c r="J40" s="219">
        <v>42010</v>
      </c>
      <c r="K40" s="178"/>
      <c r="L40" s="179"/>
      <c r="M40" s="271"/>
      <c r="N40" s="272"/>
      <c r="O40" s="272"/>
      <c r="P40" s="272"/>
      <c r="Q40" s="187"/>
      <c r="R40" s="189"/>
      <c r="S40" s="218">
        <v>42930</v>
      </c>
      <c r="T40" s="219">
        <v>42460</v>
      </c>
      <c r="U40" s="219">
        <v>43020</v>
      </c>
      <c r="V40" s="219">
        <v>42030</v>
      </c>
      <c r="W40" s="178"/>
      <c r="X40" s="179"/>
    </row>
    <row r="41" spans="1:24" x14ac:dyDescent="0.25">
      <c r="A41" s="182" t="s">
        <v>533</v>
      </c>
      <c r="B41" s="294"/>
      <c r="C41" s="218"/>
      <c r="D41" s="219"/>
      <c r="E41" s="219"/>
      <c r="F41" s="217"/>
      <c r="G41" s="218"/>
      <c r="H41" s="219"/>
      <c r="I41" s="219"/>
      <c r="J41" s="219"/>
      <c r="K41" s="178"/>
      <c r="L41" s="179"/>
      <c r="M41" s="271"/>
      <c r="N41" s="272"/>
      <c r="O41" s="272"/>
      <c r="P41" s="272"/>
      <c r="Q41" s="187"/>
      <c r="R41" s="189"/>
      <c r="S41" s="218"/>
      <c r="T41" s="219"/>
      <c r="U41" s="219"/>
      <c r="V41" s="219"/>
      <c r="W41" s="178"/>
      <c r="X41" s="179"/>
    </row>
    <row r="42" spans="1:24" x14ac:dyDescent="0.25">
      <c r="A42" s="301" t="s">
        <v>609</v>
      </c>
      <c r="B42" s="295">
        <v>1</v>
      </c>
      <c r="C42" s="288">
        <v>41360</v>
      </c>
      <c r="D42" s="289">
        <v>41010</v>
      </c>
      <c r="E42" s="289">
        <v>41510</v>
      </c>
      <c r="F42" s="290">
        <v>40790</v>
      </c>
      <c r="G42" s="288">
        <v>43070</v>
      </c>
      <c r="H42" s="289">
        <v>42680</v>
      </c>
      <c r="I42" s="289">
        <v>43230</v>
      </c>
      <c r="J42" s="289">
        <v>42260</v>
      </c>
      <c r="K42" s="185">
        <v>100</v>
      </c>
      <c r="L42" s="186">
        <v>5.6</v>
      </c>
      <c r="M42" s="271"/>
      <c r="N42" s="272"/>
      <c r="O42" s="272"/>
      <c r="P42" s="272"/>
      <c r="Q42" s="187"/>
      <c r="R42" s="189"/>
      <c r="S42" s="288">
        <v>43070</v>
      </c>
      <c r="T42" s="289">
        <v>42690</v>
      </c>
      <c r="U42" s="289">
        <v>43240</v>
      </c>
      <c r="V42" s="289">
        <v>42290</v>
      </c>
      <c r="W42" s="185">
        <v>100</v>
      </c>
      <c r="X42" s="186">
        <v>5.6</v>
      </c>
    </row>
    <row r="43" spans="1:24" x14ac:dyDescent="0.25">
      <c r="A43" s="177" t="s">
        <v>534</v>
      </c>
      <c r="B43" s="291">
        <v>0.05</v>
      </c>
      <c r="C43" s="271">
        <v>42820</v>
      </c>
      <c r="D43" s="272">
        <v>42520</v>
      </c>
      <c r="E43" s="272">
        <v>42980</v>
      </c>
      <c r="F43" s="273">
        <v>42380</v>
      </c>
      <c r="G43" s="268">
        <v>42960</v>
      </c>
      <c r="H43" s="269">
        <v>42660</v>
      </c>
      <c r="I43" s="269">
        <v>43060</v>
      </c>
      <c r="J43" s="269">
        <v>42490</v>
      </c>
      <c r="K43" s="187">
        <v>2</v>
      </c>
      <c r="L43" s="181">
        <v>87.4</v>
      </c>
      <c r="M43" s="271"/>
      <c r="N43" s="272"/>
      <c r="O43" s="272"/>
      <c r="P43" s="272"/>
      <c r="Q43" s="187"/>
      <c r="R43" s="189"/>
      <c r="S43" s="268">
        <v>42960</v>
      </c>
      <c r="T43" s="269">
        <v>42670</v>
      </c>
      <c r="U43" s="269">
        <v>43060</v>
      </c>
      <c r="V43" s="269">
        <v>42490</v>
      </c>
      <c r="W43" s="187">
        <v>2</v>
      </c>
      <c r="X43" s="181">
        <v>86.9</v>
      </c>
    </row>
    <row r="44" spans="1:24" x14ac:dyDescent="0.25">
      <c r="A44" s="177" t="s">
        <v>535</v>
      </c>
      <c r="B44" s="291">
        <v>0.05</v>
      </c>
      <c r="C44" s="271">
        <v>43060</v>
      </c>
      <c r="D44" s="272">
        <v>42730</v>
      </c>
      <c r="E44" s="272">
        <v>43220</v>
      </c>
      <c r="F44" s="273">
        <v>42580</v>
      </c>
      <c r="G44" s="268">
        <v>43020</v>
      </c>
      <c r="H44" s="269">
        <v>42780</v>
      </c>
      <c r="I44" s="269">
        <v>43130</v>
      </c>
      <c r="J44" s="269">
        <v>42640</v>
      </c>
      <c r="K44" s="187">
        <v>1</v>
      </c>
      <c r="L44" s="181">
        <v>117.8</v>
      </c>
      <c r="M44" s="271"/>
      <c r="N44" s="272"/>
      <c r="O44" s="272"/>
      <c r="P44" s="272"/>
      <c r="Q44" s="187"/>
      <c r="R44" s="189"/>
      <c r="S44" s="268">
        <v>43020</v>
      </c>
      <c r="T44" s="269">
        <v>42780</v>
      </c>
      <c r="U44" s="269">
        <v>43130</v>
      </c>
      <c r="V44" s="269">
        <v>42640</v>
      </c>
      <c r="W44" s="187">
        <v>1</v>
      </c>
      <c r="X44" s="181">
        <v>118</v>
      </c>
    </row>
    <row r="45" spans="1:24" x14ac:dyDescent="0.25">
      <c r="A45" s="177" t="s">
        <v>536</v>
      </c>
      <c r="B45" s="291">
        <v>0.05</v>
      </c>
      <c r="C45" s="271">
        <v>43200</v>
      </c>
      <c r="D45" s="272">
        <v>42880</v>
      </c>
      <c r="E45" s="272">
        <v>43370</v>
      </c>
      <c r="F45" s="273">
        <v>42720</v>
      </c>
      <c r="G45" s="268">
        <v>43060</v>
      </c>
      <c r="H45" s="269">
        <v>42830</v>
      </c>
      <c r="I45" s="269">
        <v>43200</v>
      </c>
      <c r="J45" s="269">
        <v>42710</v>
      </c>
      <c r="K45" s="187">
        <v>1</v>
      </c>
      <c r="L45" s="181">
        <v>106.4</v>
      </c>
      <c r="M45" s="271"/>
      <c r="N45" s="272"/>
      <c r="O45" s="272"/>
      <c r="P45" s="272"/>
      <c r="Q45" s="187"/>
      <c r="R45" s="189"/>
      <c r="S45" s="268">
        <v>43060</v>
      </c>
      <c r="T45" s="269">
        <v>42830</v>
      </c>
      <c r="U45" s="269">
        <v>43200</v>
      </c>
      <c r="V45" s="269">
        <v>42710</v>
      </c>
      <c r="W45" s="187">
        <v>1</v>
      </c>
      <c r="X45" s="181">
        <v>106.5</v>
      </c>
    </row>
    <row r="46" spans="1:24" x14ac:dyDescent="0.25">
      <c r="A46" s="177" t="s">
        <v>610</v>
      </c>
      <c r="B46" s="291">
        <v>0.05</v>
      </c>
      <c r="C46" s="271">
        <v>43320</v>
      </c>
      <c r="D46" s="272">
        <v>42980</v>
      </c>
      <c r="E46" s="272">
        <v>43510</v>
      </c>
      <c r="F46" s="273">
        <v>42810</v>
      </c>
      <c r="G46" s="268">
        <v>43090</v>
      </c>
      <c r="H46" s="269">
        <v>42850</v>
      </c>
      <c r="I46" s="269">
        <v>43250</v>
      </c>
      <c r="J46" s="269">
        <v>42740</v>
      </c>
      <c r="K46" s="187">
        <v>3</v>
      </c>
      <c r="L46" s="181">
        <v>83.3</v>
      </c>
      <c r="M46" s="271"/>
      <c r="N46" s="272"/>
      <c r="O46" s="272"/>
      <c r="P46" s="272"/>
      <c r="Q46" s="187"/>
      <c r="R46" s="189"/>
      <c r="S46" s="268">
        <v>43100</v>
      </c>
      <c r="T46" s="269">
        <v>42850</v>
      </c>
      <c r="U46" s="269">
        <v>43250</v>
      </c>
      <c r="V46" s="269">
        <v>42740</v>
      </c>
      <c r="W46" s="187">
        <v>2</v>
      </c>
      <c r="X46" s="181">
        <v>83.5</v>
      </c>
    </row>
    <row r="47" spans="1:24" x14ac:dyDescent="0.25">
      <c r="A47" s="177"/>
      <c r="B47" s="291"/>
      <c r="C47" s="271"/>
      <c r="D47" s="272"/>
      <c r="E47" s="272"/>
      <c r="F47" s="273"/>
      <c r="G47" s="268"/>
      <c r="H47" s="269"/>
      <c r="I47" s="269"/>
      <c r="J47" s="269"/>
      <c r="K47" s="180"/>
      <c r="L47" s="181"/>
      <c r="M47" s="271"/>
      <c r="N47" s="272"/>
      <c r="O47" s="272"/>
      <c r="P47" s="272"/>
      <c r="Q47" s="187"/>
      <c r="R47" s="189"/>
      <c r="S47" s="268"/>
      <c r="T47" s="269"/>
      <c r="U47" s="269"/>
      <c r="V47" s="269"/>
      <c r="W47" s="180"/>
      <c r="X47" s="181"/>
    </row>
    <row r="48" spans="1:24" x14ac:dyDescent="0.25">
      <c r="A48" s="182" t="s">
        <v>537</v>
      </c>
      <c r="B48" s="292"/>
      <c r="C48" s="220"/>
      <c r="D48" s="221"/>
      <c r="E48" s="221"/>
      <c r="F48" s="284"/>
      <c r="G48" s="218">
        <v>43210</v>
      </c>
      <c r="H48" s="219">
        <v>42920</v>
      </c>
      <c r="I48" s="219">
        <v>43410</v>
      </c>
      <c r="J48" s="219">
        <v>42820</v>
      </c>
      <c r="K48" s="178"/>
      <c r="L48" s="179"/>
      <c r="M48" s="271"/>
      <c r="N48" s="272"/>
      <c r="O48" s="272"/>
      <c r="P48" s="272"/>
      <c r="Q48" s="187"/>
      <c r="R48" s="189"/>
      <c r="S48" s="218">
        <v>43210</v>
      </c>
      <c r="T48" s="219">
        <v>42920</v>
      </c>
      <c r="U48" s="219">
        <v>43410</v>
      </c>
      <c r="V48" s="219">
        <v>42820</v>
      </c>
      <c r="W48" s="178"/>
      <c r="X48" s="179"/>
    </row>
    <row r="49" spans="1:24" x14ac:dyDescent="0.25">
      <c r="A49" s="182" t="s">
        <v>538</v>
      </c>
      <c r="B49" s="292"/>
      <c r="C49" s="220"/>
      <c r="D49" s="221"/>
      <c r="E49" s="221"/>
      <c r="F49" s="284"/>
      <c r="G49" s="218"/>
      <c r="H49" s="219"/>
      <c r="I49" s="219"/>
      <c r="J49" s="219"/>
      <c r="K49" s="178"/>
      <c r="L49" s="179"/>
      <c r="M49" s="271"/>
      <c r="N49" s="272"/>
      <c r="O49" s="272"/>
      <c r="P49" s="272"/>
      <c r="Q49" s="187"/>
      <c r="R49" s="189"/>
      <c r="S49" s="218"/>
      <c r="T49" s="219"/>
      <c r="U49" s="219"/>
      <c r="V49" s="219"/>
      <c r="W49" s="178"/>
      <c r="X49" s="179"/>
    </row>
    <row r="50" spans="1:24" x14ac:dyDescent="0.25">
      <c r="A50" s="214" t="s">
        <v>539</v>
      </c>
      <c r="B50" s="291">
        <v>0.05</v>
      </c>
      <c r="C50" s="271">
        <v>43100</v>
      </c>
      <c r="D50" s="272">
        <v>42710</v>
      </c>
      <c r="E50" s="272">
        <v>43310</v>
      </c>
      <c r="F50" s="273">
        <v>42530</v>
      </c>
      <c r="G50" s="271">
        <v>43350</v>
      </c>
      <c r="H50" s="272">
        <v>43020</v>
      </c>
      <c r="I50" s="272">
        <v>43630</v>
      </c>
      <c r="J50" s="272">
        <v>42900</v>
      </c>
      <c r="K50" s="187">
        <v>8</v>
      </c>
      <c r="L50" s="211">
        <v>53.1</v>
      </c>
      <c r="M50" s="271"/>
      <c r="N50" s="272"/>
      <c r="O50" s="272"/>
      <c r="P50" s="272"/>
      <c r="Q50" s="187"/>
      <c r="R50" s="189"/>
      <c r="S50" s="271">
        <v>43350</v>
      </c>
      <c r="T50" s="272">
        <v>43020</v>
      </c>
      <c r="U50" s="272">
        <v>43630</v>
      </c>
      <c r="V50" s="272">
        <v>42890</v>
      </c>
      <c r="W50" s="187">
        <v>8</v>
      </c>
      <c r="X50" s="211">
        <v>53.1</v>
      </c>
    </row>
    <row r="51" spans="1:24" x14ac:dyDescent="0.25">
      <c r="A51" s="177" t="s">
        <v>540</v>
      </c>
      <c r="B51" s="291">
        <v>0.05</v>
      </c>
      <c r="C51" s="271">
        <v>43310</v>
      </c>
      <c r="D51" s="272">
        <v>42860</v>
      </c>
      <c r="E51" s="272">
        <v>43590</v>
      </c>
      <c r="F51" s="273">
        <v>42660</v>
      </c>
      <c r="G51" s="268">
        <v>43440</v>
      </c>
      <c r="H51" s="269">
        <v>43070</v>
      </c>
      <c r="I51" s="269">
        <v>43680</v>
      </c>
      <c r="J51" s="269">
        <v>42950</v>
      </c>
      <c r="K51" s="187">
        <v>2</v>
      </c>
      <c r="L51" s="181">
        <v>91.6</v>
      </c>
      <c r="M51" s="271"/>
      <c r="N51" s="272"/>
      <c r="O51" s="272"/>
      <c r="P51" s="272"/>
      <c r="Q51" s="187"/>
      <c r="R51" s="189"/>
      <c r="S51" s="268">
        <v>43440</v>
      </c>
      <c r="T51" s="269">
        <v>43070</v>
      </c>
      <c r="U51" s="269">
        <v>43680</v>
      </c>
      <c r="V51" s="269">
        <v>42950</v>
      </c>
      <c r="W51" s="187">
        <v>2</v>
      </c>
      <c r="X51" s="181">
        <v>91.8</v>
      </c>
    </row>
    <row r="52" spans="1:24" x14ac:dyDescent="0.25">
      <c r="A52" s="177" t="s">
        <v>541</v>
      </c>
      <c r="B52" s="291">
        <v>0.05</v>
      </c>
      <c r="C52" s="271">
        <v>44000</v>
      </c>
      <c r="D52" s="272">
        <v>43490</v>
      </c>
      <c r="E52" s="272">
        <v>44250</v>
      </c>
      <c r="F52" s="273">
        <v>43290</v>
      </c>
      <c r="G52" s="268">
        <v>43800</v>
      </c>
      <c r="H52" s="269">
        <v>43400</v>
      </c>
      <c r="I52" s="269">
        <v>44030</v>
      </c>
      <c r="J52" s="269">
        <v>43240</v>
      </c>
      <c r="K52" s="187">
        <v>2</v>
      </c>
      <c r="L52" s="181">
        <v>104</v>
      </c>
      <c r="M52" s="271"/>
      <c r="N52" s="272"/>
      <c r="O52" s="272"/>
      <c r="P52" s="272"/>
      <c r="Q52" s="187"/>
      <c r="R52" s="189"/>
      <c r="S52" s="268">
        <v>43800</v>
      </c>
      <c r="T52" s="269">
        <v>43400</v>
      </c>
      <c r="U52" s="269">
        <v>44010</v>
      </c>
      <c r="V52" s="269">
        <v>43240</v>
      </c>
      <c r="W52" s="187">
        <v>2</v>
      </c>
      <c r="X52" s="181">
        <v>104.2</v>
      </c>
    </row>
    <row r="53" spans="1:24" x14ac:dyDescent="0.25">
      <c r="A53" s="177" t="s">
        <v>611</v>
      </c>
      <c r="B53" s="291">
        <v>0.05</v>
      </c>
      <c r="C53" s="271">
        <v>44020</v>
      </c>
      <c r="D53" s="272">
        <v>43520</v>
      </c>
      <c r="E53" s="272">
        <v>44260</v>
      </c>
      <c r="F53" s="273">
        <v>43320</v>
      </c>
      <c r="G53" s="268">
        <v>43810</v>
      </c>
      <c r="H53" s="269">
        <v>43410</v>
      </c>
      <c r="I53" s="269">
        <v>44030</v>
      </c>
      <c r="J53" s="269">
        <v>43260</v>
      </c>
      <c r="K53" s="187">
        <v>2</v>
      </c>
      <c r="L53" s="181">
        <v>102</v>
      </c>
      <c r="M53" s="271"/>
      <c r="N53" s="272"/>
      <c r="O53" s="272"/>
      <c r="P53" s="272"/>
      <c r="Q53" s="187"/>
      <c r="R53" s="189"/>
      <c r="S53" s="268">
        <v>43810</v>
      </c>
      <c r="T53" s="269">
        <v>43410</v>
      </c>
      <c r="U53" s="269">
        <v>44030</v>
      </c>
      <c r="V53" s="269">
        <v>43260</v>
      </c>
      <c r="W53" s="187">
        <v>2</v>
      </c>
      <c r="X53" s="181">
        <v>102</v>
      </c>
    </row>
    <row r="54" spans="1:24" x14ac:dyDescent="0.25">
      <c r="A54" s="177" t="s">
        <v>542</v>
      </c>
      <c r="B54" s="291">
        <v>0.05</v>
      </c>
      <c r="C54" s="271">
        <v>44150</v>
      </c>
      <c r="D54" s="272">
        <v>43520</v>
      </c>
      <c r="E54" s="272">
        <v>44440</v>
      </c>
      <c r="F54" s="273">
        <v>43260</v>
      </c>
      <c r="G54" s="268">
        <v>43820</v>
      </c>
      <c r="H54" s="269">
        <v>43370</v>
      </c>
      <c r="I54" s="269">
        <v>44070</v>
      </c>
      <c r="J54" s="269">
        <v>43210</v>
      </c>
      <c r="K54" s="187">
        <v>2</v>
      </c>
      <c r="L54" s="181">
        <v>100.9</v>
      </c>
      <c r="M54" s="268"/>
      <c r="N54" s="269"/>
      <c r="O54" s="269"/>
      <c r="P54" s="269"/>
      <c r="Q54" s="180"/>
      <c r="R54" s="181"/>
      <c r="S54" s="268">
        <v>43820</v>
      </c>
      <c r="T54" s="269">
        <v>43370</v>
      </c>
      <c r="U54" s="269">
        <v>44060</v>
      </c>
      <c r="V54" s="269">
        <v>43210</v>
      </c>
      <c r="W54" s="187">
        <v>2</v>
      </c>
      <c r="X54" s="181">
        <v>100.7</v>
      </c>
    </row>
    <row r="55" spans="1:24" x14ac:dyDescent="0.25">
      <c r="A55" s="177"/>
      <c r="B55" s="293"/>
      <c r="C55" s="268"/>
      <c r="D55" s="269"/>
      <c r="E55" s="269"/>
      <c r="F55" s="270"/>
      <c r="G55" s="268"/>
      <c r="H55" s="269"/>
      <c r="I55" s="269"/>
      <c r="J55" s="269"/>
      <c r="K55" s="180"/>
      <c r="L55" s="181"/>
      <c r="M55" s="268"/>
      <c r="N55" s="269"/>
      <c r="O55" s="269"/>
      <c r="P55" s="269"/>
      <c r="Q55" s="180"/>
      <c r="R55" s="181"/>
      <c r="S55" s="268"/>
      <c r="T55" s="269"/>
      <c r="U55" s="269"/>
      <c r="V55" s="269"/>
      <c r="W55" s="180"/>
      <c r="X55" s="181"/>
    </row>
    <row r="56" spans="1:24" x14ac:dyDescent="0.25">
      <c r="A56" s="182" t="s">
        <v>543</v>
      </c>
      <c r="B56" s="294"/>
      <c r="C56" s="218"/>
      <c r="D56" s="219"/>
      <c r="E56" s="219"/>
      <c r="F56" s="217"/>
      <c r="G56" s="218">
        <v>44120</v>
      </c>
      <c r="H56" s="219">
        <v>43640</v>
      </c>
      <c r="I56" s="219">
        <v>44350</v>
      </c>
      <c r="J56" s="219">
        <v>43430</v>
      </c>
      <c r="K56" s="178"/>
      <c r="L56" s="179"/>
      <c r="M56" s="218">
        <v>44090</v>
      </c>
      <c r="N56" s="219">
        <v>42380</v>
      </c>
      <c r="O56" s="219">
        <v>44310</v>
      </c>
      <c r="P56" s="219">
        <v>41190</v>
      </c>
      <c r="Q56" s="178"/>
      <c r="R56" s="179"/>
      <c r="S56" s="218">
        <v>44100</v>
      </c>
      <c r="T56" s="219">
        <v>43630</v>
      </c>
      <c r="U56" s="219">
        <v>44340</v>
      </c>
      <c r="V56" s="219">
        <v>43430</v>
      </c>
      <c r="W56" s="178"/>
      <c r="X56" s="179"/>
    </row>
    <row r="57" spans="1:24" x14ac:dyDescent="0.25">
      <c r="A57" s="182" t="s">
        <v>544</v>
      </c>
      <c r="B57" s="294"/>
      <c r="C57" s="218"/>
      <c r="D57" s="219"/>
      <c r="E57" s="219"/>
      <c r="F57" s="217"/>
      <c r="G57" s="218"/>
      <c r="H57" s="219"/>
      <c r="I57" s="219"/>
      <c r="J57" s="219"/>
      <c r="K57" s="178"/>
      <c r="L57" s="179"/>
      <c r="M57" s="218"/>
      <c r="N57" s="219"/>
      <c r="O57" s="219"/>
      <c r="P57" s="219"/>
      <c r="Q57" s="178"/>
      <c r="R57" s="179"/>
      <c r="S57" s="218"/>
      <c r="T57" s="219"/>
      <c r="U57" s="219"/>
      <c r="V57" s="219"/>
      <c r="W57" s="178"/>
      <c r="X57" s="179"/>
    </row>
    <row r="58" spans="1:24" x14ac:dyDescent="0.25">
      <c r="A58" s="301" t="s">
        <v>545</v>
      </c>
      <c r="B58" s="295">
        <v>1</v>
      </c>
      <c r="C58" s="288">
        <v>44180</v>
      </c>
      <c r="D58" s="289">
        <v>43530</v>
      </c>
      <c r="E58" s="289">
        <v>44470</v>
      </c>
      <c r="F58" s="290">
        <v>43270</v>
      </c>
      <c r="G58" s="271"/>
      <c r="H58" s="272"/>
      <c r="I58" s="272"/>
      <c r="J58" s="272"/>
      <c r="K58" s="187"/>
      <c r="L58" s="189"/>
      <c r="M58" s="288">
        <v>44230</v>
      </c>
      <c r="N58" s="289">
        <v>43140</v>
      </c>
      <c r="O58" s="289">
        <v>44540</v>
      </c>
      <c r="P58" s="289">
        <v>42220</v>
      </c>
      <c r="Q58" s="185">
        <v>100</v>
      </c>
      <c r="R58" s="184">
        <v>101.1</v>
      </c>
      <c r="S58" s="288">
        <v>44310</v>
      </c>
      <c r="T58" s="289">
        <v>43830</v>
      </c>
      <c r="U58" s="289">
        <v>44550</v>
      </c>
      <c r="V58" s="289">
        <v>43610</v>
      </c>
      <c r="W58" s="185">
        <v>100</v>
      </c>
      <c r="X58" s="184">
        <v>100.8</v>
      </c>
    </row>
    <row r="59" spans="1:24" x14ac:dyDescent="0.25">
      <c r="A59" s="301" t="s">
        <v>546</v>
      </c>
      <c r="B59" s="295">
        <v>1</v>
      </c>
      <c r="C59" s="288">
        <v>44370</v>
      </c>
      <c r="D59" s="289">
        <v>43720</v>
      </c>
      <c r="E59" s="289">
        <v>44640</v>
      </c>
      <c r="F59" s="290">
        <v>43410</v>
      </c>
      <c r="G59" s="288">
        <v>44340</v>
      </c>
      <c r="H59" s="289">
        <v>43870</v>
      </c>
      <c r="I59" s="289">
        <v>44530</v>
      </c>
      <c r="J59" s="289">
        <v>43640</v>
      </c>
      <c r="K59" s="185">
        <v>100</v>
      </c>
      <c r="L59" s="184">
        <v>101.9</v>
      </c>
      <c r="M59" s="271"/>
      <c r="N59" s="272"/>
      <c r="O59" s="272"/>
      <c r="P59" s="272"/>
      <c r="Q59" s="187"/>
      <c r="R59" s="189"/>
      <c r="S59" s="288">
        <v>44310</v>
      </c>
      <c r="T59" s="289">
        <v>43830</v>
      </c>
      <c r="U59" s="289">
        <v>44550</v>
      </c>
      <c r="V59" s="289">
        <v>43610</v>
      </c>
      <c r="W59" s="185">
        <v>100</v>
      </c>
      <c r="X59" s="184">
        <v>101.2</v>
      </c>
    </row>
    <row r="60" spans="1:24" x14ac:dyDescent="0.25">
      <c r="A60" s="301" t="s">
        <v>547</v>
      </c>
      <c r="B60" s="295">
        <v>1</v>
      </c>
      <c r="C60" s="288">
        <v>44680</v>
      </c>
      <c r="D60" s="289">
        <v>44040</v>
      </c>
      <c r="E60" s="289">
        <v>44970</v>
      </c>
      <c r="F60" s="290">
        <v>43690</v>
      </c>
      <c r="G60" s="288">
        <v>44350</v>
      </c>
      <c r="H60" s="289">
        <v>43880</v>
      </c>
      <c r="I60" s="289">
        <v>44540</v>
      </c>
      <c r="J60" s="289">
        <v>43640</v>
      </c>
      <c r="K60" s="185">
        <v>100</v>
      </c>
      <c r="L60" s="184">
        <v>101.7</v>
      </c>
      <c r="M60" s="271"/>
      <c r="N60" s="272"/>
      <c r="O60" s="272"/>
      <c r="P60" s="272"/>
      <c r="Q60" s="187"/>
      <c r="R60" s="189"/>
      <c r="S60" s="288">
        <v>44310</v>
      </c>
      <c r="T60" s="289">
        <v>43830</v>
      </c>
      <c r="U60" s="289">
        <v>44560</v>
      </c>
      <c r="V60" s="289">
        <v>43620</v>
      </c>
      <c r="W60" s="185">
        <v>100</v>
      </c>
      <c r="X60" s="184">
        <v>101.1</v>
      </c>
    </row>
    <row r="61" spans="1:24" x14ac:dyDescent="0.25">
      <c r="A61" s="301" t="s">
        <v>548</v>
      </c>
      <c r="B61" s="295">
        <v>1</v>
      </c>
      <c r="C61" s="288">
        <v>44660</v>
      </c>
      <c r="D61" s="289">
        <v>44190</v>
      </c>
      <c r="E61" s="289">
        <v>44900</v>
      </c>
      <c r="F61" s="290">
        <v>43930</v>
      </c>
      <c r="G61" s="271"/>
      <c r="H61" s="272"/>
      <c r="I61" s="272"/>
      <c r="J61" s="272"/>
      <c r="K61" s="187"/>
      <c r="L61" s="189"/>
      <c r="M61" s="288">
        <v>44250</v>
      </c>
      <c r="N61" s="289">
        <v>43170</v>
      </c>
      <c r="O61" s="289">
        <v>44550</v>
      </c>
      <c r="P61" s="289">
        <v>42280</v>
      </c>
      <c r="Q61" s="185">
        <v>100</v>
      </c>
      <c r="R61" s="184">
        <v>99.9</v>
      </c>
      <c r="S61" s="288">
        <v>44310</v>
      </c>
      <c r="T61" s="289">
        <v>43830</v>
      </c>
      <c r="U61" s="289">
        <v>44550</v>
      </c>
      <c r="V61" s="289">
        <v>43620</v>
      </c>
      <c r="W61" s="185">
        <v>100</v>
      </c>
      <c r="X61" s="184">
        <v>100.3</v>
      </c>
    </row>
    <row r="62" spans="1:24" x14ac:dyDescent="0.25">
      <c r="A62" s="301" t="s">
        <v>549</v>
      </c>
      <c r="B62" s="295">
        <v>1</v>
      </c>
      <c r="C62" s="288">
        <v>44880</v>
      </c>
      <c r="D62" s="289">
        <v>44270</v>
      </c>
      <c r="E62" s="289">
        <v>45190</v>
      </c>
      <c r="F62" s="290">
        <v>43930</v>
      </c>
      <c r="G62" s="288">
        <v>44350</v>
      </c>
      <c r="H62" s="289">
        <v>43880</v>
      </c>
      <c r="I62" s="289">
        <v>44540</v>
      </c>
      <c r="J62" s="289">
        <v>43640</v>
      </c>
      <c r="K62" s="185">
        <v>100</v>
      </c>
      <c r="L62" s="184">
        <v>101.1</v>
      </c>
      <c r="M62" s="271"/>
      <c r="N62" s="272"/>
      <c r="O62" s="272"/>
      <c r="P62" s="272"/>
      <c r="Q62" s="187"/>
      <c r="R62" s="189"/>
      <c r="S62" s="288">
        <v>44310</v>
      </c>
      <c r="T62" s="289">
        <v>43840</v>
      </c>
      <c r="U62" s="289">
        <v>44550</v>
      </c>
      <c r="V62" s="289">
        <v>43620</v>
      </c>
      <c r="W62" s="185">
        <v>100</v>
      </c>
      <c r="X62" s="184">
        <v>100.7</v>
      </c>
    </row>
    <row r="63" spans="1:24" x14ac:dyDescent="0.25">
      <c r="A63" s="177"/>
      <c r="B63" s="293"/>
      <c r="C63" s="268"/>
      <c r="D63" s="269"/>
      <c r="E63" s="269"/>
      <c r="F63" s="270"/>
      <c r="G63" s="268"/>
      <c r="H63" s="269"/>
      <c r="I63" s="269"/>
      <c r="J63" s="269"/>
      <c r="K63" s="180"/>
      <c r="L63" s="181"/>
      <c r="M63" s="268"/>
      <c r="N63" s="269"/>
      <c r="O63" s="269"/>
      <c r="P63" s="269"/>
      <c r="Q63" s="180"/>
      <c r="R63" s="181"/>
      <c r="S63" s="268"/>
      <c r="T63" s="269"/>
      <c r="U63" s="269"/>
      <c r="V63" s="269"/>
      <c r="W63" s="180"/>
      <c r="X63" s="181"/>
    </row>
    <row r="64" spans="1:24" x14ac:dyDescent="0.25">
      <c r="A64" s="182" t="s">
        <v>550</v>
      </c>
      <c r="B64" s="294"/>
      <c r="C64" s="218"/>
      <c r="D64" s="219"/>
      <c r="E64" s="219"/>
      <c r="F64" s="217"/>
      <c r="G64" s="218">
        <v>44540</v>
      </c>
      <c r="H64" s="219">
        <v>44120</v>
      </c>
      <c r="I64" s="219">
        <v>44700</v>
      </c>
      <c r="J64" s="219">
        <v>43860</v>
      </c>
      <c r="K64" s="178"/>
      <c r="L64" s="179"/>
      <c r="M64" s="218">
        <v>44400</v>
      </c>
      <c r="N64" s="219">
        <v>43670</v>
      </c>
      <c r="O64" s="219">
        <v>44690</v>
      </c>
      <c r="P64" s="219">
        <v>43010</v>
      </c>
      <c r="Q64" s="178"/>
      <c r="R64" s="181"/>
      <c r="S64" s="218">
        <v>44510</v>
      </c>
      <c r="T64" s="219">
        <v>44030</v>
      </c>
      <c r="U64" s="219">
        <v>44770</v>
      </c>
      <c r="V64" s="219">
        <v>43830</v>
      </c>
      <c r="W64" s="178"/>
      <c r="X64" s="179"/>
    </row>
    <row r="65" spans="1:24" x14ac:dyDescent="0.25">
      <c r="A65" s="182" t="s">
        <v>551</v>
      </c>
      <c r="B65" s="294"/>
      <c r="C65" s="218"/>
      <c r="D65" s="219"/>
      <c r="E65" s="219"/>
      <c r="F65" s="217"/>
      <c r="G65" s="218"/>
      <c r="H65" s="219"/>
      <c r="I65" s="219"/>
      <c r="J65" s="219"/>
      <c r="K65" s="178"/>
      <c r="L65" s="179"/>
      <c r="M65" s="218"/>
      <c r="N65" s="219"/>
      <c r="O65" s="219"/>
      <c r="P65" s="219"/>
      <c r="Q65" s="178"/>
      <c r="R65" s="181"/>
      <c r="S65" s="218"/>
      <c r="T65" s="219"/>
      <c r="U65" s="219"/>
      <c r="V65" s="219"/>
      <c r="W65" s="178"/>
      <c r="X65" s="179"/>
    </row>
    <row r="66" spans="1:24" x14ac:dyDescent="0.25">
      <c r="A66" s="301" t="s">
        <v>552</v>
      </c>
      <c r="B66" s="291">
        <v>0.05</v>
      </c>
      <c r="C66" s="271">
        <v>43000</v>
      </c>
      <c r="D66" s="272">
        <v>42620</v>
      </c>
      <c r="E66" s="272">
        <v>43200</v>
      </c>
      <c r="F66" s="273">
        <v>42440</v>
      </c>
      <c r="G66" s="271"/>
      <c r="H66" s="272"/>
      <c r="I66" s="272"/>
      <c r="J66" s="272"/>
      <c r="K66" s="187"/>
      <c r="L66" s="189"/>
      <c r="M66" s="288">
        <v>45130</v>
      </c>
      <c r="N66" s="289">
        <v>44070</v>
      </c>
      <c r="O66" s="289">
        <v>45520</v>
      </c>
      <c r="P66" s="289">
        <v>42990</v>
      </c>
      <c r="Q66" s="185">
        <v>94</v>
      </c>
      <c r="R66" s="186">
        <v>8</v>
      </c>
      <c r="S66" s="288">
        <v>44980</v>
      </c>
      <c r="T66" s="289">
        <v>44370</v>
      </c>
      <c r="U66" s="289">
        <v>45210</v>
      </c>
      <c r="V66" s="289">
        <v>44080</v>
      </c>
      <c r="W66" s="185">
        <v>100</v>
      </c>
      <c r="X66" s="186">
        <v>5.5</v>
      </c>
    </row>
    <row r="67" spans="1:24" x14ac:dyDescent="0.25">
      <c r="A67" s="301" t="s">
        <v>553</v>
      </c>
      <c r="B67" s="291">
        <v>0.05</v>
      </c>
      <c r="C67" s="271">
        <v>43610</v>
      </c>
      <c r="D67" s="272">
        <v>43080</v>
      </c>
      <c r="E67" s="272">
        <v>43950</v>
      </c>
      <c r="F67" s="273">
        <v>42880</v>
      </c>
      <c r="G67" s="271"/>
      <c r="H67" s="272"/>
      <c r="I67" s="272"/>
      <c r="J67" s="272"/>
      <c r="K67" s="187"/>
      <c r="L67" s="189"/>
      <c r="M67" s="288">
        <v>44850</v>
      </c>
      <c r="N67" s="289">
        <v>43680</v>
      </c>
      <c r="O67" s="289">
        <v>45340</v>
      </c>
      <c r="P67" s="289">
        <v>43340</v>
      </c>
      <c r="Q67" s="185">
        <v>44</v>
      </c>
      <c r="R67" s="186">
        <v>22.8</v>
      </c>
      <c r="S67" s="288">
        <v>44920</v>
      </c>
      <c r="T67" s="289">
        <v>44190</v>
      </c>
      <c r="U67" s="289">
        <v>45160</v>
      </c>
      <c r="V67" s="289">
        <v>43930</v>
      </c>
      <c r="W67" s="185">
        <v>72</v>
      </c>
      <c r="X67" s="186">
        <v>6</v>
      </c>
    </row>
    <row r="68" spans="1:24" s="188" customFormat="1" x14ac:dyDescent="0.25">
      <c r="A68" s="361" t="s">
        <v>554</v>
      </c>
      <c r="B68" s="362">
        <v>0.05</v>
      </c>
      <c r="C68" s="363">
        <v>43760</v>
      </c>
      <c r="D68" s="364">
        <v>43050</v>
      </c>
      <c r="E68" s="364">
        <v>44210</v>
      </c>
      <c r="F68" s="365">
        <v>42810</v>
      </c>
      <c r="G68" s="363"/>
      <c r="H68" s="364"/>
      <c r="I68" s="364"/>
      <c r="J68" s="364"/>
      <c r="K68" s="366"/>
      <c r="L68" s="367"/>
      <c r="M68" s="363">
        <v>44590</v>
      </c>
      <c r="N68" s="364">
        <v>43790</v>
      </c>
      <c r="O68" s="364">
        <v>45210</v>
      </c>
      <c r="P68" s="364">
        <v>43380</v>
      </c>
      <c r="Q68" s="366">
        <v>20</v>
      </c>
      <c r="R68" s="367">
        <v>35</v>
      </c>
      <c r="S68" s="363">
        <v>44770</v>
      </c>
      <c r="T68" s="364">
        <v>44160</v>
      </c>
      <c r="U68" s="364">
        <v>45070</v>
      </c>
      <c r="V68" s="364">
        <v>43950</v>
      </c>
      <c r="W68" s="210">
        <v>33</v>
      </c>
      <c r="X68" s="211">
        <v>11.9</v>
      </c>
    </row>
    <row r="69" spans="1:24" s="188" customFormat="1" x14ac:dyDescent="0.25">
      <c r="A69" s="214" t="s">
        <v>555</v>
      </c>
      <c r="B69" s="291">
        <v>0.05</v>
      </c>
      <c r="C69" s="271">
        <v>44240</v>
      </c>
      <c r="D69" s="272">
        <v>43600</v>
      </c>
      <c r="E69" s="272">
        <v>44520</v>
      </c>
      <c r="F69" s="273">
        <v>43320</v>
      </c>
      <c r="G69" s="271"/>
      <c r="H69" s="272"/>
      <c r="I69" s="272"/>
      <c r="J69" s="272"/>
      <c r="K69" s="187"/>
      <c r="L69" s="189"/>
      <c r="M69" s="271">
        <v>44550</v>
      </c>
      <c r="N69" s="272">
        <v>43940</v>
      </c>
      <c r="O69" s="272">
        <v>44940</v>
      </c>
      <c r="P69" s="272">
        <v>43600</v>
      </c>
      <c r="Q69" s="187">
        <v>7</v>
      </c>
      <c r="R69" s="189">
        <v>78.599999999999994</v>
      </c>
      <c r="S69" s="271">
        <v>44680</v>
      </c>
      <c r="T69" s="272">
        <v>44180</v>
      </c>
      <c r="U69" s="272">
        <v>44940</v>
      </c>
      <c r="V69" s="272">
        <v>43990</v>
      </c>
      <c r="W69" s="187">
        <v>10</v>
      </c>
      <c r="X69" s="211">
        <v>48.9</v>
      </c>
    </row>
    <row r="70" spans="1:24" s="188" customFormat="1" x14ac:dyDescent="0.25">
      <c r="A70" s="361" t="s">
        <v>556</v>
      </c>
      <c r="B70" s="362">
        <v>0.05</v>
      </c>
      <c r="C70" s="363">
        <v>44580</v>
      </c>
      <c r="D70" s="364">
        <v>43720</v>
      </c>
      <c r="E70" s="364">
        <v>44980</v>
      </c>
      <c r="F70" s="365">
        <v>43340</v>
      </c>
      <c r="G70" s="363"/>
      <c r="H70" s="364"/>
      <c r="I70" s="364"/>
      <c r="J70" s="364"/>
      <c r="K70" s="366"/>
      <c r="L70" s="367"/>
      <c r="M70" s="363">
        <v>44770</v>
      </c>
      <c r="N70" s="364">
        <v>44080</v>
      </c>
      <c r="O70" s="364">
        <v>45130</v>
      </c>
      <c r="P70" s="364">
        <v>43730</v>
      </c>
      <c r="Q70" s="366">
        <v>3</v>
      </c>
      <c r="R70" s="367">
        <v>100</v>
      </c>
      <c r="S70" s="363">
        <v>44840</v>
      </c>
      <c r="T70" s="364">
        <v>44310</v>
      </c>
      <c r="U70" s="364">
        <v>45050</v>
      </c>
      <c r="V70" s="364">
        <v>44060</v>
      </c>
      <c r="W70" s="366">
        <v>3</v>
      </c>
      <c r="X70" s="367">
        <v>89.5</v>
      </c>
    </row>
    <row r="71" spans="1:24" s="188" customFormat="1" x14ac:dyDescent="0.25">
      <c r="A71" s="214" t="s">
        <v>557</v>
      </c>
      <c r="B71" s="291">
        <v>0.05</v>
      </c>
      <c r="C71" s="271">
        <v>44600</v>
      </c>
      <c r="D71" s="272">
        <v>43950</v>
      </c>
      <c r="E71" s="272">
        <v>44890</v>
      </c>
      <c r="F71" s="273">
        <v>43600</v>
      </c>
      <c r="G71" s="271">
        <v>44660</v>
      </c>
      <c r="H71" s="272">
        <v>44310</v>
      </c>
      <c r="I71" s="272">
        <v>44820</v>
      </c>
      <c r="J71" s="272">
        <v>44100</v>
      </c>
      <c r="K71" s="187">
        <v>2</v>
      </c>
      <c r="L71" s="189">
        <v>109.4</v>
      </c>
      <c r="M71" s="271"/>
      <c r="N71" s="272"/>
      <c r="O71" s="272"/>
      <c r="P71" s="272"/>
      <c r="Q71" s="187"/>
      <c r="R71" s="189"/>
      <c r="S71" s="271">
        <v>44780</v>
      </c>
      <c r="T71" s="272">
        <v>44300</v>
      </c>
      <c r="U71" s="272">
        <v>44980</v>
      </c>
      <c r="V71" s="272">
        <v>44080</v>
      </c>
      <c r="W71" s="187">
        <v>3</v>
      </c>
      <c r="X71" s="189">
        <v>94.4</v>
      </c>
    </row>
    <row r="72" spans="1:24" s="188" customFormat="1" x14ac:dyDescent="0.25">
      <c r="A72" s="214" t="s">
        <v>558</v>
      </c>
      <c r="B72" s="291">
        <v>0.05</v>
      </c>
      <c r="C72" s="271">
        <v>44630</v>
      </c>
      <c r="D72" s="272">
        <v>43990</v>
      </c>
      <c r="E72" s="272">
        <v>44930</v>
      </c>
      <c r="F72" s="273">
        <v>43640</v>
      </c>
      <c r="G72" s="271">
        <v>44670</v>
      </c>
      <c r="H72" s="272">
        <v>44320</v>
      </c>
      <c r="I72" s="272">
        <v>44830</v>
      </c>
      <c r="J72" s="272">
        <v>44110</v>
      </c>
      <c r="K72" s="187">
        <v>2</v>
      </c>
      <c r="L72" s="189">
        <v>114.7</v>
      </c>
      <c r="M72" s="271"/>
      <c r="N72" s="272"/>
      <c r="O72" s="272"/>
      <c r="P72" s="272"/>
      <c r="Q72" s="187"/>
      <c r="R72" s="189"/>
      <c r="S72" s="271">
        <v>44790</v>
      </c>
      <c r="T72" s="272">
        <v>44320</v>
      </c>
      <c r="U72" s="272">
        <v>44990</v>
      </c>
      <c r="V72" s="272">
        <v>44090</v>
      </c>
      <c r="W72" s="187">
        <v>2</v>
      </c>
      <c r="X72" s="189">
        <v>98.1</v>
      </c>
    </row>
    <row r="73" spans="1:24" s="188" customFormat="1" x14ac:dyDescent="0.25">
      <c r="A73" s="214" t="s">
        <v>559</v>
      </c>
      <c r="B73" s="291">
        <v>0.05</v>
      </c>
      <c r="C73" s="271">
        <v>44640</v>
      </c>
      <c r="D73" s="272">
        <v>44000</v>
      </c>
      <c r="E73" s="272">
        <v>44940</v>
      </c>
      <c r="F73" s="273">
        <v>43650</v>
      </c>
      <c r="G73" s="271"/>
      <c r="H73" s="272"/>
      <c r="I73" s="272"/>
      <c r="J73" s="272"/>
      <c r="K73" s="187"/>
      <c r="L73" s="189"/>
      <c r="M73" s="271">
        <v>44730</v>
      </c>
      <c r="N73" s="272">
        <v>44160</v>
      </c>
      <c r="O73" s="272">
        <v>45030</v>
      </c>
      <c r="P73" s="272">
        <v>43870</v>
      </c>
      <c r="Q73" s="187">
        <v>2</v>
      </c>
      <c r="R73" s="189">
        <v>104.2</v>
      </c>
      <c r="S73" s="271">
        <v>44800</v>
      </c>
      <c r="T73" s="272">
        <v>44330</v>
      </c>
      <c r="U73" s="272">
        <v>44990</v>
      </c>
      <c r="V73" s="272">
        <v>44090</v>
      </c>
      <c r="W73" s="187">
        <v>2</v>
      </c>
      <c r="X73" s="189">
        <v>99.1</v>
      </c>
    </row>
    <row r="74" spans="1:24" s="188" customFormat="1" x14ac:dyDescent="0.25">
      <c r="A74" s="214" t="s">
        <v>560</v>
      </c>
      <c r="B74" s="291">
        <v>0.05</v>
      </c>
      <c r="C74" s="271">
        <v>44640</v>
      </c>
      <c r="D74" s="272">
        <v>44070</v>
      </c>
      <c r="E74" s="272">
        <v>44910</v>
      </c>
      <c r="F74" s="273">
        <v>43750</v>
      </c>
      <c r="G74" s="271"/>
      <c r="H74" s="272"/>
      <c r="I74" s="272"/>
      <c r="J74" s="272"/>
      <c r="K74" s="187"/>
      <c r="L74" s="189"/>
      <c r="M74" s="271">
        <v>44710</v>
      </c>
      <c r="N74" s="272">
        <v>44190</v>
      </c>
      <c r="O74" s="272">
        <v>44990</v>
      </c>
      <c r="P74" s="272">
        <v>43910</v>
      </c>
      <c r="Q74" s="187">
        <v>2</v>
      </c>
      <c r="R74" s="189">
        <v>104.1</v>
      </c>
      <c r="S74" s="271">
        <v>44770</v>
      </c>
      <c r="T74" s="272">
        <v>44320</v>
      </c>
      <c r="U74" s="272">
        <v>44970</v>
      </c>
      <c r="V74" s="272">
        <v>44110</v>
      </c>
      <c r="W74" s="187">
        <v>2</v>
      </c>
      <c r="X74" s="189">
        <v>99.6</v>
      </c>
    </row>
    <row r="75" spans="1:24" s="188" customFormat="1" x14ac:dyDescent="0.25">
      <c r="A75" s="214" t="s">
        <v>561</v>
      </c>
      <c r="B75" s="291">
        <v>0.05</v>
      </c>
      <c r="C75" s="271">
        <v>44790</v>
      </c>
      <c r="D75" s="272">
        <v>44150</v>
      </c>
      <c r="E75" s="272">
        <v>45100</v>
      </c>
      <c r="F75" s="273">
        <v>43810</v>
      </c>
      <c r="G75" s="271">
        <v>44690</v>
      </c>
      <c r="H75" s="272">
        <v>44340</v>
      </c>
      <c r="I75" s="272">
        <v>44850</v>
      </c>
      <c r="J75" s="272">
        <v>44150</v>
      </c>
      <c r="K75" s="187">
        <v>1</v>
      </c>
      <c r="L75" s="189">
        <v>129</v>
      </c>
      <c r="M75" s="271"/>
      <c r="N75" s="272"/>
      <c r="O75" s="272"/>
      <c r="P75" s="272"/>
      <c r="Q75" s="187"/>
      <c r="R75" s="189"/>
      <c r="S75" s="271">
        <v>44860</v>
      </c>
      <c r="T75" s="272">
        <v>44390</v>
      </c>
      <c r="U75" s="272">
        <v>45060</v>
      </c>
      <c r="V75" s="272">
        <v>44150</v>
      </c>
      <c r="W75" s="187">
        <v>2</v>
      </c>
      <c r="X75" s="189">
        <v>110.5</v>
      </c>
    </row>
    <row r="76" spans="1:24" s="188" customFormat="1" x14ac:dyDescent="0.25">
      <c r="A76" s="214" t="s">
        <v>562</v>
      </c>
      <c r="B76" s="291">
        <v>0.05</v>
      </c>
      <c r="C76" s="271">
        <v>44880</v>
      </c>
      <c r="D76" s="272">
        <v>44330</v>
      </c>
      <c r="E76" s="272">
        <v>45170</v>
      </c>
      <c r="F76" s="273">
        <v>44050</v>
      </c>
      <c r="G76" s="271"/>
      <c r="H76" s="272"/>
      <c r="I76" s="272"/>
      <c r="J76" s="272"/>
      <c r="K76" s="187"/>
      <c r="L76" s="189"/>
      <c r="M76" s="271">
        <v>44900</v>
      </c>
      <c r="N76" s="272">
        <v>44380</v>
      </c>
      <c r="O76" s="272">
        <v>45170</v>
      </c>
      <c r="P76" s="272">
        <v>44120</v>
      </c>
      <c r="Q76" s="187">
        <v>2</v>
      </c>
      <c r="R76" s="189">
        <v>106.4</v>
      </c>
      <c r="S76" s="271">
        <v>44890</v>
      </c>
      <c r="T76" s="272">
        <v>44450</v>
      </c>
      <c r="U76" s="272">
        <v>45090</v>
      </c>
      <c r="V76" s="272">
        <v>44240</v>
      </c>
      <c r="W76" s="187">
        <v>1</v>
      </c>
      <c r="X76" s="189">
        <v>113.5</v>
      </c>
    </row>
    <row r="77" spans="1:24" s="188" customFormat="1" x14ac:dyDescent="0.25">
      <c r="A77" s="214" t="s">
        <v>563</v>
      </c>
      <c r="B77" s="291">
        <v>0.05</v>
      </c>
      <c r="C77" s="271">
        <v>44950</v>
      </c>
      <c r="D77" s="272">
        <v>44410</v>
      </c>
      <c r="E77" s="272">
        <v>45240</v>
      </c>
      <c r="F77" s="273">
        <v>44140</v>
      </c>
      <c r="G77" s="271"/>
      <c r="H77" s="272"/>
      <c r="I77" s="272"/>
      <c r="J77" s="272"/>
      <c r="K77" s="187"/>
      <c r="L77" s="189"/>
      <c r="M77" s="271">
        <v>44960</v>
      </c>
      <c r="N77" s="272">
        <v>44440</v>
      </c>
      <c r="O77" s="272">
        <v>45230</v>
      </c>
      <c r="P77" s="272">
        <v>44200</v>
      </c>
      <c r="Q77" s="187">
        <v>2</v>
      </c>
      <c r="R77" s="189">
        <v>106.3</v>
      </c>
      <c r="S77" s="271">
        <v>44930</v>
      </c>
      <c r="T77" s="272">
        <v>44500</v>
      </c>
      <c r="U77" s="272">
        <v>45120</v>
      </c>
      <c r="V77" s="272">
        <v>44290</v>
      </c>
      <c r="W77" s="187">
        <v>1</v>
      </c>
      <c r="X77" s="189">
        <v>115.2</v>
      </c>
    </row>
    <row r="78" spans="1:24" s="188" customFormat="1" x14ac:dyDescent="0.25">
      <c r="A78" s="214" t="s">
        <v>564</v>
      </c>
      <c r="B78" s="291">
        <v>0.05</v>
      </c>
      <c r="C78" s="271">
        <v>44980</v>
      </c>
      <c r="D78" s="272">
        <v>44430</v>
      </c>
      <c r="E78" s="272">
        <v>45260</v>
      </c>
      <c r="F78" s="273">
        <v>44170</v>
      </c>
      <c r="G78" s="271"/>
      <c r="H78" s="272"/>
      <c r="I78" s="272"/>
      <c r="J78" s="272"/>
      <c r="K78" s="187"/>
      <c r="L78" s="189"/>
      <c r="M78" s="271">
        <v>44980</v>
      </c>
      <c r="N78" s="272">
        <v>44460</v>
      </c>
      <c r="O78" s="272">
        <v>45240</v>
      </c>
      <c r="P78" s="272">
        <v>44220</v>
      </c>
      <c r="Q78" s="187">
        <v>2</v>
      </c>
      <c r="R78" s="189">
        <v>106.3</v>
      </c>
      <c r="S78" s="271">
        <v>44940</v>
      </c>
      <c r="T78" s="272">
        <v>44510</v>
      </c>
      <c r="U78" s="272">
        <v>45130</v>
      </c>
      <c r="V78" s="272">
        <v>44300</v>
      </c>
      <c r="W78" s="187">
        <v>1</v>
      </c>
      <c r="X78" s="189">
        <v>115.5</v>
      </c>
    </row>
    <row r="79" spans="1:24" s="188" customFormat="1" x14ac:dyDescent="0.25">
      <c r="A79" s="214" t="s">
        <v>613</v>
      </c>
      <c r="B79" s="291">
        <v>0.05</v>
      </c>
      <c r="C79" s="271">
        <v>44960</v>
      </c>
      <c r="D79" s="272">
        <v>44480</v>
      </c>
      <c r="E79" s="272">
        <v>45210</v>
      </c>
      <c r="F79" s="273">
        <v>44260</v>
      </c>
      <c r="G79" s="271"/>
      <c r="H79" s="272"/>
      <c r="I79" s="272"/>
      <c r="J79" s="272"/>
      <c r="K79" s="187"/>
      <c r="L79" s="189"/>
      <c r="M79" s="271">
        <v>44960</v>
      </c>
      <c r="N79" s="272">
        <v>44500</v>
      </c>
      <c r="O79" s="272">
        <v>45200</v>
      </c>
      <c r="P79" s="272">
        <v>44280</v>
      </c>
      <c r="Q79" s="187">
        <v>2</v>
      </c>
      <c r="R79" s="189">
        <v>105.2</v>
      </c>
      <c r="S79" s="271">
        <v>44940</v>
      </c>
      <c r="T79" s="272">
        <v>44530</v>
      </c>
      <c r="U79" s="272">
        <v>45120</v>
      </c>
      <c r="V79" s="272">
        <v>44340</v>
      </c>
      <c r="W79" s="187">
        <v>1</v>
      </c>
      <c r="X79" s="189">
        <v>113.1</v>
      </c>
    </row>
    <row r="80" spans="1:24" s="188" customFormat="1" x14ac:dyDescent="0.25">
      <c r="A80" s="214" t="s">
        <v>612</v>
      </c>
      <c r="B80" s="291">
        <v>0.05</v>
      </c>
      <c r="C80" s="271">
        <v>45010</v>
      </c>
      <c r="D80" s="272">
        <v>44570</v>
      </c>
      <c r="E80" s="272">
        <v>45230</v>
      </c>
      <c r="F80" s="273">
        <v>44360</v>
      </c>
      <c r="G80" s="271"/>
      <c r="H80" s="272"/>
      <c r="I80" s="272"/>
      <c r="J80" s="272"/>
      <c r="K80" s="187"/>
      <c r="L80" s="189"/>
      <c r="M80" s="271">
        <v>45010</v>
      </c>
      <c r="N80" s="272">
        <v>44580</v>
      </c>
      <c r="O80" s="272">
        <v>45230</v>
      </c>
      <c r="P80" s="272">
        <v>44370</v>
      </c>
      <c r="Q80" s="187">
        <v>2</v>
      </c>
      <c r="R80" s="189">
        <v>105.1</v>
      </c>
      <c r="S80" s="271">
        <v>44970</v>
      </c>
      <c r="T80" s="272">
        <v>44590</v>
      </c>
      <c r="U80" s="272">
        <v>45140</v>
      </c>
      <c r="V80" s="272">
        <v>44410</v>
      </c>
      <c r="W80" s="187">
        <v>1</v>
      </c>
      <c r="X80" s="189">
        <v>112.9</v>
      </c>
    </row>
    <row r="81" spans="1:24" s="188" customFormat="1" x14ac:dyDescent="0.25">
      <c r="A81" s="214" t="s">
        <v>565</v>
      </c>
      <c r="B81" s="291">
        <v>0.05</v>
      </c>
      <c r="C81" s="271">
        <v>45130</v>
      </c>
      <c r="D81" s="272">
        <v>44520</v>
      </c>
      <c r="E81" s="272">
        <v>45450</v>
      </c>
      <c r="F81" s="273">
        <v>44230</v>
      </c>
      <c r="G81" s="271">
        <v>44730</v>
      </c>
      <c r="H81" s="272">
        <v>44400</v>
      </c>
      <c r="I81" s="272">
        <v>44910</v>
      </c>
      <c r="J81" s="272">
        <v>44230</v>
      </c>
      <c r="K81" s="187">
        <v>2</v>
      </c>
      <c r="L81" s="189">
        <v>96.6</v>
      </c>
      <c r="M81" s="271"/>
      <c r="N81" s="272"/>
      <c r="O81" s="272"/>
      <c r="P81" s="272"/>
      <c r="Q81" s="187"/>
      <c r="R81" s="189"/>
      <c r="S81" s="271">
        <v>45020</v>
      </c>
      <c r="T81" s="272">
        <v>44580</v>
      </c>
      <c r="U81" s="272">
        <v>45200</v>
      </c>
      <c r="V81" s="272">
        <v>44350</v>
      </c>
      <c r="W81" s="187">
        <v>1</v>
      </c>
      <c r="X81" s="189">
        <v>119</v>
      </c>
    </row>
    <row r="82" spans="1:24" s="188" customFormat="1" x14ac:dyDescent="0.25">
      <c r="A82" s="214" t="s">
        <v>566</v>
      </c>
      <c r="B82" s="291">
        <v>0.05</v>
      </c>
      <c r="C82" s="271">
        <v>45180</v>
      </c>
      <c r="D82" s="272">
        <v>44630</v>
      </c>
      <c r="E82" s="272">
        <v>45460</v>
      </c>
      <c r="F82" s="273">
        <v>44370</v>
      </c>
      <c r="G82" s="271"/>
      <c r="H82" s="272"/>
      <c r="I82" s="272"/>
      <c r="J82" s="272"/>
      <c r="K82" s="187"/>
      <c r="L82" s="189"/>
      <c r="M82" s="271">
        <v>45160</v>
      </c>
      <c r="N82" s="272">
        <v>44640</v>
      </c>
      <c r="O82" s="272">
        <v>45390</v>
      </c>
      <c r="P82" s="272">
        <v>44390</v>
      </c>
      <c r="Q82" s="187">
        <v>2</v>
      </c>
      <c r="R82" s="189">
        <v>107.7</v>
      </c>
      <c r="S82" s="271">
        <v>45050</v>
      </c>
      <c r="T82" s="272">
        <v>44640</v>
      </c>
      <c r="U82" s="272">
        <v>45220</v>
      </c>
      <c r="V82" s="272">
        <v>44420</v>
      </c>
      <c r="W82" s="187">
        <v>1</v>
      </c>
      <c r="X82" s="189">
        <v>116.2</v>
      </c>
    </row>
    <row r="83" spans="1:24" s="188" customFormat="1" x14ac:dyDescent="0.25">
      <c r="A83" s="214" t="s">
        <v>567</v>
      </c>
      <c r="B83" s="291">
        <v>0.05</v>
      </c>
      <c r="C83" s="271">
        <v>45210</v>
      </c>
      <c r="D83" s="272">
        <v>44650</v>
      </c>
      <c r="E83" s="272">
        <v>45490</v>
      </c>
      <c r="F83" s="273">
        <v>44390</v>
      </c>
      <c r="G83" s="271"/>
      <c r="H83" s="272"/>
      <c r="I83" s="272"/>
      <c r="J83" s="272"/>
      <c r="K83" s="187"/>
      <c r="L83" s="189"/>
      <c r="M83" s="271">
        <v>45180</v>
      </c>
      <c r="N83" s="272">
        <v>44670</v>
      </c>
      <c r="O83" s="272">
        <v>45400</v>
      </c>
      <c r="P83" s="272">
        <v>44410</v>
      </c>
      <c r="Q83" s="187">
        <v>2</v>
      </c>
      <c r="R83" s="189">
        <v>108</v>
      </c>
      <c r="S83" s="271">
        <v>45060</v>
      </c>
      <c r="T83" s="272">
        <v>44650</v>
      </c>
      <c r="U83" s="272">
        <v>45230</v>
      </c>
      <c r="V83" s="272">
        <v>44430</v>
      </c>
      <c r="W83" s="187">
        <v>1</v>
      </c>
      <c r="X83" s="189">
        <v>115.6</v>
      </c>
    </row>
    <row r="84" spans="1:24" s="188" customFormat="1" x14ac:dyDescent="0.25">
      <c r="A84" s="214" t="s">
        <v>568</v>
      </c>
      <c r="B84" s="291">
        <v>0.05</v>
      </c>
      <c r="C84" s="271">
        <v>45390</v>
      </c>
      <c r="D84" s="272">
        <v>44770</v>
      </c>
      <c r="E84" s="272">
        <v>45700</v>
      </c>
      <c r="F84" s="273">
        <v>44470</v>
      </c>
      <c r="G84" s="271"/>
      <c r="H84" s="272"/>
      <c r="I84" s="272"/>
      <c r="J84" s="272"/>
      <c r="K84" s="187"/>
      <c r="L84" s="189"/>
      <c r="M84" s="271">
        <v>45290</v>
      </c>
      <c r="N84" s="272">
        <v>44770</v>
      </c>
      <c r="O84" s="272">
        <v>45500</v>
      </c>
      <c r="P84" s="272">
        <v>44480</v>
      </c>
      <c r="Q84" s="187">
        <v>2</v>
      </c>
      <c r="R84" s="189">
        <v>110.9</v>
      </c>
      <c r="S84" s="271">
        <v>45110</v>
      </c>
      <c r="T84" s="272">
        <v>44700</v>
      </c>
      <c r="U84" s="272">
        <v>45270</v>
      </c>
      <c r="V84" s="272">
        <v>44480</v>
      </c>
      <c r="W84" s="187">
        <v>2</v>
      </c>
      <c r="X84" s="189">
        <v>108.2</v>
      </c>
    </row>
    <row r="85" spans="1:24" s="188" customFormat="1" x14ac:dyDescent="0.25">
      <c r="A85" s="214" t="s">
        <v>569</v>
      </c>
      <c r="B85" s="291">
        <v>0.05</v>
      </c>
      <c r="C85" s="271">
        <v>45420</v>
      </c>
      <c r="D85" s="272">
        <v>44850</v>
      </c>
      <c r="E85" s="272">
        <v>45700</v>
      </c>
      <c r="F85" s="273">
        <v>44580</v>
      </c>
      <c r="G85" s="271"/>
      <c r="H85" s="272"/>
      <c r="I85" s="272"/>
      <c r="J85" s="272"/>
      <c r="K85" s="187"/>
      <c r="L85" s="189"/>
      <c r="M85" s="271">
        <v>45320</v>
      </c>
      <c r="N85" s="272">
        <v>44840</v>
      </c>
      <c r="O85" s="272">
        <v>45520</v>
      </c>
      <c r="P85" s="272">
        <v>44570</v>
      </c>
      <c r="Q85" s="187">
        <v>2</v>
      </c>
      <c r="R85" s="189">
        <v>110</v>
      </c>
      <c r="S85" s="271">
        <v>45130</v>
      </c>
      <c r="T85" s="272">
        <v>44740</v>
      </c>
      <c r="U85" s="272">
        <v>45290</v>
      </c>
      <c r="V85" s="272">
        <v>44540</v>
      </c>
      <c r="W85" s="187">
        <v>2</v>
      </c>
      <c r="X85" s="189">
        <v>100.7</v>
      </c>
    </row>
    <row r="86" spans="1:24" s="188" customFormat="1" x14ac:dyDescent="0.25">
      <c r="A86" s="214" t="s">
        <v>570</v>
      </c>
      <c r="B86" s="291">
        <v>0.05</v>
      </c>
      <c r="C86" s="271">
        <v>45400</v>
      </c>
      <c r="D86" s="272">
        <v>44920</v>
      </c>
      <c r="E86" s="272">
        <v>45640</v>
      </c>
      <c r="F86" s="273">
        <v>44700</v>
      </c>
      <c r="G86" s="271"/>
      <c r="H86" s="272"/>
      <c r="I86" s="272"/>
      <c r="J86" s="272"/>
      <c r="K86" s="187"/>
      <c r="L86" s="189"/>
      <c r="M86" s="271">
        <v>45320</v>
      </c>
      <c r="N86" s="272">
        <v>44900</v>
      </c>
      <c r="O86" s="272">
        <v>45510</v>
      </c>
      <c r="P86" s="272">
        <v>44670</v>
      </c>
      <c r="Q86" s="187">
        <v>2</v>
      </c>
      <c r="R86" s="189">
        <v>108.6</v>
      </c>
      <c r="S86" s="271">
        <v>45140</v>
      </c>
      <c r="T86" s="272">
        <v>44790</v>
      </c>
      <c r="U86" s="272">
        <v>45290</v>
      </c>
      <c r="V86" s="272">
        <v>44620</v>
      </c>
      <c r="W86" s="187">
        <v>2</v>
      </c>
      <c r="X86" s="189">
        <v>93.5</v>
      </c>
    </row>
    <row r="87" spans="1:24" s="188" customFormat="1" x14ac:dyDescent="0.25">
      <c r="A87" s="214" t="s">
        <v>614</v>
      </c>
      <c r="B87" s="291">
        <v>0.05</v>
      </c>
      <c r="C87" s="271">
        <v>45470</v>
      </c>
      <c r="D87" s="272">
        <v>44940</v>
      </c>
      <c r="E87" s="272">
        <v>45730</v>
      </c>
      <c r="F87" s="273">
        <v>44690</v>
      </c>
      <c r="G87" s="271"/>
      <c r="H87" s="272"/>
      <c r="I87" s="272"/>
      <c r="J87" s="272"/>
      <c r="K87" s="187"/>
      <c r="L87" s="189"/>
      <c r="M87" s="271">
        <v>45350</v>
      </c>
      <c r="N87" s="272">
        <v>44910</v>
      </c>
      <c r="O87" s="272">
        <v>45550</v>
      </c>
      <c r="P87" s="272">
        <v>44660</v>
      </c>
      <c r="Q87" s="187">
        <v>2</v>
      </c>
      <c r="R87" s="189">
        <v>109</v>
      </c>
      <c r="S87" s="271">
        <v>45150</v>
      </c>
      <c r="T87" s="272">
        <v>44790</v>
      </c>
      <c r="U87" s="272">
        <v>45310</v>
      </c>
      <c r="V87" s="272">
        <v>44600</v>
      </c>
      <c r="W87" s="187">
        <v>3</v>
      </c>
      <c r="X87" s="189">
        <v>89.3</v>
      </c>
    </row>
    <row r="88" spans="1:24" s="188" customFormat="1" x14ac:dyDescent="0.25">
      <c r="A88" s="361" t="s">
        <v>571</v>
      </c>
      <c r="B88" s="362">
        <v>0.05</v>
      </c>
      <c r="C88" s="363">
        <v>45660</v>
      </c>
      <c r="D88" s="364">
        <v>44800</v>
      </c>
      <c r="E88" s="364">
        <v>46130</v>
      </c>
      <c r="F88" s="365">
        <v>44400</v>
      </c>
      <c r="G88" s="363"/>
      <c r="H88" s="364"/>
      <c r="I88" s="364"/>
      <c r="J88" s="364"/>
      <c r="K88" s="366"/>
      <c r="L88" s="367"/>
      <c r="M88" s="363">
        <v>45370</v>
      </c>
      <c r="N88" s="364">
        <v>44780</v>
      </c>
      <c r="O88" s="364">
        <v>45590</v>
      </c>
      <c r="P88" s="364">
        <v>44420</v>
      </c>
      <c r="Q88" s="366">
        <v>2</v>
      </c>
      <c r="R88" s="367">
        <v>112.5</v>
      </c>
      <c r="S88" s="363">
        <v>45130</v>
      </c>
      <c r="T88" s="364">
        <v>44680</v>
      </c>
      <c r="U88" s="364">
        <v>45290</v>
      </c>
      <c r="V88" s="364">
        <v>44420</v>
      </c>
      <c r="W88" s="366">
        <v>3</v>
      </c>
      <c r="X88" s="367">
        <v>98.5</v>
      </c>
    </row>
    <row r="89" spans="1:24" s="188" customFormat="1" x14ac:dyDescent="0.25">
      <c r="A89" s="214" t="s">
        <v>572</v>
      </c>
      <c r="B89" s="291">
        <v>0.05</v>
      </c>
      <c r="C89" s="271">
        <v>45510</v>
      </c>
      <c r="D89" s="272">
        <v>44950</v>
      </c>
      <c r="E89" s="272">
        <v>45790</v>
      </c>
      <c r="F89" s="273">
        <v>44670</v>
      </c>
      <c r="G89" s="271"/>
      <c r="H89" s="272"/>
      <c r="I89" s="272"/>
      <c r="J89" s="272"/>
      <c r="K89" s="187"/>
      <c r="L89" s="189"/>
      <c r="M89" s="271">
        <v>45370</v>
      </c>
      <c r="N89" s="272">
        <v>44910</v>
      </c>
      <c r="O89" s="272">
        <v>45560</v>
      </c>
      <c r="P89" s="272">
        <v>44640</v>
      </c>
      <c r="Q89" s="187">
        <v>2</v>
      </c>
      <c r="R89" s="189">
        <v>109.1</v>
      </c>
      <c r="S89" s="271">
        <v>45150</v>
      </c>
      <c r="T89" s="272">
        <v>44780</v>
      </c>
      <c r="U89" s="272">
        <v>45310</v>
      </c>
      <c r="V89" s="272">
        <v>44580</v>
      </c>
      <c r="W89" s="187">
        <v>3</v>
      </c>
      <c r="X89" s="189">
        <v>87.2</v>
      </c>
    </row>
    <row r="90" spans="1:24" s="188" customFormat="1" x14ac:dyDescent="0.25">
      <c r="A90" s="214" t="s">
        <v>615</v>
      </c>
      <c r="B90" s="291">
        <v>0.05</v>
      </c>
      <c r="C90" s="271">
        <v>45570</v>
      </c>
      <c r="D90" s="272">
        <v>45040</v>
      </c>
      <c r="E90" s="272">
        <v>45830</v>
      </c>
      <c r="F90" s="273">
        <v>44800</v>
      </c>
      <c r="G90" s="271"/>
      <c r="H90" s="272"/>
      <c r="I90" s="272"/>
      <c r="J90" s="272"/>
      <c r="K90" s="187"/>
      <c r="L90" s="189"/>
      <c r="M90" s="271">
        <v>45390</v>
      </c>
      <c r="N90" s="272">
        <v>44980</v>
      </c>
      <c r="O90" s="272">
        <v>45590</v>
      </c>
      <c r="P90" s="272">
        <v>44730</v>
      </c>
      <c r="Q90" s="187">
        <v>3</v>
      </c>
      <c r="R90" s="189">
        <v>105.8</v>
      </c>
      <c r="S90" s="271">
        <v>45170</v>
      </c>
      <c r="T90" s="272">
        <v>44820</v>
      </c>
      <c r="U90" s="272">
        <v>45330</v>
      </c>
      <c r="V90" s="272">
        <v>44630</v>
      </c>
      <c r="W90" s="187">
        <v>4</v>
      </c>
      <c r="X90" s="189">
        <v>71.400000000000006</v>
      </c>
    </row>
    <row r="91" spans="1:24" s="188" customFormat="1" x14ac:dyDescent="0.25">
      <c r="A91" s="214" t="s">
        <v>573</v>
      </c>
      <c r="B91" s="291">
        <v>0.05</v>
      </c>
      <c r="C91" s="271">
        <v>45860</v>
      </c>
      <c r="D91" s="272">
        <v>45260</v>
      </c>
      <c r="E91" s="272">
        <v>46180</v>
      </c>
      <c r="F91" s="273">
        <v>44980</v>
      </c>
      <c r="G91" s="271"/>
      <c r="H91" s="272"/>
      <c r="I91" s="272"/>
      <c r="J91" s="272"/>
      <c r="K91" s="187"/>
      <c r="L91" s="189"/>
      <c r="M91" s="271">
        <v>45470</v>
      </c>
      <c r="N91" s="272">
        <v>45050</v>
      </c>
      <c r="O91" s="272">
        <v>45700</v>
      </c>
      <c r="P91" s="272">
        <v>44780</v>
      </c>
      <c r="Q91" s="187">
        <v>5</v>
      </c>
      <c r="R91" s="189">
        <v>82.1</v>
      </c>
      <c r="S91" s="271">
        <v>45210</v>
      </c>
      <c r="T91" s="272">
        <v>44850</v>
      </c>
      <c r="U91" s="272">
        <v>45380</v>
      </c>
      <c r="V91" s="272">
        <v>44590</v>
      </c>
      <c r="W91" s="187">
        <v>13</v>
      </c>
      <c r="X91" s="211">
        <v>32.5</v>
      </c>
    </row>
    <row r="92" spans="1:24" s="188" customFormat="1" x14ac:dyDescent="0.25">
      <c r="A92" s="361" t="s">
        <v>574</v>
      </c>
      <c r="B92" s="362">
        <v>0.05</v>
      </c>
      <c r="C92" s="363">
        <v>46190</v>
      </c>
      <c r="D92" s="364">
        <v>45250</v>
      </c>
      <c r="E92" s="364">
        <v>46790</v>
      </c>
      <c r="F92" s="365">
        <v>44830</v>
      </c>
      <c r="G92" s="363"/>
      <c r="H92" s="364"/>
      <c r="I92" s="364"/>
      <c r="J92" s="364"/>
      <c r="K92" s="366"/>
      <c r="L92" s="367"/>
      <c r="M92" s="363">
        <v>45480</v>
      </c>
      <c r="N92" s="364">
        <v>44970</v>
      </c>
      <c r="O92" s="364">
        <v>45700</v>
      </c>
      <c r="P92" s="364">
        <v>44610</v>
      </c>
      <c r="Q92" s="366">
        <v>5</v>
      </c>
      <c r="R92" s="367">
        <v>75.5</v>
      </c>
      <c r="S92" s="363">
        <v>45180</v>
      </c>
      <c r="T92" s="364">
        <v>44780</v>
      </c>
      <c r="U92" s="364">
        <v>45350</v>
      </c>
      <c r="V92" s="364">
        <v>44520</v>
      </c>
      <c r="W92" s="366">
        <v>9</v>
      </c>
      <c r="X92" s="211">
        <v>36.5</v>
      </c>
    </row>
    <row r="93" spans="1:24" x14ac:dyDescent="0.25">
      <c r="A93" s="177"/>
      <c r="B93" s="291"/>
      <c r="C93" s="271"/>
      <c r="D93" s="272"/>
      <c r="E93" s="272"/>
      <c r="F93" s="273"/>
      <c r="G93" s="268"/>
      <c r="H93" s="269"/>
      <c r="I93" s="269"/>
      <c r="J93" s="269"/>
      <c r="K93" s="180"/>
      <c r="L93" s="181"/>
      <c r="M93" s="268"/>
      <c r="N93" s="269"/>
      <c r="O93" s="269"/>
      <c r="P93" s="269"/>
      <c r="Q93" s="180"/>
      <c r="R93" s="181"/>
      <c r="S93" s="268"/>
      <c r="T93" s="269"/>
      <c r="U93" s="269"/>
      <c r="V93" s="269"/>
      <c r="W93" s="180"/>
      <c r="X93" s="181"/>
    </row>
    <row r="94" spans="1:24" x14ac:dyDescent="0.25">
      <c r="A94" s="182" t="s">
        <v>575</v>
      </c>
      <c r="B94" s="292"/>
      <c r="C94" s="271"/>
      <c r="D94" s="272"/>
      <c r="E94" s="272"/>
      <c r="F94" s="273"/>
      <c r="G94" s="218">
        <v>44890</v>
      </c>
      <c r="H94" s="219">
        <v>44530</v>
      </c>
      <c r="I94" s="219">
        <v>45060</v>
      </c>
      <c r="J94" s="219">
        <v>44370</v>
      </c>
      <c r="K94" s="178"/>
      <c r="L94" s="179"/>
      <c r="M94" s="218">
        <v>45630</v>
      </c>
      <c r="N94" s="219">
        <v>45260</v>
      </c>
      <c r="O94" s="219">
        <v>45850</v>
      </c>
      <c r="P94" s="219">
        <v>45090</v>
      </c>
      <c r="Q94" s="178"/>
      <c r="R94" s="179"/>
      <c r="S94" s="218">
        <v>45320</v>
      </c>
      <c r="T94" s="219">
        <v>45010</v>
      </c>
      <c r="U94" s="219">
        <v>45440</v>
      </c>
      <c r="V94" s="219">
        <v>44830</v>
      </c>
      <c r="W94" s="178"/>
      <c r="X94" s="179"/>
    </row>
    <row r="95" spans="1:24" x14ac:dyDescent="0.25">
      <c r="A95" s="182" t="s">
        <v>576</v>
      </c>
      <c r="B95" s="292"/>
      <c r="C95" s="220"/>
      <c r="D95" s="221"/>
      <c r="E95" s="221"/>
      <c r="F95" s="284"/>
      <c r="G95" s="218"/>
      <c r="H95" s="219"/>
      <c r="I95" s="219"/>
      <c r="J95" s="219"/>
      <c r="K95" s="178"/>
      <c r="L95" s="179"/>
      <c r="M95" s="218"/>
      <c r="N95" s="219"/>
      <c r="O95" s="219"/>
      <c r="P95" s="219"/>
      <c r="Q95" s="178"/>
      <c r="R95" s="179"/>
      <c r="S95" s="218"/>
      <c r="T95" s="219"/>
      <c r="U95" s="219"/>
      <c r="V95" s="219"/>
      <c r="W95" s="178"/>
      <c r="X95" s="179"/>
    </row>
    <row r="96" spans="1:24" x14ac:dyDescent="0.25">
      <c r="A96" s="301" t="s">
        <v>577</v>
      </c>
      <c r="B96" s="291">
        <v>0.05</v>
      </c>
      <c r="C96" s="271">
        <v>43800</v>
      </c>
      <c r="D96" s="272">
        <v>43200</v>
      </c>
      <c r="E96" s="272">
        <v>44160</v>
      </c>
      <c r="F96" s="273">
        <v>43000</v>
      </c>
      <c r="G96" s="271"/>
      <c r="H96" s="272"/>
      <c r="I96" s="272"/>
      <c r="J96" s="272"/>
      <c r="K96" s="187"/>
      <c r="L96" s="189"/>
      <c r="M96" s="288">
        <v>46760</v>
      </c>
      <c r="N96" s="289">
        <v>45360</v>
      </c>
      <c r="O96" s="289">
        <v>48280</v>
      </c>
      <c r="P96" s="289">
        <v>45190</v>
      </c>
      <c r="Q96" s="185">
        <v>100</v>
      </c>
      <c r="R96" s="186">
        <v>5.3</v>
      </c>
      <c r="S96" s="288">
        <v>45770</v>
      </c>
      <c r="T96" s="289">
        <v>45090</v>
      </c>
      <c r="U96" s="289">
        <v>47290</v>
      </c>
      <c r="V96" s="289">
        <v>44890</v>
      </c>
      <c r="W96" s="185">
        <v>100</v>
      </c>
      <c r="X96" s="186">
        <v>5.3</v>
      </c>
    </row>
    <row r="97" spans="1:24" x14ac:dyDescent="0.25">
      <c r="A97" s="214" t="s">
        <v>578</v>
      </c>
      <c r="B97" s="291">
        <v>0.05</v>
      </c>
      <c r="C97" s="271">
        <v>45040</v>
      </c>
      <c r="D97" s="272">
        <v>44420</v>
      </c>
      <c r="E97" s="272">
        <v>45360</v>
      </c>
      <c r="F97" s="273">
        <v>44120</v>
      </c>
      <c r="G97" s="271">
        <v>45060</v>
      </c>
      <c r="H97" s="272">
        <v>44700</v>
      </c>
      <c r="I97" s="272">
        <v>45260</v>
      </c>
      <c r="J97" s="272">
        <v>44540</v>
      </c>
      <c r="K97" s="187">
        <v>2</v>
      </c>
      <c r="L97" s="189">
        <v>113.5</v>
      </c>
      <c r="M97" s="271"/>
      <c r="N97" s="272"/>
      <c r="O97" s="272"/>
      <c r="P97" s="272"/>
      <c r="Q97" s="187"/>
      <c r="R97" s="189"/>
      <c r="S97" s="271">
        <v>45460</v>
      </c>
      <c r="T97" s="272">
        <v>45100</v>
      </c>
      <c r="U97" s="272">
        <v>45900</v>
      </c>
      <c r="V97" s="272">
        <v>44820</v>
      </c>
      <c r="W97" s="187">
        <v>12</v>
      </c>
      <c r="X97" s="211">
        <v>34</v>
      </c>
    </row>
    <row r="98" spans="1:24" x14ac:dyDescent="0.25">
      <c r="A98" s="177" t="s">
        <v>579</v>
      </c>
      <c r="B98" s="293">
        <v>0.05</v>
      </c>
      <c r="C98" s="268">
        <v>45290</v>
      </c>
      <c r="D98" s="269">
        <v>44670</v>
      </c>
      <c r="E98" s="269">
        <v>45600</v>
      </c>
      <c r="F98" s="270">
        <v>44380</v>
      </c>
      <c r="G98" s="268">
        <v>45110</v>
      </c>
      <c r="H98" s="269">
        <v>44730</v>
      </c>
      <c r="I98" s="269">
        <v>45340</v>
      </c>
      <c r="J98" s="269">
        <v>44580</v>
      </c>
      <c r="K98" s="187">
        <v>1</v>
      </c>
      <c r="L98" s="181">
        <v>124.2</v>
      </c>
      <c r="M98" s="268"/>
      <c r="N98" s="269"/>
      <c r="O98" s="269"/>
      <c r="P98" s="269"/>
      <c r="Q98" s="180"/>
      <c r="R98" s="181"/>
      <c r="S98" s="268">
        <v>45490</v>
      </c>
      <c r="T98" s="269">
        <v>45130</v>
      </c>
      <c r="U98" s="269">
        <v>45760</v>
      </c>
      <c r="V98" s="269">
        <v>44930</v>
      </c>
      <c r="W98" s="187">
        <v>4</v>
      </c>
      <c r="X98" s="181">
        <v>78.400000000000006</v>
      </c>
    </row>
    <row r="99" spans="1:24" x14ac:dyDescent="0.25">
      <c r="A99" s="177" t="s">
        <v>580</v>
      </c>
      <c r="B99" s="293">
        <v>0.05</v>
      </c>
      <c r="C99" s="268">
        <v>45360</v>
      </c>
      <c r="D99" s="269">
        <v>44740</v>
      </c>
      <c r="E99" s="269">
        <v>45670</v>
      </c>
      <c r="F99" s="270">
        <v>44450</v>
      </c>
      <c r="G99" s="268">
        <v>45130</v>
      </c>
      <c r="H99" s="269">
        <v>44740</v>
      </c>
      <c r="I99" s="269">
        <v>45370</v>
      </c>
      <c r="J99" s="269">
        <v>44590</v>
      </c>
      <c r="K99" s="187">
        <v>2</v>
      </c>
      <c r="L99" s="181">
        <v>119.4</v>
      </c>
      <c r="M99" s="268"/>
      <c r="N99" s="269"/>
      <c r="O99" s="269"/>
      <c r="P99" s="269"/>
      <c r="Q99" s="180"/>
      <c r="R99" s="181"/>
      <c r="S99" s="268">
        <v>45500</v>
      </c>
      <c r="T99" s="269">
        <v>45150</v>
      </c>
      <c r="U99" s="269">
        <v>45770</v>
      </c>
      <c r="V99" s="269">
        <v>44950</v>
      </c>
      <c r="W99" s="187">
        <v>4</v>
      </c>
      <c r="X99" s="181">
        <v>91.1</v>
      </c>
    </row>
    <row r="100" spans="1:24" x14ac:dyDescent="0.25">
      <c r="A100" s="177" t="s">
        <v>581</v>
      </c>
      <c r="B100" s="293">
        <v>0.05</v>
      </c>
      <c r="C100" s="268">
        <v>45400</v>
      </c>
      <c r="D100" s="269">
        <v>44770</v>
      </c>
      <c r="E100" s="269">
        <v>45710</v>
      </c>
      <c r="F100" s="270">
        <v>44480</v>
      </c>
      <c r="G100" s="268">
        <v>45130</v>
      </c>
      <c r="H100" s="269">
        <v>44750</v>
      </c>
      <c r="I100" s="269">
        <v>45380</v>
      </c>
      <c r="J100" s="269">
        <v>44590</v>
      </c>
      <c r="K100" s="187">
        <v>2</v>
      </c>
      <c r="L100" s="181">
        <v>116.3</v>
      </c>
      <c r="M100" s="268"/>
      <c r="N100" s="269"/>
      <c r="O100" s="269"/>
      <c r="P100" s="269"/>
      <c r="Q100" s="180"/>
      <c r="R100" s="181"/>
      <c r="S100" s="268">
        <v>45510</v>
      </c>
      <c r="T100" s="269">
        <v>45150</v>
      </c>
      <c r="U100" s="269">
        <v>45780</v>
      </c>
      <c r="V100" s="269">
        <v>44960</v>
      </c>
      <c r="W100" s="187">
        <v>3</v>
      </c>
      <c r="X100" s="181">
        <v>96.4</v>
      </c>
    </row>
    <row r="101" spans="1:24" x14ac:dyDescent="0.25">
      <c r="A101" s="177" t="s">
        <v>582</v>
      </c>
      <c r="B101" s="293">
        <v>0.05</v>
      </c>
      <c r="C101" s="268">
        <v>46250</v>
      </c>
      <c r="D101" s="269">
        <v>45520</v>
      </c>
      <c r="E101" s="269">
        <v>46700</v>
      </c>
      <c r="F101" s="270">
        <v>45190</v>
      </c>
      <c r="G101" s="268"/>
      <c r="H101" s="269"/>
      <c r="I101" s="269"/>
      <c r="J101" s="269"/>
      <c r="K101" s="180"/>
      <c r="L101" s="181"/>
      <c r="M101" s="268">
        <v>46260</v>
      </c>
      <c r="N101" s="269">
        <v>45610</v>
      </c>
      <c r="O101" s="269">
        <v>46760</v>
      </c>
      <c r="P101" s="269">
        <v>45380</v>
      </c>
      <c r="Q101" s="187">
        <v>3</v>
      </c>
      <c r="R101" s="181">
        <v>107.4</v>
      </c>
      <c r="S101" s="268">
        <v>45930</v>
      </c>
      <c r="T101" s="269">
        <v>45240</v>
      </c>
      <c r="U101" s="269">
        <v>46500</v>
      </c>
      <c r="V101" s="269">
        <v>45110</v>
      </c>
      <c r="W101" s="187">
        <v>3</v>
      </c>
      <c r="X101" s="181">
        <v>88.6</v>
      </c>
    </row>
    <row r="102" spans="1:24" x14ac:dyDescent="0.25">
      <c r="A102" s="177" t="s">
        <v>583</v>
      </c>
      <c r="B102" s="293">
        <v>0.05</v>
      </c>
      <c r="C102" s="268">
        <v>46460</v>
      </c>
      <c r="D102" s="269">
        <v>45700</v>
      </c>
      <c r="E102" s="269">
        <v>46950</v>
      </c>
      <c r="F102" s="270">
        <v>45370</v>
      </c>
      <c r="G102" s="268"/>
      <c r="H102" s="269"/>
      <c r="I102" s="269"/>
      <c r="J102" s="269"/>
      <c r="K102" s="180"/>
      <c r="L102" s="181"/>
      <c r="M102" s="268">
        <v>46460</v>
      </c>
      <c r="N102" s="269">
        <v>45730</v>
      </c>
      <c r="O102" s="269">
        <v>46990</v>
      </c>
      <c r="P102" s="269">
        <v>45460</v>
      </c>
      <c r="Q102" s="187">
        <v>3</v>
      </c>
      <c r="R102" s="181">
        <v>105.3</v>
      </c>
      <c r="S102" s="268">
        <v>46080</v>
      </c>
      <c r="T102" s="269">
        <v>45240</v>
      </c>
      <c r="U102" s="269">
        <v>46710</v>
      </c>
      <c r="V102" s="269">
        <v>45130</v>
      </c>
      <c r="W102" s="187">
        <v>5</v>
      </c>
      <c r="X102" s="181">
        <v>75.099999999999994</v>
      </c>
    </row>
    <row r="103" spans="1:24" x14ac:dyDescent="0.25">
      <c r="A103" s="177" t="s">
        <v>584</v>
      </c>
      <c r="B103" s="293">
        <v>0.05</v>
      </c>
      <c r="C103" s="268">
        <v>48880</v>
      </c>
      <c r="D103" s="269">
        <v>47630</v>
      </c>
      <c r="E103" s="269">
        <v>49500</v>
      </c>
      <c r="F103" s="270">
        <v>47080</v>
      </c>
      <c r="G103" s="268"/>
      <c r="H103" s="269"/>
      <c r="I103" s="269"/>
      <c r="J103" s="269"/>
      <c r="K103" s="180"/>
      <c r="L103" s="181"/>
      <c r="M103" s="268">
        <v>48530</v>
      </c>
      <c r="N103" s="269">
        <v>47330</v>
      </c>
      <c r="O103" s="269">
        <v>49240</v>
      </c>
      <c r="P103" s="269">
        <v>46670</v>
      </c>
      <c r="Q103" s="187">
        <v>6</v>
      </c>
      <c r="R103" s="181">
        <v>96.4</v>
      </c>
      <c r="S103" s="271">
        <v>48040</v>
      </c>
      <c r="T103" s="272">
        <v>45120</v>
      </c>
      <c r="U103" s="272">
        <v>48670</v>
      </c>
      <c r="V103" s="272">
        <v>45030</v>
      </c>
      <c r="W103" s="215">
        <v>57</v>
      </c>
      <c r="X103" s="211">
        <v>40.5</v>
      </c>
    </row>
    <row r="104" spans="1:24" x14ac:dyDescent="0.25">
      <c r="A104" s="177" t="s">
        <v>585</v>
      </c>
      <c r="B104" s="293">
        <v>0.05</v>
      </c>
      <c r="C104" s="268">
        <v>49190</v>
      </c>
      <c r="D104" s="269">
        <v>47890</v>
      </c>
      <c r="E104" s="269">
        <v>49790</v>
      </c>
      <c r="F104" s="270">
        <v>47330</v>
      </c>
      <c r="G104" s="268"/>
      <c r="H104" s="269"/>
      <c r="I104" s="269"/>
      <c r="J104" s="269"/>
      <c r="K104" s="180"/>
      <c r="L104" s="181"/>
      <c r="M104" s="268">
        <v>48680</v>
      </c>
      <c r="N104" s="269">
        <v>47400</v>
      </c>
      <c r="O104" s="269">
        <v>49500</v>
      </c>
      <c r="P104" s="269">
        <v>46700</v>
      </c>
      <c r="Q104" s="187">
        <v>7</v>
      </c>
      <c r="R104" s="181">
        <v>88.6</v>
      </c>
      <c r="S104" s="271">
        <v>48130</v>
      </c>
      <c r="T104" s="272">
        <v>45120</v>
      </c>
      <c r="U104" s="272">
        <v>48790</v>
      </c>
      <c r="V104" s="272">
        <v>45030</v>
      </c>
      <c r="W104" s="215">
        <v>59</v>
      </c>
      <c r="X104" s="211">
        <v>34.299999999999997</v>
      </c>
    </row>
    <row r="105" spans="1:24" x14ac:dyDescent="0.25">
      <c r="A105" s="177"/>
      <c r="B105" s="293"/>
      <c r="C105" s="268"/>
      <c r="D105" s="269"/>
      <c r="E105" s="269"/>
      <c r="F105" s="270"/>
      <c r="G105" s="268"/>
      <c r="H105" s="269"/>
      <c r="I105" s="269"/>
      <c r="J105" s="269"/>
      <c r="K105" s="180"/>
      <c r="L105" s="181"/>
      <c r="M105" s="268"/>
      <c r="N105" s="269"/>
      <c r="O105" s="269"/>
      <c r="P105" s="269"/>
      <c r="Q105" s="180"/>
      <c r="R105" s="181"/>
      <c r="S105" s="268"/>
      <c r="T105" s="269"/>
      <c r="U105" s="269"/>
      <c r="V105" s="269"/>
      <c r="W105" s="180"/>
      <c r="X105" s="181"/>
    </row>
    <row r="106" spans="1:24" ht="15.75" thickBot="1" x14ac:dyDescent="0.3">
      <c r="A106" s="190" t="s">
        <v>586</v>
      </c>
      <c r="B106" s="296"/>
      <c r="C106" s="274"/>
      <c r="D106" s="275"/>
      <c r="E106" s="275"/>
      <c r="F106" s="276"/>
      <c r="G106" s="274">
        <v>45390</v>
      </c>
      <c r="H106" s="275">
        <v>44850</v>
      </c>
      <c r="I106" s="275">
        <v>45890</v>
      </c>
      <c r="J106" s="275">
        <v>44660</v>
      </c>
      <c r="K106" s="191"/>
      <c r="L106" s="192"/>
      <c r="M106" s="274">
        <v>49530</v>
      </c>
      <c r="N106" s="275">
        <v>47790</v>
      </c>
      <c r="O106" s="275">
        <v>51360</v>
      </c>
      <c r="P106" s="275">
        <v>47030</v>
      </c>
      <c r="Q106" s="191"/>
      <c r="R106" s="192"/>
      <c r="S106" s="274">
        <v>48600</v>
      </c>
      <c r="T106" s="275">
        <v>45210</v>
      </c>
      <c r="U106" s="275">
        <v>49360</v>
      </c>
      <c r="V106" s="275">
        <v>45140</v>
      </c>
      <c r="W106" s="191"/>
      <c r="X106" s="192"/>
    </row>
  </sheetData>
  <mergeCells count="15">
    <mergeCell ref="O6:P6"/>
    <mergeCell ref="S6:T6"/>
    <mergeCell ref="U6:V6"/>
    <mergeCell ref="A4:A7"/>
    <mergeCell ref="B4:B7"/>
    <mergeCell ref="S5:X5"/>
    <mergeCell ref="M5:R5"/>
    <mergeCell ref="G5:L5"/>
    <mergeCell ref="C6:D6"/>
    <mergeCell ref="E6:F6"/>
    <mergeCell ref="G6:H6"/>
    <mergeCell ref="I6:J6"/>
    <mergeCell ref="M6:N6"/>
    <mergeCell ref="C4:X4"/>
    <mergeCell ref="C5:F5"/>
  </mergeCells>
  <pageMargins left="0.7" right="0.7" top="0.75" bottom="0.75" header="0.3" footer="0.3"/>
  <pageSetup paperSize="8" scale="58"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tabSelected="1" zoomScaleNormal="100" workbookViewId="0"/>
  </sheetViews>
  <sheetFormatPr defaultColWidth="8.85546875" defaultRowHeight="15" x14ac:dyDescent="0.25"/>
  <cols>
    <col min="1" max="1" width="41" customWidth="1"/>
    <col min="2" max="2" width="10.28515625" customWidth="1"/>
    <col min="3" max="3" width="9.140625" customWidth="1"/>
    <col min="4" max="4" width="9" customWidth="1"/>
    <col min="5" max="5" width="10" customWidth="1"/>
    <col min="6" max="9" width="9.140625" style="188"/>
    <col min="10" max="10" width="9.85546875" style="188" customWidth="1"/>
    <col min="11" max="14" width="9.140625" style="188"/>
    <col min="15" max="15" width="10.140625" style="188" customWidth="1"/>
    <col min="16" max="19" width="9.140625" style="188"/>
    <col min="20" max="20" width="10" style="188" customWidth="1"/>
  </cols>
  <sheetData>
    <row r="1" spans="1:20" ht="18" x14ac:dyDescent="0.25">
      <c r="A1" s="1" t="s">
        <v>720</v>
      </c>
    </row>
    <row r="2" spans="1:20" ht="15.75" x14ac:dyDescent="0.25">
      <c r="A2" s="1" t="s">
        <v>719</v>
      </c>
    </row>
    <row r="3" spans="1:20" ht="15.75" x14ac:dyDescent="0.25">
      <c r="A3" s="1" t="s">
        <v>706</v>
      </c>
    </row>
    <row r="4" spans="1:20" ht="16.5" thickBot="1" x14ac:dyDescent="0.3">
      <c r="A4" s="1"/>
    </row>
    <row r="5" spans="1:20" x14ac:dyDescent="0.25">
      <c r="A5" s="402" t="s">
        <v>587</v>
      </c>
      <c r="B5" s="425"/>
      <c r="C5" s="426"/>
      <c r="D5" s="426"/>
      <c r="E5" s="427"/>
      <c r="F5" s="415" t="s">
        <v>629</v>
      </c>
      <c r="G5" s="416"/>
      <c r="H5" s="416"/>
      <c r="I5" s="416"/>
      <c r="J5" s="417"/>
      <c r="K5" s="415" t="s">
        <v>628</v>
      </c>
      <c r="L5" s="416"/>
      <c r="M5" s="416"/>
      <c r="N5" s="416"/>
      <c r="O5" s="417"/>
      <c r="P5" s="416" t="s">
        <v>708</v>
      </c>
      <c r="Q5" s="416"/>
      <c r="R5" s="416"/>
      <c r="S5" s="416"/>
      <c r="T5" s="417"/>
    </row>
    <row r="6" spans="1:20" ht="16.5" customHeight="1" x14ac:dyDescent="0.35">
      <c r="A6" s="403"/>
      <c r="B6" s="418" t="s">
        <v>702</v>
      </c>
      <c r="C6" s="419"/>
      <c r="D6" s="419"/>
      <c r="E6" s="420"/>
      <c r="F6" s="421" t="s">
        <v>701</v>
      </c>
      <c r="G6" s="422"/>
      <c r="H6" s="422"/>
      <c r="I6" s="422"/>
      <c r="J6" s="216" t="s">
        <v>697</v>
      </c>
      <c r="K6" s="421" t="s">
        <v>701</v>
      </c>
      <c r="L6" s="422"/>
      <c r="M6" s="422"/>
      <c r="N6" s="422"/>
      <c r="O6" s="216" t="s">
        <v>699</v>
      </c>
      <c r="P6" s="422" t="s">
        <v>701</v>
      </c>
      <c r="Q6" s="422"/>
      <c r="R6" s="422"/>
      <c r="S6" s="422"/>
      <c r="T6" s="216" t="s">
        <v>700</v>
      </c>
    </row>
    <row r="7" spans="1:20" x14ac:dyDescent="0.25">
      <c r="A7" s="403"/>
      <c r="B7" s="401">
        <v>0.68200000000000005</v>
      </c>
      <c r="C7" s="400"/>
      <c r="D7" s="400">
        <v>0.95399999999999996</v>
      </c>
      <c r="E7" s="411"/>
      <c r="F7" s="423">
        <v>0.68200000000000005</v>
      </c>
      <c r="G7" s="424"/>
      <c r="H7" s="424">
        <v>0.95399999999999996</v>
      </c>
      <c r="I7" s="424"/>
      <c r="J7" s="212"/>
      <c r="K7" s="423">
        <v>0.68200000000000005</v>
      </c>
      <c r="L7" s="424"/>
      <c r="M7" s="424">
        <v>0.95399999999999996</v>
      </c>
      <c r="N7" s="424"/>
      <c r="O7" s="189"/>
      <c r="P7" s="423">
        <v>0.68200000000000005</v>
      </c>
      <c r="Q7" s="424"/>
      <c r="R7" s="424">
        <v>0.95399999999999996</v>
      </c>
      <c r="S7" s="424"/>
      <c r="T7" s="213"/>
    </row>
    <row r="8" spans="1:20" ht="15.75" thickBot="1" x14ac:dyDescent="0.3">
      <c r="A8" s="404"/>
      <c r="B8" s="274" t="s">
        <v>27</v>
      </c>
      <c r="C8" s="275" t="s">
        <v>28</v>
      </c>
      <c r="D8" s="275" t="s">
        <v>27</v>
      </c>
      <c r="E8" s="276" t="s">
        <v>28</v>
      </c>
      <c r="F8" s="279" t="s">
        <v>27</v>
      </c>
      <c r="G8" s="280" t="s">
        <v>28</v>
      </c>
      <c r="H8" s="280" t="s">
        <v>27</v>
      </c>
      <c r="I8" s="280" t="s">
        <v>28</v>
      </c>
      <c r="J8" s="305" t="s">
        <v>507</v>
      </c>
      <c r="K8" s="279" t="s">
        <v>27</v>
      </c>
      <c r="L8" s="280" t="s">
        <v>28</v>
      </c>
      <c r="M8" s="280" t="s">
        <v>27</v>
      </c>
      <c r="N8" s="280" t="s">
        <v>28</v>
      </c>
      <c r="O8" s="305" t="s">
        <v>507</v>
      </c>
      <c r="P8" s="280" t="s">
        <v>27</v>
      </c>
      <c r="Q8" s="280" t="s">
        <v>28</v>
      </c>
      <c r="R8" s="280" t="s">
        <v>27</v>
      </c>
      <c r="S8" s="280" t="s">
        <v>28</v>
      </c>
      <c r="T8" s="305" t="s">
        <v>507</v>
      </c>
    </row>
    <row r="9" spans="1:20" x14ac:dyDescent="0.25">
      <c r="A9" s="177"/>
      <c r="B9" s="268"/>
      <c r="C9" s="269"/>
      <c r="D9" s="269"/>
      <c r="E9" s="270"/>
      <c r="F9" s="271"/>
      <c r="G9" s="272"/>
      <c r="H9" s="272"/>
      <c r="I9" s="272"/>
      <c r="J9" s="189"/>
      <c r="K9" s="271"/>
      <c r="L9" s="272"/>
      <c r="M9" s="272"/>
      <c r="N9" s="272"/>
      <c r="O9" s="189"/>
      <c r="P9" s="272"/>
      <c r="Q9" s="272"/>
      <c r="R9" s="272"/>
      <c r="S9" s="272"/>
      <c r="T9" s="189"/>
    </row>
    <row r="10" spans="1:20" s="176" customFormat="1" x14ac:dyDescent="0.25">
      <c r="A10" s="182" t="s">
        <v>588</v>
      </c>
      <c r="B10" s="218"/>
      <c r="C10" s="219"/>
      <c r="D10" s="219"/>
      <c r="E10" s="217"/>
      <c r="F10" s="220">
        <v>35070</v>
      </c>
      <c r="G10" s="221">
        <v>34730</v>
      </c>
      <c r="H10" s="221">
        <v>35180</v>
      </c>
      <c r="I10" s="221">
        <v>34350</v>
      </c>
      <c r="J10" s="213"/>
      <c r="K10" s="220"/>
      <c r="L10" s="221"/>
      <c r="M10" s="221"/>
      <c r="N10" s="221"/>
      <c r="O10" s="213"/>
      <c r="P10" s="221">
        <v>35070</v>
      </c>
      <c r="Q10" s="221">
        <v>34700</v>
      </c>
      <c r="R10" s="221">
        <v>35190</v>
      </c>
      <c r="S10" s="221">
        <v>34250</v>
      </c>
      <c r="T10" s="213"/>
    </row>
    <row r="11" spans="1:20" x14ac:dyDescent="0.25">
      <c r="A11" s="182" t="s">
        <v>514</v>
      </c>
      <c r="B11" s="268"/>
      <c r="C11" s="269"/>
      <c r="D11" s="269"/>
      <c r="E11" s="270"/>
      <c r="F11" s="271"/>
      <c r="G11" s="272"/>
      <c r="H11" s="272"/>
      <c r="I11" s="272"/>
      <c r="J11" s="189"/>
      <c r="K11" s="271"/>
      <c r="L11" s="272"/>
      <c r="M11" s="272"/>
      <c r="N11" s="272"/>
      <c r="O11" s="189"/>
      <c r="P11" s="272"/>
      <c r="Q11" s="272"/>
      <c r="R11" s="272"/>
      <c r="S11" s="272"/>
      <c r="T11" s="189"/>
    </row>
    <row r="12" spans="1:20" x14ac:dyDescent="0.25">
      <c r="A12" s="214" t="s">
        <v>515</v>
      </c>
      <c r="B12" s="271">
        <v>34960</v>
      </c>
      <c r="C12" s="272">
        <v>34710</v>
      </c>
      <c r="D12" s="272">
        <v>35070</v>
      </c>
      <c r="E12" s="273">
        <v>34600</v>
      </c>
      <c r="F12" s="271">
        <v>35090</v>
      </c>
      <c r="G12" s="272">
        <v>34850</v>
      </c>
      <c r="H12" s="272">
        <v>35180</v>
      </c>
      <c r="I12" s="272">
        <v>34710</v>
      </c>
      <c r="J12">
        <v>74.099999999999994</v>
      </c>
      <c r="K12" s="271"/>
      <c r="L12" s="272"/>
      <c r="M12" s="272"/>
      <c r="N12" s="272"/>
      <c r="O12" s="189"/>
      <c r="P12" s="286">
        <v>35080</v>
      </c>
      <c r="Q12" s="286">
        <v>34840</v>
      </c>
      <c r="R12" s="286">
        <v>35170</v>
      </c>
      <c r="S12" s="286">
        <v>34700</v>
      </c>
      <c r="T12" s="211">
        <v>77.5</v>
      </c>
    </row>
    <row r="13" spans="1:20" x14ac:dyDescent="0.25">
      <c r="A13" s="177" t="s">
        <v>516</v>
      </c>
      <c r="B13" s="268">
        <v>35320</v>
      </c>
      <c r="C13" s="269">
        <v>35000</v>
      </c>
      <c r="D13" s="269">
        <v>35490</v>
      </c>
      <c r="E13" s="270">
        <v>34870</v>
      </c>
      <c r="F13" s="271">
        <v>35180</v>
      </c>
      <c r="G13" s="272">
        <v>34970</v>
      </c>
      <c r="H13" s="272">
        <v>35290</v>
      </c>
      <c r="I13" s="272">
        <v>34870</v>
      </c>
      <c r="J13" s="266">
        <v>106</v>
      </c>
      <c r="K13" s="271"/>
      <c r="L13" s="272"/>
      <c r="M13" s="272"/>
      <c r="N13" s="272"/>
      <c r="O13" s="189"/>
      <c r="P13" s="272">
        <v>35180</v>
      </c>
      <c r="Q13" s="272">
        <v>34970</v>
      </c>
      <c r="R13" s="272">
        <v>35290</v>
      </c>
      <c r="S13" s="272">
        <v>34870</v>
      </c>
      <c r="T13" s="189">
        <v>105.3</v>
      </c>
    </row>
    <row r="14" spans="1:20" x14ac:dyDescent="0.25">
      <c r="A14" s="177" t="s">
        <v>517</v>
      </c>
      <c r="B14" s="268">
        <v>35430</v>
      </c>
      <c r="C14" s="269">
        <v>35110</v>
      </c>
      <c r="D14" s="269">
        <v>35590</v>
      </c>
      <c r="E14" s="270">
        <v>34970</v>
      </c>
      <c r="F14" s="271">
        <v>35200</v>
      </c>
      <c r="G14" s="272">
        <v>34990</v>
      </c>
      <c r="H14" s="272">
        <v>35320</v>
      </c>
      <c r="I14" s="272">
        <v>34900</v>
      </c>
      <c r="J14">
        <v>78.099999999999994</v>
      </c>
      <c r="K14" s="271"/>
      <c r="L14" s="272"/>
      <c r="M14" s="272"/>
      <c r="N14" s="272"/>
      <c r="O14" s="189"/>
      <c r="P14" s="272">
        <v>35200</v>
      </c>
      <c r="Q14" s="272">
        <v>34990</v>
      </c>
      <c r="R14" s="272">
        <v>35330</v>
      </c>
      <c r="S14" s="272">
        <v>34890</v>
      </c>
      <c r="T14" s="189">
        <v>78.400000000000006</v>
      </c>
    </row>
    <row r="15" spans="1:20" x14ac:dyDescent="0.25">
      <c r="A15" s="177"/>
      <c r="B15" s="268"/>
      <c r="C15" s="269"/>
      <c r="D15" s="269"/>
      <c r="E15" s="270"/>
      <c r="F15" s="271"/>
      <c r="G15" s="272"/>
      <c r="H15" s="272"/>
      <c r="I15" s="272"/>
      <c r="J15" s="189"/>
      <c r="K15" s="271"/>
      <c r="L15" s="272"/>
      <c r="M15" s="272"/>
      <c r="N15" s="272"/>
      <c r="O15" s="189"/>
      <c r="P15" s="272"/>
      <c r="Q15" s="272"/>
      <c r="R15" s="272"/>
      <c r="S15" s="272"/>
      <c r="T15" s="189"/>
    </row>
    <row r="16" spans="1:20" s="176" customFormat="1" x14ac:dyDescent="0.25">
      <c r="A16" s="182" t="s">
        <v>518</v>
      </c>
      <c r="B16" s="218"/>
      <c r="C16" s="219"/>
      <c r="D16" s="219"/>
      <c r="E16" s="217"/>
      <c r="F16" s="220">
        <v>35300</v>
      </c>
      <c r="G16" s="221">
        <v>35060</v>
      </c>
      <c r="H16" s="221">
        <v>35440</v>
      </c>
      <c r="I16" s="221">
        <v>34970</v>
      </c>
      <c r="J16" s="213"/>
      <c r="K16" s="220"/>
      <c r="L16" s="221"/>
      <c r="M16" s="221"/>
      <c r="N16" s="221"/>
      <c r="O16" s="213"/>
      <c r="P16" s="221">
        <v>35300</v>
      </c>
      <c r="Q16" s="221">
        <v>35060</v>
      </c>
      <c r="R16" s="221">
        <v>35440</v>
      </c>
      <c r="S16" s="221">
        <v>34970</v>
      </c>
      <c r="T16" s="213"/>
    </row>
    <row r="17" spans="1:20" x14ac:dyDescent="0.25">
      <c r="A17" s="182" t="s">
        <v>519</v>
      </c>
      <c r="B17" s="268"/>
      <c r="C17" s="269"/>
      <c r="D17" s="269"/>
      <c r="E17" s="270"/>
      <c r="F17" s="271"/>
      <c r="G17" s="272"/>
      <c r="H17" s="272"/>
      <c r="I17" s="272"/>
      <c r="J17" s="189"/>
      <c r="K17" s="271"/>
      <c r="L17" s="272"/>
      <c r="M17" s="272"/>
      <c r="N17" s="272"/>
      <c r="O17" s="189"/>
      <c r="P17" s="272"/>
      <c r="Q17" s="272"/>
      <c r="R17" s="272"/>
      <c r="S17" s="272"/>
      <c r="T17" s="189"/>
    </row>
    <row r="18" spans="1:20" x14ac:dyDescent="0.25">
      <c r="A18" s="177" t="s">
        <v>521</v>
      </c>
      <c r="B18" s="268">
        <v>35320</v>
      </c>
      <c r="C18" s="269">
        <v>35000</v>
      </c>
      <c r="D18" s="269">
        <v>35490</v>
      </c>
      <c r="E18" s="270">
        <v>34870</v>
      </c>
      <c r="F18" s="271">
        <v>35440</v>
      </c>
      <c r="G18" s="272">
        <v>35180</v>
      </c>
      <c r="H18" s="272">
        <v>35570</v>
      </c>
      <c r="I18" s="272">
        <v>35080</v>
      </c>
      <c r="J18">
        <v>81.900000000000006</v>
      </c>
      <c r="K18" s="271"/>
      <c r="L18" s="272"/>
      <c r="M18" s="272"/>
      <c r="N18" s="272"/>
      <c r="O18" s="189"/>
      <c r="P18" s="272">
        <v>35450</v>
      </c>
      <c r="Q18" s="272">
        <v>35180</v>
      </c>
      <c r="R18" s="272">
        <v>35570</v>
      </c>
      <c r="S18" s="272">
        <v>35080</v>
      </c>
      <c r="T18" s="189">
        <v>80.8</v>
      </c>
    </row>
    <row r="19" spans="1:20" x14ac:dyDescent="0.25">
      <c r="A19" s="368" t="s">
        <v>607</v>
      </c>
      <c r="B19" s="369">
        <v>35750</v>
      </c>
      <c r="C19" s="370">
        <v>35340</v>
      </c>
      <c r="D19" s="370">
        <v>35970</v>
      </c>
      <c r="E19" s="371">
        <v>35140</v>
      </c>
      <c r="F19" s="363">
        <v>35750</v>
      </c>
      <c r="G19" s="364">
        <v>35360</v>
      </c>
      <c r="H19" s="364">
        <v>35960</v>
      </c>
      <c r="I19" s="364">
        <v>35210</v>
      </c>
      <c r="J19" s="372">
        <v>104.1</v>
      </c>
      <c r="K19" s="363"/>
      <c r="L19" s="364"/>
      <c r="M19" s="364"/>
      <c r="N19" s="364"/>
      <c r="O19" s="367"/>
      <c r="P19" s="364">
        <v>35750</v>
      </c>
      <c r="Q19" s="364">
        <v>35360</v>
      </c>
      <c r="R19" s="364">
        <v>35960</v>
      </c>
      <c r="S19" s="364">
        <v>35210</v>
      </c>
      <c r="T19" s="367">
        <v>104.2</v>
      </c>
    </row>
    <row r="20" spans="1:20" x14ac:dyDescent="0.25">
      <c r="A20" s="177" t="s">
        <v>522</v>
      </c>
      <c r="B20" s="268">
        <v>36500</v>
      </c>
      <c r="C20" s="269">
        <v>36230</v>
      </c>
      <c r="D20" s="269">
        <v>36670</v>
      </c>
      <c r="E20" s="270">
        <v>36110</v>
      </c>
      <c r="F20" s="271">
        <v>36490</v>
      </c>
      <c r="G20" s="272">
        <v>36230</v>
      </c>
      <c r="H20" s="272">
        <v>36650</v>
      </c>
      <c r="I20" s="272">
        <v>36110</v>
      </c>
      <c r="J20">
        <v>101.7</v>
      </c>
      <c r="K20" s="271"/>
      <c r="L20" s="272"/>
      <c r="M20" s="272"/>
      <c r="N20" s="272"/>
      <c r="O20" s="189"/>
      <c r="P20" s="272">
        <v>36490</v>
      </c>
      <c r="Q20" s="272">
        <v>36230</v>
      </c>
      <c r="R20" s="272">
        <v>36650</v>
      </c>
      <c r="S20" s="272">
        <v>36110</v>
      </c>
      <c r="T20" s="189">
        <v>101.7</v>
      </c>
    </row>
    <row r="21" spans="1:20" x14ac:dyDescent="0.25">
      <c r="A21" s="177" t="s">
        <v>523</v>
      </c>
      <c r="B21" s="268">
        <v>36620</v>
      </c>
      <c r="C21" s="269">
        <v>36320</v>
      </c>
      <c r="D21" s="269">
        <v>36810</v>
      </c>
      <c r="E21" s="270">
        <v>36210</v>
      </c>
      <c r="F21" s="271">
        <v>36590</v>
      </c>
      <c r="G21" s="272">
        <v>36310</v>
      </c>
      <c r="H21" s="272">
        <v>36770</v>
      </c>
      <c r="I21" s="272">
        <v>36200</v>
      </c>
      <c r="J21">
        <v>102.3</v>
      </c>
      <c r="K21" s="271"/>
      <c r="L21" s="272"/>
      <c r="M21" s="272"/>
      <c r="N21" s="272"/>
      <c r="O21" s="189"/>
      <c r="P21" s="272">
        <v>36590</v>
      </c>
      <c r="Q21" s="272">
        <v>36310</v>
      </c>
      <c r="R21" s="272">
        <v>36770</v>
      </c>
      <c r="S21" s="272">
        <v>36200</v>
      </c>
      <c r="T21" s="189">
        <v>102.2</v>
      </c>
    </row>
    <row r="22" spans="1:20" x14ac:dyDescent="0.25">
      <c r="A22" s="177"/>
      <c r="B22" s="268"/>
      <c r="C22" s="269"/>
      <c r="D22" s="269"/>
      <c r="E22" s="270"/>
      <c r="F22" s="271"/>
      <c r="G22" s="272"/>
      <c r="H22" s="272"/>
      <c r="I22" s="272"/>
      <c r="J22" s="189"/>
      <c r="K22" s="271"/>
      <c r="L22" s="272"/>
      <c r="M22" s="272"/>
      <c r="N22" s="272"/>
      <c r="O22" s="189"/>
      <c r="P22" s="272"/>
      <c r="Q22" s="272"/>
      <c r="R22" s="272"/>
      <c r="S22" s="272"/>
      <c r="T22" s="189"/>
    </row>
    <row r="23" spans="1:20" s="176" customFormat="1" x14ac:dyDescent="0.25">
      <c r="A23" s="182" t="s">
        <v>524</v>
      </c>
      <c r="B23" s="218"/>
      <c r="C23" s="219"/>
      <c r="D23" s="219"/>
      <c r="E23" s="217"/>
      <c r="F23" s="220">
        <v>37640</v>
      </c>
      <c r="G23" s="221">
        <v>36380</v>
      </c>
      <c r="H23" s="221">
        <v>39000</v>
      </c>
      <c r="I23" s="221">
        <v>36340</v>
      </c>
      <c r="J23" s="213"/>
      <c r="K23" s="220"/>
      <c r="L23" s="221"/>
      <c r="M23" s="221"/>
      <c r="N23" s="221"/>
      <c r="O23" s="213"/>
      <c r="P23" s="221">
        <v>37630</v>
      </c>
      <c r="Q23" s="221">
        <v>36380</v>
      </c>
      <c r="R23" s="221">
        <v>38990</v>
      </c>
      <c r="S23" s="221">
        <v>36340</v>
      </c>
      <c r="T23" s="213"/>
    </row>
    <row r="24" spans="1:20" x14ac:dyDescent="0.25">
      <c r="A24" s="182" t="s">
        <v>525</v>
      </c>
      <c r="B24" s="268"/>
      <c r="C24" s="269"/>
      <c r="D24" s="269"/>
      <c r="E24" s="270"/>
      <c r="F24" s="271"/>
      <c r="G24" s="272"/>
      <c r="H24" s="272"/>
      <c r="I24" s="272"/>
      <c r="J24" s="189"/>
      <c r="K24" s="271"/>
      <c r="L24" s="272"/>
      <c r="M24" s="272"/>
      <c r="N24" s="272"/>
      <c r="O24" s="189"/>
      <c r="P24" s="272"/>
      <c r="Q24" s="272"/>
      <c r="R24" s="272"/>
      <c r="S24" s="272"/>
      <c r="T24" s="189"/>
    </row>
    <row r="25" spans="1:20" x14ac:dyDescent="0.25">
      <c r="A25" s="177" t="s">
        <v>526</v>
      </c>
      <c r="B25" s="268">
        <v>39380</v>
      </c>
      <c r="C25" s="269">
        <v>38960</v>
      </c>
      <c r="D25" s="269">
        <v>39590</v>
      </c>
      <c r="E25" s="270">
        <v>38800</v>
      </c>
      <c r="F25" s="271">
        <v>39390</v>
      </c>
      <c r="G25" s="272">
        <v>38970</v>
      </c>
      <c r="H25" s="272">
        <v>39600</v>
      </c>
      <c r="I25" s="272">
        <v>38800</v>
      </c>
      <c r="J25" s="189">
        <v>99.8</v>
      </c>
      <c r="K25" s="271"/>
      <c r="L25" s="272"/>
      <c r="M25" s="272"/>
      <c r="N25" s="272"/>
      <c r="O25" s="189"/>
      <c r="P25" s="272">
        <v>39390</v>
      </c>
      <c r="Q25" s="272">
        <v>38970</v>
      </c>
      <c r="R25" s="272">
        <v>39600</v>
      </c>
      <c r="S25" s="272">
        <v>38800</v>
      </c>
      <c r="T25" s="181">
        <v>99.7</v>
      </c>
    </row>
    <row r="26" spans="1:20" x14ac:dyDescent="0.25">
      <c r="A26" s="177" t="s">
        <v>527</v>
      </c>
      <c r="B26" s="268">
        <v>39790</v>
      </c>
      <c r="C26" s="269">
        <v>39390</v>
      </c>
      <c r="D26" s="269">
        <v>39970</v>
      </c>
      <c r="E26" s="270">
        <v>39180</v>
      </c>
      <c r="F26" s="271">
        <v>39790</v>
      </c>
      <c r="G26" s="272">
        <v>39380</v>
      </c>
      <c r="H26" s="272">
        <v>39970</v>
      </c>
      <c r="I26" s="272">
        <v>39180</v>
      </c>
      <c r="J26" s="189">
        <v>100.1</v>
      </c>
      <c r="K26" s="271"/>
      <c r="L26" s="272"/>
      <c r="M26" s="272"/>
      <c r="N26" s="272"/>
      <c r="O26" s="189"/>
      <c r="P26" s="272">
        <v>39790</v>
      </c>
      <c r="Q26" s="272">
        <v>39380</v>
      </c>
      <c r="R26" s="272">
        <v>39970</v>
      </c>
      <c r="S26" s="272">
        <v>39180</v>
      </c>
      <c r="T26" s="181">
        <v>100</v>
      </c>
    </row>
    <row r="27" spans="1:20" x14ac:dyDescent="0.25">
      <c r="A27" s="177" t="s">
        <v>528</v>
      </c>
      <c r="B27" s="268">
        <v>41120</v>
      </c>
      <c r="C27" s="269">
        <v>40700</v>
      </c>
      <c r="D27" s="269">
        <v>41290</v>
      </c>
      <c r="E27" s="270">
        <v>40470</v>
      </c>
      <c r="F27" s="271">
        <v>41080</v>
      </c>
      <c r="G27" s="272">
        <v>40650</v>
      </c>
      <c r="H27" s="272">
        <v>41250</v>
      </c>
      <c r="I27" s="272">
        <v>40430</v>
      </c>
      <c r="J27" s="189">
        <v>98.3</v>
      </c>
      <c r="K27" s="271"/>
      <c r="L27" s="272"/>
      <c r="M27" s="272"/>
      <c r="N27" s="272"/>
      <c r="O27" s="189"/>
      <c r="P27" s="272">
        <v>41080</v>
      </c>
      <c r="Q27" s="272">
        <v>40650</v>
      </c>
      <c r="R27" s="272">
        <v>41250</v>
      </c>
      <c r="S27" s="272">
        <v>40430</v>
      </c>
      <c r="T27" s="181">
        <v>98.3</v>
      </c>
    </row>
    <row r="28" spans="1:20" x14ac:dyDescent="0.25">
      <c r="A28" s="177"/>
      <c r="B28" s="268"/>
      <c r="C28" s="269"/>
      <c r="D28" s="269"/>
      <c r="E28" s="270"/>
      <c r="F28" s="271"/>
      <c r="G28" s="272"/>
      <c r="H28" s="272"/>
      <c r="I28" s="272"/>
      <c r="J28" s="189"/>
      <c r="K28" s="271"/>
      <c r="L28" s="272"/>
      <c r="M28" s="272"/>
      <c r="N28" s="272"/>
      <c r="O28" s="189"/>
      <c r="P28" s="272"/>
      <c r="Q28" s="272"/>
      <c r="R28" s="272"/>
      <c r="S28" s="272"/>
      <c r="T28" s="189"/>
    </row>
    <row r="29" spans="1:20" s="176" customFormat="1" x14ac:dyDescent="0.25">
      <c r="A29" s="182" t="s">
        <v>529</v>
      </c>
      <c r="B29" s="218"/>
      <c r="C29" s="219"/>
      <c r="D29" s="219"/>
      <c r="E29" s="217"/>
      <c r="F29" s="220">
        <v>41850</v>
      </c>
      <c r="G29" s="221">
        <v>41050</v>
      </c>
      <c r="H29" s="221">
        <v>42110</v>
      </c>
      <c r="I29" s="221">
        <v>40710</v>
      </c>
      <c r="J29" s="213"/>
      <c r="K29" s="220"/>
      <c r="L29" s="221"/>
      <c r="M29" s="221"/>
      <c r="N29" s="221"/>
      <c r="O29" s="213"/>
      <c r="P29" s="221">
        <v>41850</v>
      </c>
      <c r="Q29" s="221">
        <v>41050</v>
      </c>
      <c r="R29" s="221">
        <v>42100</v>
      </c>
      <c r="S29" s="221">
        <v>40710</v>
      </c>
      <c r="T29" s="213"/>
    </row>
    <row r="30" spans="1:20" x14ac:dyDescent="0.25">
      <c r="A30" s="182" t="s">
        <v>530</v>
      </c>
      <c r="B30" s="268"/>
      <c r="C30" s="269"/>
      <c r="D30" s="269"/>
      <c r="E30" s="270"/>
      <c r="F30" s="271"/>
      <c r="G30" s="272"/>
      <c r="H30" s="272"/>
      <c r="I30" s="272"/>
      <c r="J30" s="189"/>
      <c r="K30" s="271"/>
      <c r="L30" s="272"/>
      <c r="M30" s="272"/>
      <c r="N30" s="272"/>
      <c r="O30" s="189"/>
      <c r="P30" s="272"/>
      <c r="Q30" s="272"/>
      <c r="R30" s="272"/>
      <c r="S30" s="272"/>
      <c r="T30" s="189"/>
    </row>
    <row r="31" spans="1:20" x14ac:dyDescent="0.25">
      <c r="A31" s="177" t="s">
        <v>531</v>
      </c>
      <c r="B31" s="268">
        <v>42100</v>
      </c>
      <c r="C31" s="269">
        <v>41750</v>
      </c>
      <c r="D31" s="269">
        <v>42270</v>
      </c>
      <c r="E31" s="270">
        <v>41560</v>
      </c>
      <c r="F31" s="271">
        <v>42130</v>
      </c>
      <c r="G31" s="272">
        <v>41780</v>
      </c>
      <c r="H31" s="272">
        <v>42300</v>
      </c>
      <c r="I31" s="272">
        <v>41600</v>
      </c>
      <c r="J31" s="189">
        <v>100.1</v>
      </c>
      <c r="K31" s="271"/>
      <c r="L31" s="272"/>
      <c r="M31" s="272"/>
      <c r="N31" s="272"/>
      <c r="O31" s="189"/>
      <c r="P31" s="272">
        <v>42130</v>
      </c>
      <c r="Q31" s="272">
        <v>41780</v>
      </c>
      <c r="R31" s="272">
        <v>42300</v>
      </c>
      <c r="S31" s="272">
        <v>41600</v>
      </c>
      <c r="T31" s="189">
        <v>100.1</v>
      </c>
    </row>
    <row r="32" spans="1:20" x14ac:dyDescent="0.25">
      <c r="A32" s="177"/>
      <c r="B32" s="268"/>
      <c r="C32" s="269"/>
      <c r="D32" s="269"/>
      <c r="E32" s="270"/>
      <c r="F32" s="271"/>
      <c r="G32" s="272"/>
      <c r="H32" s="272"/>
      <c r="I32" s="272"/>
      <c r="J32" s="189"/>
      <c r="K32" s="271"/>
      <c r="L32" s="272"/>
      <c r="M32" s="272"/>
      <c r="N32" s="272"/>
      <c r="O32" s="189"/>
      <c r="P32" s="272"/>
      <c r="Q32" s="272"/>
      <c r="R32" s="272"/>
      <c r="S32" s="272"/>
      <c r="T32" s="189"/>
    </row>
    <row r="33" spans="1:20" s="176" customFormat="1" x14ac:dyDescent="0.25">
      <c r="A33" s="182" t="s">
        <v>532</v>
      </c>
      <c r="B33" s="218"/>
      <c r="C33" s="219"/>
      <c r="D33" s="219"/>
      <c r="E33" s="217"/>
      <c r="F33" s="220">
        <v>42940</v>
      </c>
      <c r="G33" s="221">
        <v>42510</v>
      </c>
      <c r="H33" s="221">
        <v>43020</v>
      </c>
      <c r="I33" s="221">
        <v>42090</v>
      </c>
      <c r="J33" s="213"/>
      <c r="K33" s="220"/>
      <c r="L33" s="221"/>
      <c r="M33" s="221"/>
      <c r="N33" s="221"/>
      <c r="O33" s="213"/>
      <c r="P33" s="221">
        <v>42940</v>
      </c>
      <c r="Q33" s="221">
        <v>42520</v>
      </c>
      <c r="R33" s="221">
        <v>43030</v>
      </c>
      <c r="S33" s="221">
        <v>42100</v>
      </c>
      <c r="T33" s="213"/>
    </row>
    <row r="34" spans="1:20" x14ac:dyDescent="0.25">
      <c r="A34" s="182" t="s">
        <v>533</v>
      </c>
      <c r="B34" s="268"/>
      <c r="C34" s="269"/>
      <c r="D34" s="269"/>
      <c r="E34" s="270"/>
      <c r="F34" s="271"/>
      <c r="G34" s="272"/>
      <c r="H34" s="272"/>
      <c r="I34" s="272"/>
      <c r="J34" s="189"/>
      <c r="K34" s="271"/>
      <c r="L34" s="272"/>
      <c r="M34" s="272"/>
      <c r="N34" s="272"/>
      <c r="O34" s="189"/>
      <c r="P34" s="272"/>
      <c r="Q34" s="272"/>
      <c r="R34" s="272"/>
      <c r="S34" s="272"/>
      <c r="T34" s="189"/>
    </row>
    <row r="35" spans="1:20" x14ac:dyDescent="0.25">
      <c r="A35" s="177" t="s">
        <v>534</v>
      </c>
      <c r="B35" s="268">
        <v>42820</v>
      </c>
      <c r="C35" s="269">
        <v>42520</v>
      </c>
      <c r="D35" s="269">
        <v>42980</v>
      </c>
      <c r="E35" s="270">
        <v>42380</v>
      </c>
      <c r="F35" s="271">
        <v>42970</v>
      </c>
      <c r="G35" s="272">
        <v>42690</v>
      </c>
      <c r="H35" s="277">
        <v>43060</v>
      </c>
      <c r="I35" s="277">
        <v>42510</v>
      </c>
      <c r="J35">
        <v>81.3</v>
      </c>
      <c r="K35" s="271"/>
      <c r="L35" s="272"/>
      <c r="M35" s="272"/>
      <c r="N35" s="272"/>
      <c r="O35" s="189"/>
      <c r="P35" s="272">
        <v>42970</v>
      </c>
      <c r="Q35" s="272">
        <v>42690</v>
      </c>
      <c r="R35" s="272">
        <v>43050</v>
      </c>
      <c r="S35" s="272">
        <v>42520</v>
      </c>
      <c r="T35" s="189">
        <v>81.3</v>
      </c>
    </row>
    <row r="36" spans="1:20" x14ac:dyDescent="0.25">
      <c r="A36" s="177" t="s">
        <v>535</v>
      </c>
      <c r="B36" s="268">
        <v>43060</v>
      </c>
      <c r="C36" s="269">
        <v>42730</v>
      </c>
      <c r="D36" s="269">
        <v>43220</v>
      </c>
      <c r="E36" s="270">
        <v>42580</v>
      </c>
      <c r="F36" s="271">
        <v>43020</v>
      </c>
      <c r="G36" s="272">
        <v>42780</v>
      </c>
      <c r="H36" s="277">
        <v>43130</v>
      </c>
      <c r="I36" s="277">
        <v>42650</v>
      </c>
      <c r="J36">
        <v>114.5</v>
      </c>
      <c r="K36" s="271"/>
      <c r="L36" s="272"/>
      <c r="M36" s="272"/>
      <c r="N36" s="272"/>
      <c r="O36" s="189"/>
      <c r="P36" s="272">
        <v>43020</v>
      </c>
      <c r="Q36" s="272">
        <v>42780</v>
      </c>
      <c r="R36" s="272">
        <v>43130</v>
      </c>
      <c r="S36" s="272">
        <v>42650</v>
      </c>
      <c r="T36" s="189">
        <v>114.5</v>
      </c>
    </row>
    <row r="37" spans="1:20" x14ac:dyDescent="0.25">
      <c r="A37" s="177" t="s">
        <v>536</v>
      </c>
      <c r="B37" s="268">
        <v>43200</v>
      </c>
      <c r="C37" s="269">
        <v>42880</v>
      </c>
      <c r="D37" s="269">
        <v>43370</v>
      </c>
      <c r="E37" s="270">
        <v>42720</v>
      </c>
      <c r="F37" s="271">
        <v>43060</v>
      </c>
      <c r="G37" s="272">
        <v>42830</v>
      </c>
      <c r="H37" s="277">
        <v>43190</v>
      </c>
      <c r="I37" s="277">
        <v>42730</v>
      </c>
      <c r="J37">
        <v>103.7</v>
      </c>
      <c r="K37" s="271"/>
      <c r="L37" s="272"/>
      <c r="M37" s="272"/>
      <c r="N37" s="272"/>
      <c r="O37" s="189"/>
      <c r="P37" s="272">
        <v>43060</v>
      </c>
      <c r="Q37" s="272">
        <v>42830</v>
      </c>
      <c r="R37" s="272">
        <v>43180</v>
      </c>
      <c r="S37" s="272">
        <v>42720</v>
      </c>
      <c r="T37" s="189">
        <v>103.4</v>
      </c>
    </row>
    <row r="38" spans="1:20" x14ac:dyDescent="0.25">
      <c r="A38" s="177" t="s">
        <v>610</v>
      </c>
      <c r="B38" s="268">
        <v>43320</v>
      </c>
      <c r="C38" s="269">
        <v>42980</v>
      </c>
      <c r="D38" s="269">
        <v>43510</v>
      </c>
      <c r="E38" s="270">
        <v>42810</v>
      </c>
      <c r="F38" s="271">
        <v>43090</v>
      </c>
      <c r="G38" s="272">
        <v>42850</v>
      </c>
      <c r="H38" s="277">
        <v>43230</v>
      </c>
      <c r="I38" s="277">
        <v>42760</v>
      </c>
      <c r="J38">
        <v>80.8</v>
      </c>
      <c r="K38" s="271"/>
      <c r="L38" s="272"/>
      <c r="M38" s="272"/>
      <c r="N38" s="272"/>
      <c r="O38" s="189"/>
      <c r="P38" s="272">
        <v>43090</v>
      </c>
      <c r="Q38" s="272">
        <v>42850</v>
      </c>
      <c r="R38" s="272">
        <v>43230</v>
      </c>
      <c r="S38" s="272">
        <v>42760</v>
      </c>
      <c r="T38" s="189">
        <v>80.400000000000006</v>
      </c>
    </row>
    <row r="39" spans="1:20" x14ac:dyDescent="0.25">
      <c r="A39" s="177"/>
      <c r="B39" s="268"/>
      <c r="C39" s="269"/>
      <c r="D39" s="269"/>
      <c r="E39" s="270"/>
      <c r="F39" s="271"/>
      <c r="G39" s="272"/>
      <c r="H39" s="272"/>
      <c r="I39" s="272"/>
      <c r="J39" s="189"/>
      <c r="K39" s="271"/>
      <c r="L39" s="272"/>
      <c r="M39" s="272"/>
      <c r="N39" s="272"/>
      <c r="O39" s="189"/>
      <c r="P39" s="272"/>
      <c r="Q39" s="272"/>
      <c r="R39" s="272"/>
      <c r="S39" s="272"/>
      <c r="T39" s="189"/>
    </row>
    <row r="40" spans="1:20" s="176" customFormat="1" x14ac:dyDescent="0.25">
      <c r="A40" s="182" t="s">
        <v>537</v>
      </c>
      <c r="B40" s="218"/>
      <c r="C40" s="219"/>
      <c r="D40" s="219"/>
      <c r="E40" s="217"/>
      <c r="F40" s="220">
        <v>43200</v>
      </c>
      <c r="G40" s="221">
        <v>42930</v>
      </c>
      <c r="H40" s="221">
        <v>43380</v>
      </c>
      <c r="I40" s="221">
        <v>42830</v>
      </c>
      <c r="J40" s="213"/>
      <c r="K40" s="220"/>
      <c r="L40" s="221"/>
      <c r="M40" s="221"/>
      <c r="N40" s="221"/>
      <c r="O40" s="213"/>
      <c r="P40" s="221">
        <v>43190</v>
      </c>
      <c r="Q40" s="221">
        <v>42930</v>
      </c>
      <c r="R40" s="221">
        <v>43370</v>
      </c>
      <c r="S40" s="221">
        <v>42830</v>
      </c>
      <c r="T40" s="213"/>
    </row>
    <row r="41" spans="1:20" x14ac:dyDescent="0.25">
      <c r="A41" s="182" t="s">
        <v>538</v>
      </c>
      <c r="B41" s="268"/>
      <c r="C41" s="269"/>
      <c r="D41" s="269"/>
      <c r="E41" s="270"/>
      <c r="F41" s="271"/>
      <c r="G41" s="272"/>
      <c r="H41" s="272"/>
      <c r="I41" s="272"/>
      <c r="J41" s="189"/>
      <c r="K41" s="271"/>
      <c r="L41" s="272"/>
      <c r="M41" s="272"/>
      <c r="N41" s="272"/>
      <c r="O41" s="189"/>
      <c r="P41" s="283"/>
      <c r="Q41" s="283"/>
      <c r="R41" s="283"/>
      <c r="S41" s="283"/>
      <c r="T41" s="189"/>
    </row>
    <row r="42" spans="1:20" x14ac:dyDescent="0.25">
      <c r="A42" s="214" t="s">
        <v>539</v>
      </c>
      <c r="B42" s="271">
        <v>43100</v>
      </c>
      <c r="C42" s="272">
        <v>42710</v>
      </c>
      <c r="D42" s="272">
        <v>43310</v>
      </c>
      <c r="E42" s="273">
        <v>42530</v>
      </c>
      <c r="F42" s="271">
        <v>43330</v>
      </c>
      <c r="G42" s="272">
        <v>43030</v>
      </c>
      <c r="H42" s="272">
        <v>43530</v>
      </c>
      <c r="I42" s="272">
        <v>42920</v>
      </c>
      <c r="J42">
        <v>53.7</v>
      </c>
      <c r="K42" s="271"/>
      <c r="L42" s="272"/>
      <c r="M42" s="272"/>
      <c r="N42" s="272"/>
      <c r="O42" s="189"/>
      <c r="P42" s="286">
        <v>43330</v>
      </c>
      <c r="Q42" s="286">
        <v>43030</v>
      </c>
      <c r="R42" s="286">
        <v>43530</v>
      </c>
      <c r="S42" s="286">
        <v>42910</v>
      </c>
      <c r="T42" s="211">
        <v>54.1</v>
      </c>
    </row>
    <row r="43" spans="1:20" x14ac:dyDescent="0.25">
      <c r="A43" s="177" t="s">
        <v>540</v>
      </c>
      <c r="B43" s="268">
        <v>43310</v>
      </c>
      <c r="C43" s="269">
        <v>42860</v>
      </c>
      <c r="D43" s="269">
        <v>43590</v>
      </c>
      <c r="E43" s="270">
        <v>42660</v>
      </c>
      <c r="F43" s="271">
        <v>43420</v>
      </c>
      <c r="G43" s="272">
        <v>43070</v>
      </c>
      <c r="H43" s="272">
        <v>43650</v>
      </c>
      <c r="I43" s="272">
        <v>42950</v>
      </c>
      <c r="J43">
        <v>90.8</v>
      </c>
      <c r="K43" s="271"/>
      <c r="L43" s="272"/>
      <c r="M43" s="272"/>
      <c r="N43" s="272"/>
      <c r="O43" s="189"/>
      <c r="P43" s="272">
        <v>43420</v>
      </c>
      <c r="Q43" s="272">
        <v>43070</v>
      </c>
      <c r="R43" s="272">
        <v>43650</v>
      </c>
      <c r="S43" s="272">
        <v>42950</v>
      </c>
      <c r="T43" s="189">
        <v>91</v>
      </c>
    </row>
    <row r="44" spans="1:20" x14ac:dyDescent="0.25">
      <c r="A44" s="177" t="s">
        <v>541</v>
      </c>
      <c r="B44" s="268">
        <v>44000</v>
      </c>
      <c r="C44" s="269">
        <v>43490</v>
      </c>
      <c r="D44" s="269">
        <v>44250</v>
      </c>
      <c r="E44" s="270">
        <v>43290</v>
      </c>
      <c r="F44" s="271">
        <v>43790</v>
      </c>
      <c r="G44" s="272">
        <v>43390</v>
      </c>
      <c r="H44" s="272">
        <v>44010</v>
      </c>
      <c r="I44" s="272">
        <v>43240</v>
      </c>
      <c r="J44">
        <v>99.7</v>
      </c>
      <c r="K44" s="271"/>
      <c r="L44" s="272"/>
      <c r="M44" s="272"/>
      <c r="N44" s="272"/>
      <c r="O44" s="189"/>
      <c r="P44" s="272">
        <v>43800</v>
      </c>
      <c r="Q44" s="272">
        <v>43400</v>
      </c>
      <c r="R44" s="272">
        <v>44020</v>
      </c>
      <c r="S44" s="272">
        <v>43250</v>
      </c>
      <c r="T44" s="189">
        <v>100.5</v>
      </c>
    </row>
    <row r="45" spans="1:20" x14ac:dyDescent="0.25">
      <c r="A45" s="177" t="s">
        <v>611</v>
      </c>
      <c r="B45" s="268">
        <v>44020</v>
      </c>
      <c r="C45" s="269">
        <v>43520</v>
      </c>
      <c r="D45" s="269">
        <v>44260</v>
      </c>
      <c r="E45" s="270">
        <v>43320</v>
      </c>
      <c r="F45" s="271">
        <v>43800</v>
      </c>
      <c r="G45" s="272">
        <v>43400</v>
      </c>
      <c r="H45" s="272">
        <v>44020</v>
      </c>
      <c r="I45" s="272">
        <v>43260</v>
      </c>
      <c r="J45">
        <v>97.7</v>
      </c>
      <c r="K45" s="271"/>
      <c r="L45" s="272"/>
      <c r="M45" s="272"/>
      <c r="N45" s="272"/>
      <c r="O45" s="189"/>
      <c r="P45" s="272">
        <v>43810</v>
      </c>
      <c r="Q45" s="272">
        <v>43410</v>
      </c>
      <c r="R45" s="272">
        <v>44030</v>
      </c>
      <c r="S45" s="272">
        <v>43260</v>
      </c>
      <c r="T45" s="189">
        <v>98.6</v>
      </c>
    </row>
    <row r="46" spans="1:20" x14ac:dyDescent="0.25">
      <c r="A46" s="177" t="s">
        <v>542</v>
      </c>
      <c r="B46" s="268">
        <v>44150</v>
      </c>
      <c r="C46" s="269">
        <v>43520</v>
      </c>
      <c r="D46" s="269">
        <v>44440</v>
      </c>
      <c r="E46" s="270">
        <v>43260</v>
      </c>
      <c r="F46" s="271">
        <v>43810</v>
      </c>
      <c r="G46" s="272">
        <v>43370</v>
      </c>
      <c r="H46" s="272">
        <v>44050</v>
      </c>
      <c r="I46" s="272">
        <v>43210</v>
      </c>
      <c r="J46">
        <v>96.5</v>
      </c>
      <c r="K46" s="271"/>
      <c r="L46" s="272"/>
      <c r="M46" s="272"/>
      <c r="N46" s="272"/>
      <c r="O46" s="189"/>
      <c r="P46" s="272">
        <v>43820</v>
      </c>
      <c r="Q46" s="272">
        <v>43370</v>
      </c>
      <c r="R46" s="272">
        <v>44070</v>
      </c>
      <c r="S46" s="272">
        <v>43210</v>
      </c>
      <c r="T46" s="189">
        <v>97.7</v>
      </c>
    </row>
    <row r="47" spans="1:20" x14ac:dyDescent="0.25">
      <c r="A47" s="177"/>
      <c r="B47" s="268"/>
      <c r="C47" s="269"/>
      <c r="D47" s="269"/>
      <c r="E47" s="270"/>
      <c r="F47" s="271"/>
      <c r="G47" s="272"/>
      <c r="H47" s="272"/>
      <c r="I47" s="272"/>
      <c r="J47" s="189"/>
      <c r="K47" s="271"/>
      <c r="L47" s="272"/>
      <c r="M47" s="272"/>
      <c r="N47" s="272"/>
      <c r="O47" s="189"/>
      <c r="P47" s="272"/>
      <c r="Q47" s="272"/>
      <c r="R47" s="272"/>
      <c r="S47" s="272"/>
      <c r="T47" s="189"/>
    </row>
    <row r="48" spans="1:20" s="176" customFormat="1" x14ac:dyDescent="0.25">
      <c r="A48" s="182" t="s">
        <v>635</v>
      </c>
      <c r="B48" s="218"/>
      <c r="C48" s="219"/>
      <c r="D48" s="219"/>
      <c r="E48" s="217"/>
      <c r="F48" s="278">
        <v>44100</v>
      </c>
      <c r="G48" s="278">
        <v>43610</v>
      </c>
      <c r="H48" s="278">
        <v>44340</v>
      </c>
      <c r="I48" s="278">
        <v>43420</v>
      </c>
      <c r="J48" s="213"/>
      <c r="K48" s="220"/>
      <c r="L48" s="221"/>
      <c r="M48" s="221"/>
      <c r="N48" s="221"/>
      <c r="O48" s="213"/>
      <c r="P48" s="221">
        <v>44130</v>
      </c>
      <c r="Q48" s="221">
        <v>43640</v>
      </c>
      <c r="R48" s="221">
        <v>44350</v>
      </c>
      <c r="S48" s="221">
        <v>43430</v>
      </c>
      <c r="T48" s="213"/>
    </row>
    <row r="49" spans="1:20" s="176" customFormat="1" x14ac:dyDescent="0.25">
      <c r="A49" s="267" t="s">
        <v>698</v>
      </c>
      <c r="B49" s="218"/>
      <c r="C49" s="219"/>
      <c r="D49" s="219"/>
      <c r="E49" s="217"/>
      <c r="F49" s="278"/>
      <c r="G49" s="278"/>
      <c r="H49" s="278"/>
      <c r="I49" s="278"/>
      <c r="J49" s="213"/>
      <c r="K49" s="220"/>
      <c r="L49" s="221"/>
      <c r="M49" s="221"/>
      <c r="N49" s="221"/>
      <c r="O49" s="213"/>
      <c r="P49" s="221"/>
      <c r="Q49" s="221"/>
      <c r="R49" s="221"/>
      <c r="S49" s="221"/>
      <c r="T49" s="213"/>
    </row>
    <row r="50" spans="1:20" s="176" customFormat="1" x14ac:dyDescent="0.25">
      <c r="A50" s="182" t="s">
        <v>636</v>
      </c>
      <c r="B50" s="218"/>
      <c r="C50" s="219"/>
      <c r="D50" s="219"/>
      <c r="E50" s="217"/>
      <c r="F50" s="220">
        <v>44540</v>
      </c>
      <c r="G50" s="221">
        <v>44100</v>
      </c>
      <c r="H50" s="221">
        <v>44710</v>
      </c>
      <c r="I50" s="221">
        <v>43830</v>
      </c>
      <c r="J50" s="213"/>
      <c r="K50" s="220">
        <v>44400</v>
      </c>
      <c r="L50" s="221">
        <v>43960</v>
      </c>
      <c r="M50" s="221">
        <v>44570</v>
      </c>
      <c r="N50" s="221">
        <v>43650</v>
      </c>
      <c r="O50" s="213"/>
      <c r="P50" s="278">
        <v>44510</v>
      </c>
      <c r="Q50" s="278">
        <v>44140</v>
      </c>
      <c r="R50" s="278">
        <v>44740</v>
      </c>
      <c r="S50" s="278">
        <v>43970</v>
      </c>
      <c r="T50" s="213"/>
    </row>
    <row r="51" spans="1:20" s="176" customFormat="1" x14ac:dyDescent="0.25">
      <c r="A51" s="182"/>
      <c r="B51" s="218"/>
      <c r="C51" s="219"/>
      <c r="D51" s="219"/>
      <c r="E51" s="217"/>
      <c r="F51" s="220"/>
      <c r="G51" s="221"/>
      <c r="H51" s="221"/>
      <c r="I51" s="221"/>
      <c r="J51" s="213"/>
      <c r="K51" s="220"/>
      <c r="L51" s="221"/>
      <c r="M51" s="221"/>
      <c r="N51" s="221"/>
      <c r="O51" s="213"/>
      <c r="P51" s="221"/>
      <c r="Q51" s="221"/>
      <c r="R51" s="221"/>
      <c r="S51" s="221"/>
      <c r="T51" s="213"/>
    </row>
    <row r="52" spans="1:20" x14ac:dyDescent="0.25">
      <c r="A52" s="182" t="s">
        <v>551</v>
      </c>
      <c r="B52" s="268"/>
      <c r="C52" s="269"/>
      <c r="D52" s="269"/>
      <c r="E52" s="270"/>
      <c r="F52" s="271"/>
      <c r="G52" s="272"/>
      <c r="H52" s="272"/>
      <c r="I52" s="272"/>
      <c r="J52" s="189"/>
      <c r="K52" s="281"/>
      <c r="L52" s="282"/>
      <c r="M52" s="282"/>
      <c r="N52" s="282"/>
      <c r="O52" s="189"/>
      <c r="P52" s="283"/>
      <c r="Q52" s="283"/>
      <c r="R52" s="283"/>
      <c r="S52" s="283"/>
      <c r="T52" s="189"/>
    </row>
    <row r="53" spans="1:20" x14ac:dyDescent="0.25">
      <c r="A53" s="361" t="s">
        <v>554</v>
      </c>
      <c r="B53" s="363">
        <v>43760</v>
      </c>
      <c r="C53" s="364">
        <v>43050</v>
      </c>
      <c r="D53" s="364">
        <v>44210</v>
      </c>
      <c r="E53" s="365">
        <v>42810</v>
      </c>
      <c r="F53" s="363"/>
      <c r="G53" s="364"/>
      <c r="H53" s="364"/>
      <c r="I53" s="364"/>
      <c r="J53" s="367"/>
      <c r="K53" s="363">
        <v>44540</v>
      </c>
      <c r="L53" s="364">
        <v>44070</v>
      </c>
      <c r="M53" s="364">
        <v>44790</v>
      </c>
      <c r="N53" s="364">
        <v>43790</v>
      </c>
      <c r="O53" s="367">
        <v>19.600000000000001</v>
      </c>
      <c r="P53" s="364">
        <v>44660</v>
      </c>
      <c r="Q53" s="364">
        <v>44240</v>
      </c>
      <c r="R53" s="364">
        <v>44880</v>
      </c>
      <c r="S53" s="364">
        <v>44080</v>
      </c>
      <c r="T53" s="211">
        <v>8.1</v>
      </c>
    </row>
    <row r="54" spans="1:20" x14ac:dyDescent="0.25">
      <c r="A54" s="177" t="s">
        <v>555</v>
      </c>
      <c r="B54" s="268">
        <v>44240</v>
      </c>
      <c r="C54" s="269">
        <v>43600</v>
      </c>
      <c r="D54" s="269">
        <v>44520</v>
      </c>
      <c r="E54" s="270">
        <v>43320</v>
      </c>
      <c r="F54" s="271"/>
      <c r="G54" s="272"/>
      <c r="H54" s="272"/>
      <c r="I54" s="272"/>
      <c r="J54" s="189"/>
      <c r="K54" s="271">
        <v>44550</v>
      </c>
      <c r="L54" s="272">
        <v>44110</v>
      </c>
      <c r="M54" s="272">
        <v>44790</v>
      </c>
      <c r="N54" s="272">
        <v>43860</v>
      </c>
      <c r="O54" s="189">
        <v>66.400000000000006</v>
      </c>
      <c r="P54" s="286">
        <v>44660</v>
      </c>
      <c r="Q54" s="286">
        <v>44260</v>
      </c>
      <c r="R54" s="286">
        <v>44870</v>
      </c>
      <c r="S54" s="286">
        <v>44110</v>
      </c>
      <c r="T54" s="211">
        <v>40</v>
      </c>
    </row>
    <row r="55" spans="1:20" x14ac:dyDescent="0.25">
      <c r="A55" s="368" t="s">
        <v>556</v>
      </c>
      <c r="B55" s="369">
        <v>44580</v>
      </c>
      <c r="C55" s="370">
        <v>43720</v>
      </c>
      <c r="D55" s="370">
        <v>44980</v>
      </c>
      <c r="E55" s="371">
        <v>43340</v>
      </c>
      <c r="F55" s="363"/>
      <c r="G55" s="364"/>
      <c r="H55" s="364"/>
      <c r="I55" s="364"/>
      <c r="J55" s="367"/>
      <c r="K55" s="363">
        <v>44750</v>
      </c>
      <c r="L55" s="364">
        <v>44180</v>
      </c>
      <c r="M55" s="364">
        <v>45100</v>
      </c>
      <c r="N55" s="364">
        <v>43920</v>
      </c>
      <c r="O55" s="367">
        <v>96.2</v>
      </c>
      <c r="P55" s="364">
        <v>44820</v>
      </c>
      <c r="Q55" s="364">
        <v>44360</v>
      </c>
      <c r="R55" s="364">
        <v>45030</v>
      </c>
      <c r="S55" s="364">
        <v>44160</v>
      </c>
      <c r="T55" s="367">
        <v>84.1</v>
      </c>
    </row>
    <row r="56" spans="1:20" x14ac:dyDescent="0.25">
      <c r="A56" s="177" t="s">
        <v>557</v>
      </c>
      <c r="B56" s="268">
        <v>44600</v>
      </c>
      <c r="C56" s="269">
        <v>43950</v>
      </c>
      <c r="D56" s="269">
        <v>44890</v>
      </c>
      <c r="E56" s="270">
        <v>43600</v>
      </c>
      <c r="F56" s="271">
        <v>44670</v>
      </c>
      <c r="G56" s="272">
        <v>44310</v>
      </c>
      <c r="H56" s="272">
        <v>44820</v>
      </c>
      <c r="I56" s="272">
        <v>44090</v>
      </c>
      <c r="J56">
        <v>105.9</v>
      </c>
      <c r="K56" s="271"/>
      <c r="L56" s="272"/>
      <c r="M56" s="272"/>
      <c r="N56" s="272"/>
      <c r="O56" s="189"/>
      <c r="P56" s="272">
        <v>44770</v>
      </c>
      <c r="Q56" s="272">
        <v>44340</v>
      </c>
      <c r="R56" s="272">
        <v>44960</v>
      </c>
      <c r="S56" s="272">
        <v>44160</v>
      </c>
      <c r="T56" s="189">
        <v>89.5</v>
      </c>
    </row>
    <row r="57" spans="1:20" x14ac:dyDescent="0.25">
      <c r="A57" s="177" t="s">
        <v>558</v>
      </c>
      <c r="B57" s="268">
        <v>44630</v>
      </c>
      <c r="C57" s="269">
        <v>43990</v>
      </c>
      <c r="D57" s="269">
        <v>44930</v>
      </c>
      <c r="E57" s="270">
        <v>43640</v>
      </c>
      <c r="F57" s="271">
        <v>44670</v>
      </c>
      <c r="G57" s="272">
        <v>44310</v>
      </c>
      <c r="H57" s="272">
        <v>44830</v>
      </c>
      <c r="I57" s="272">
        <v>44100</v>
      </c>
      <c r="J57">
        <v>110.8</v>
      </c>
      <c r="K57" s="271"/>
      <c r="L57" s="272"/>
      <c r="M57" s="272"/>
      <c r="N57" s="272"/>
      <c r="O57" s="189"/>
      <c r="P57" s="272">
        <v>44780</v>
      </c>
      <c r="Q57" s="272">
        <v>44350</v>
      </c>
      <c r="R57" s="272">
        <v>44970</v>
      </c>
      <c r="S57" s="272">
        <v>44170</v>
      </c>
      <c r="T57" s="189">
        <v>94</v>
      </c>
    </row>
    <row r="58" spans="1:20" x14ac:dyDescent="0.25">
      <c r="A58" s="177" t="s">
        <v>559</v>
      </c>
      <c r="B58" s="268">
        <v>44640</v>
      </c>
      <c r="C58" s="269">
        <v>44000</v>
      </c>
      <c r="D58" s="269">
        <v>44940</v>
      </c>
      <c r="E58" s="270">
        <v>43650</v>
      </c>
      <c r="F58" s="271"/>
      <c r="G58" s="272"/>
      <c r="H58" s="272"/>
      <c r="I58" s="272"/>
      <c r="J58" s="189"/>
      <c r="K58" s="271">
        <v>44700</v>
      </c>
      <c r="L58" s="272">
        <v>44220</v>
      </c>
      <c r="M58" s="272">
        <v>44990</v>
      </c>
      <c r="N58" s="272">
        <v>43990</v>
      </c>
      <c r="O58" s="189">
        <v>104.5</v>
      </c>
      <c r="P58" s="272">
        <v>44780</v>
      </c>
      <c r="Q58" s="272">
        <v>44360</v>
      </c>
      <c r="R58" s="272">
        <v>44970</v>
      </c>
      <c r="S58" s="272">
        <v>44170</v>
      </c>
      <c r="T58" s="189">
        <v>95.1</v>
      </c>
    </row>
    <row r="59" spans="1:20" x14ac:dyDescent="0.25">
      <c r="A59" s="177" t="s">
        <v>560</v>
      </c>
      <c r="B59" s="268">
        <v>44640</v>
      </c>
      <c r="C59" s="269">
        <v>44070</v>
      </c>
      <c r="D59" s="269">
        <v>44910</v>
      </c>
      <c r="E59" s="270">
        <v>43750</v>
      </c>
      <c r="F59" s="271"/>
      <c r="G59" s="272"/>
      <c r="H59" s="272"/>
      <c r="I59" s="272"/>
      <c r="J59" s="189"/>
      <c r="K59" s="271">
        <v>44690</v>
      </c>
      <c r="L59" s="272">
        <v>44240</v>
      </c>
      <c r="M59" s="272">
        <v>44950</v>
      </c>
      <c r="N59" s="272">
        <v>44030</v>
      </c>
      <c r="O59" s="189">
        <v>105</v>
      </c>
      <c r="P59" s="272">
        <v>44760</v>
      </c>
      <c r="Q59" s="272">
        <v>44350</v>
      </c>
      <c r="R59" s="272">
        <v>44950</v>
      </c>
      <c r="S59" s="272">
        <v>44180</v>
      </c>
      <c r="T59" s="189">
        <v>96.1</v>
      </c>
    </row>
    <row r="60" spans="1:20" x14ac:dyDescent="0.25">
      <c r="A60" s="177" t="s">
        <v>561</v>
      </c>
      <c r="B60" s="268">
        <v>44790</v>
      </c>
      <c r="C60" s="269">
        <v>44150</v>
      </c>
      <c r="D60" s="269">
        <v>45100</v>
      </c>
      <c r="E60" s="270">
        <v>43810</v>
      </c>
      <c r="F60" s="277">
        <v>44690</v>
      </c>
      <c r="G60" s="277">
        <v>44340</v>
      </c>
      <c r="H60" s="277">
        <v>44850</v>
      </c>
      <c r="I60" s="277">
        <v>44140</v>
      </c>
      <c r="J60">
        <v>124.2</v>
      </c>
      <c r="K60" s="271"/>
      <c r="L60" s="272"/>
      <c r="M60" s="272"/>
      <c r="N60" s="272"/>
      <c r="O60" s="189"/>
      <c r="P60" s="272">
        <v>44840</v>
      </c>
      <c r="Q60" s="272">
        <v>44410</v>
      </c>
      <c r="R60" s="272">
        <v>45030</v>
      </c>
      <c r="S60" s="272">
        <v>44220</v>
      </c>
      <c r="T60" s="189">
        <v>108.5</v>
      </c>
    </row>
    <row r="61" spans="1:20" x14ac:dyDescent="0.25">
      <c r="A61" s="177" t="s">
        <v>562</v>
      </c>
      <c r="B61" s="268">
        <v>44880</v>
      </c>
      <c r="C61" s="269">
        <v>44330</v>
      </c>
      <c r="D61" s="269">
        <v>45170</v>
      </c>
      <c r="E61" s="270">
        <v>44050</v>
      </c>
      <c r="F61" s="271"/>
      <c r="G61" s="272"/>
      <c r="H61" s="272"/>
      <c r="I61" s="272"/>
      <c r="J61" s="189"/>
      <c r="K61" s="271">
        <v>44880</v>
      </c>
      <c r="L61" s="272">
        <v>44380</v>
      </c>
      <c r="M61" s="272">
        <v>45150</v>
      </c>
      <c r="N61" s="272">
        <v>44180</v>
      </c>
      <c r="O61" s="189">
        <v>105.3</v>
      </c>
      <c r="P61" s="272">
        <v>44880</v>
      </c>
      <c r="Q61" s="272">
        <v>44470</v>
      </c>
      <c r="R61" s="272">
        <v>45060</v>
      </c>
      <c r="S61" s="272">
        <v>44280</v>
      </c>
      <c r="T61" s="189">
        <v>112.1</v>
      </c>
    </row>
    <row r="62" spans="1:20" x14ac:dyDescent="0.25">
      <c r="A62" s="177" t="s">
        <v>563</v>
      </c>
      <c r="B62" s="268">
        <v>44950</v>
      </c>
      <c r="C62" s="269">
        <v>44410</v>
      </c>
      <c r="D62" s="269">
        <v>45240</v>
      </c>
      <c r="E62" s="270">
        <v>44140</v>
      </c>
      <c r="F62" s="271"/>
      <c r="G62" s="272"/>
      <c r="H62" s="272"/>
      <c r="I62" s="272"/>
      <c r="J62" s="189"/>
      <c r="K62" s="271">
        <v>44940</v>
      </c>
      <c r="L62" s="272">
        <v>44440</v>
      </c>
      <c r="M62" s="272">
        <v>45210</v>
      </c>
      <c r="N62" s="272">
        <v>44230</v>
      </c>
      <c r="O62" s="189">
        <v>104.2</v>
      </c>
      <c r="P62" s="272">
        <v>44920</v>
      </c>
      <c r="Q62" s="272">
        <v>44510</v>
      </c>
      <c r="R62" s="272">
        <v>45090</v>
      </c>
      <c r="S62" s="272">
        <v>44320</v>
      </c>
      <c r="T62" s="189">
        <v>113.5</v>
      </c>
    </row>
    <row r="63" spans="1:20" x14ac:dyDescent="0.25">
      <c r="A63" s="177" t="s">
        <v>564</v>
      </c>
      <c r="B63" s="268">
        <v>44980</v>
      </c>
      <c r="C63" s="269">
        <v>44430</v>
      </c>
      <c r="D63" s="269">
        <v>45260</v>
      </c>
      <c r="E63" s="270">
        <v>44170</v>
      </c>
      <c r="F63" s="271"/>
      <c r="G63" s="272"/>
      <c r="H63" s="272"/>
      <c r="I63" s="272"/>
      <c r="J63" s="189"/>
      <c r="K63" s="271">
        <v>44960</v>
      </c>
      <c r="L63" s="272">
        <v>44460</v>
      </c>
      <c r="M63" s="272">
        <v>45220</v>
      </c>
      <c r="N63" s="272">
        <v>44250</v>
      </c>
      <c r="O63" s="189">
        <v>104</v>
      </c>
      <c r="P63" s="272">
        <v>44930</v>
      </c>
      <c r="Q63" s="272">
        <v>44520</v>
      </c>
      <c r="R63" s="272">
        <v>45100</v>
      </c>
      <c r="S63" s="272">
        <v>44330</v>
      </c>
      <c r="T63" s="189">
        <v>113.9</v>
      </c>
    </row>
    <row r="64" spans="1:20" x14ac:dyDescent="0.25">
      <c r="A64" s="177" t="s">
        <v>613</v>
      </c>
      <c r="B64" s="268">
        <v>44960</v>
      </c>
      <c r="C64" s="269">
        <v>44480</v>
      </c>
      <c r="D64" s="269">
        <v>45210</v>
      </c>
      <c r="E64" s="270">
        <v>44260</v>
      </c>
      <c r="F64" s="271"/>
      <c r="G64" s="272"/>
      <c r="H64" s="272"/>
      <c r="I64" s="272"/>
      <c r="J64" s="189"/>
      <c r="K64" s="271">
        <v>44950</v>
      </c>
      <c r="L64" s="272">
        <v>44490</v>
      </c>
      <c r="M64" s="272">
        <v>45180</v>
      </c>
      <c r="N64" s="272">
        <v>44300</v>
      </c>
      <c r="O64" s="189">
        <v>102.5</v>
      </c>
      <c r="P64" s="272">
        <v>44920</v>
      </c>
      <c r="Q64" s="272">
        <v>44540</v>
      </c>
      <c r="R64" s="272">
        <v>45090</v>
      </c>
      <c r="S64" s="272">
        <v>44360</v>
      </c>
      <c r="T64" s="189">
        <v>111</v>
      </c>
    </row>
    <row r="65" spans="1:20" x14ac:dyDescent="0.25">
      <c r="A65" s="177" t="s">
        <v>612</v>
      </c>
      <c r="B65" s="268">
        <v>45010</v>
      </c>
      <c r="C65" s="269">
        <v>44570</v>
      </c>
      <c r="D65" s="269">
        <v>45230</v>
      </c>
      <c r="E65" s="270">
        <v>44360</v>
      </c>
      <c r="F65" s="271"/>
      <c r="G65" s="272"/>
      <c r="H65" s="272"/>
      <c r="I65" s="272"/>
      <c r="J65" s="189"/>
      <c r="K65" s="271">
        <v>45010</v>
      </c>
      <c r="L65" s="272">
        <v>44570</v>
      </c>
      <c r="M65" s="272">
        <v>45220</v>
      </c>
      <c r="N65" s="272">
        <v>44380</v>
      </c>
      <c r="O65" s="189">
        <v>101.7</v>
      </c>
      <c r="P65" s="272">
        <v>44960</v>
      </c>
      <c r="Q65" s="272">
        <v>44600</v>
      </c>
      <c r="R65" s="272">
        <v>45110</v>
      </c>
      <c r="S65" s="272">
        <v>44420</v>
      </c>
      <c r="T65" s="189">
        <v>110.4</v>
      </c>
    </row>
    <row r="66" spans="1:20" x14ac:dyDescent="0.25">
      <c r="A66" s="177" t="s">
        <v>565</v>
      </c>
      <c r="B66" s="268">
        <v>45130</v>
      </c>
      <c r="C66" s="269">
        <v>44520</v>
      </c>
      <c r="D66" s="269">
        <v>45450</v>
      </c>
      <c r="E66" s="270">
        <v>44230</v>
      </c>
      <c r="F66" s="277">
        <v>44740</v>
      </c>
      <c r="G66" s="277">
        <v>44400</v>
      </c>
      <c r="H66" s="277">
        <v>44900</v>
      </c>
      <c r="I66" s="277">
        <v>44240</v>
      </c>
      <c r="J66">
        <v>94</v>
      </c>
      <c r="K66" s="271"/>
      <c r="L66" s="272"/>
      <c r="M66" s="272"/>
      <c r="N66" s="272"/>
      <c r="O66" s="189"/>
      <c r="P66" s="272">
        <v>45000</v>
      </c>
      <c r="Q66" s="272">
        <v>44590</v>
      </c>
      <c r="R66" s="272">
        <v>45150</v>
      </c>
      <c r="S66" s="272">
        <v>44370</v>
      </c>
      <c r="T66" s="189">
        <v>117</v>
      </c>
    </row>
    <row r="67" spans="1:20" x14ac:dyDescent="0.25">
      <c r="A67" s="177" t="s">
        <v>566</v>
      </c>
      <c r="B67" s="268">
        <v>45180</v>
      </c>
      <c r="C67" s="269">
        <v>44630</v>
      </c>
      <c r="D67" s="269">
        <v>45460</v>
      </c>
      <c r="E67" s="270">
        <v>44370</v>
      </c>
      <c r="F67" s="271"/>
      <c r="G67" s="272"/>
      <c r="H67" s="272"/>
      <c r="I67" s="272"/>
      <c r="J67" s="189"/>
      <c r="K67" s="271">
        <v>45160</v>
      </c>
      <c r="L67" s="272">
        <v>44640</v>
      </c>
      <c r="M67" s="272">
        <v>45370</v>
      </c>
      <c r="N67" s="272">
        <v>44400</v>
      </c>
      <c r="O67" s="189">
        <v>104.3</v>
      </c>
      <c r="P67" s="272">
        <v>45030</v>
      </c>
      <c r="Q67" s="272">
        <v>44640</v>
      </c>
      <c r="R67" s="272">
        <v>45170</v>
      </c>
      <c r="S67" s="272">
        <v>44440</v>
      </c>
      <c r="T67" s="189">
        <v>113.5</v>
      </c>
    </row>
    <row r="68" spans="1:20" x14ac:dyDescent="0.25">
      <c r="A68" s="177" t="s">
        <v>567</v>
      </c>
      <c r="B68" s="268">
        <v>45210</v>
      </c>
      <c r="C68" s="269">
        <v>44650</v>
      </c>
      <c r="D68" s="269">
        <v>45490</v>
      </c>
      <c r="E68" s="270">
        <v>44390</v>
      </c>
      <c r="F68" s="271"/>
      <c r="G68" s="272"/>
      <c r="H68" s="272"/>
      <c r="I68" s="272"/>
      <c r="J68" s="189"/>
      <c r="K68" s="271">
        <v>45180</v>
      </c>
      <c r="L68" s="272">
        <v>44670</v>
      </c>
      <c r="M68" s="272">
        <v>45390</v>
      </c>
      <c r="N68" s="272">
        <v>44420</v>
      </c>
      <c r="O68" s="189">
        <v>104.5</v>
      </c>
      <c r="P68" s="272">
        <v>45040</v>
      </c>
      <c r="Q68" s="272">
        <v>44660</v>
      </c>
      <c r="R68" s="272">
        <v>45180</v>
      </c>
      <c r="S68" s="272">
        <v>44450</v>
      </c>
      <c r="T68" s="189">
        <v>112.6</v>
      </c>
    </row>
    <row r="69" spans="1:20" x14ac:dyDescent="0.25">
      <c r="A69" s="177" t="s">
        <v>568</v>
      </c>
      <c r="B69" s="268">
        <v>45390</v>
      </c>
      <c r="C69" s="269">
        <v>44770</v>
      </c>
      <c r="D69" s="269">
        <v>45700</v>
      </c>
      <c r="E69" s="270">
        <v>44470</v>
      </c>
      <c r="F69" s="271"/>
      <c r="G69" s="272"/>
      <c r="H69" s="272"/>
      <c r="I69" s="272"/>
      <c r="J69" s="189"/>
      <c r="K69" s="271">
        <v>45300</v>
      </c>
      <c r="L69" s="272">
        <v>44770</v>
      </c>
      <c r="M69" s="272">
        <v>45490</v>
      </c>
      <c r="N69" s="272">
        <v>44490</v>
      </c>
      <c r="O69" s="189">
        <v>107.6</v>
      </c>
      <c r="P69" s="272">
        <v>45080</v>
      </c>
      <c r="Q69" s="272">
        <v>44700</v>
      </c>
      <c r="R69" s="272">
        <v>45210</v>
      </c>
      <c r="S69" s="272">
        <v>44490</v>
      </c>
      <c r="T69" s="189">
        <v>103.3</v>
      </c>
    </row>
    <row r="70" spans="1:20" x14ac:dyDescent="0.25">
      <c r="A70" s="177" t="s">
        <v>569</v>
      </c>
      <c r="B70" s="268">
        <v>45420</v>
      </c>
      <c r="C70" s="269">
        <v>44850</v>
      </c>
      <c r="D70" s="269">
        <v>45700</v>
      </c>
      <c r="E70" s="270">
        <v>44580</v>
      </c>
      <c r="F70" s="271"/>
      <c r="G70" s="272"/>
      <c r="H70" s="272"/>
      <c r="I70" s="272"/>
      <c r="J70" s="189"/>
      <c r="K70" s="271">
        <v>45320</v>
      </c>
      <c r="L70" s="272">
        <v>44850</v>
      </c>
      <c r="M70" s="272">
        <v>45500</v>
      </c>
      <c r="N70" s="272">
        <v>44580</v>
      </c>
      <c r="O70" s="189">
        <v>107.1</v>
      </c>
      <c r="P70" s="272">
        <v>45090</v>
      </c>
      <c r="Q70" s="272">
        <v>44750</v>
      </c>
      <c r="R70" s="272">
        <v>45230</v>
      </c>
      <c r="S70" s="272">
        <v>44560</v>
      </c>
      <c r="T70" s="189">
        <v>94.9</v>
      </c>
    </row>
    <row r="71" spans="1:20" x14ac:dyDescent="0.25">
      <c r="A71" s="177" t="s">
        <v>570</v>
      </c>
      <c r="B71" s="268">
        <v>45400</v>
      </c>
      <c r="C71" s="269">
        <v>44920</v>
      </c>
      <c r="D71" s="269">
        <v>45640</v>
      </c>
      <c r="E71" s="270">
        <v>44700</v>
      </c>
      <c r="F71" s="271"/>
      <c r="G71" s="272"/>
      <c r="H71" s="272"/>
      <c r="I71" s="272"/>
      <c r="J71" s="189"/>
      <c r="K71" s="271">
        <v>45320</v>
      </c>
      <c r="L71" s="272">
        <v>44910</v>
      </c>
      <c r="M71" s="272">
        <v>45500</v>
      </c>
      <c r="N71" s="272">
        <v>44690</v>
      </c>
      <c r="O71" s="189">
        <v>106</v>
      </c>
      <c r="P71" s="272">
        <v>45110</v>
      </c>
      <c r="Q71" s="272">
        <v>44800</v>
      </c>
      <c r="R71" s="272">
        <v>45230</v>
      </c>
      <c r="S71" s="272">
        <v>44630</v>
      </c>
      <c r="T71" s="189">
        <v>86.7</v>
      </c>
    </row>
    <row r="72" spans="1:20" x14ac:dyDescent="0.25">
      <c r="A72" s="177" t="s">
        <v>614</v>
      </c>
      <c r="B72" s="268">
        <v>45470</v>
      </c>
      <c r="C72" s="269">
        <v>44940</v>
      </c>
      <c r="D72" s="269">
        <v>45730</v>
      </c>
      <c r="E72" s="270">
        <v>44690</v>
      </c>
      <c r="F72" s="271"/>
      <c r="G72" s="272"/>
      <c r="H72" s="272"/>
      <c r="I72" s="272"/>
      <c r="J72" s="189"/>
      <c r="K72" s="271">
        <v>45350</v>
      </c>
      <c r="L72" s="272">
        <v>44920</v>
      </c>
      <c r="M72" s="272">
        <v>45530</v>
      </c>
      <c r="N72" s="272">
        <v>44680</v>
      </c>
      <c r="O72" s="189">
        <v>106.7</v>
      </c>
      <c r="P72" s="272">
        <v>45110</v>
      </c>
      <c r="Q72" s="272">
        <v>44790</v>
      </c>
      <c r="R72" s="272">
        <v>45240</v>
      </c>
      <c r="S72" s="272">
        <v>44620</v>
      </c>
      <c r="T72" s="189">
        <v>81.900000000000006</v>
      </c>
    </row>
    <row r="73" spans="1:20" x14ac:dyDescent="0.25">
      <c r="A73" s="368" t="s">
        <v>571</v>
      </c>
      <c r="B73" s="369">
        <v>45660</v>
      </c>
      <c r="C73" s="370">
        <v>44800</v>
      </c>
      <c r="D73" s="370">
        <v>46130</v>
      </c>
      <c r="E73" s="371">
        <v>44400</v>
      </c>
      <c r="F73" s="363"/>
      <c r="G73" s="364"/>
      <c r="H73" s="364"/>
      <c r="I73" s="364"/>
      <c r="J73" s="367"/>
      <c r="K73" s="363">
        <v>45380</v>
      </c>
      <c r="L73" s="364">
        <v>44790</v>
      </c>
      <c r="M73" s="364">
        <v>45570</v>
      </c>
      <c r="N73" s="364">
        <v>44440</v>
      </c>
      <c r="O73" s="367">
        <v>110.2</v>
      </c>
      <c r="P73" s="364">
        <v>45090</v>
      </c>
      <c r="Q73" s="364">
        <v>44690</v>
      </c>
      <c r="R73" s="364">
        <v>45220</v>
      </c>
      <c r="S73" s="364">
        <v>44440</v>
      </c>
      <c r="T73" s="306">
        <v>92.9</v>
      </c>
    </row>
    <row r="74" spans="1:20" x14ac:dyDescent="0.25">
      <c r="A74" s="177" t="s">
        <v>572</v>
      </c>
      <c r="B74" s="268">
        <v>45510</v>
      </c>
      <c r="C74" s="269">
        <v>44950</v>
      </c>
      <c r="D74" s="269">
        <v>45790</v>
      </c>
      <c r="E74" s="270">
        <v>44670</v>
      </c>
      <c r="F74" s="271"/>
      <c r="G74" s="272"/>
      <c r="H74" s="272"/>
      <c r="I74" s="272"/>
      <c r="J74" s="189"/>
      <c r="K74" s="271">
        <v>45370</v>
      </c>
      <c r="L74" s="272">
        <v>44920</v>
      </c>
      <c r="M74" s="272">
        <v>45550</v>
      </c>
      <c r="N74" s="272">
        <v>44660</v>
      </c>
      <c r="O74" s="189">
        <v>106.8</v>
      </c>
      <c r="P74" s="272">
        <v>45110</v>
      </c>
      <c r="Q74" s="272">
        <v>44780</v>
      </c>
      <c r="R74" s="272">
        <v>45240</v>
      </c>
      <c r="S74" s="272">
        <v>44600</v>
      </c>
      <c r="T74" s="189">
        <v>79.7</v>
      </c>
    </row>
    <row r="75" spans="1:20" x14ac:dyDescent="0.25">
      <c r="A75" s="177" t="s">
        <v>615</v>
      </c>
      <c r="B75" s="268">
        <v>45570</v>
      </c>
      <c r="C75" s="269">
        <v>45040</v>
      </c>
      <c r="D75" s="269">
        <v>45830</v>
      </c>
      <c r="E75" s="270">
        <v>44800</v>
      </c>
      <c r="F75" s="271"/>
      <c r="G75" s="272"/>
      <c r="H75" s="272"/>
      <c r="I75" s="272"/>
      <c r="J75" s="189"/>
      <c r="K75" s="271">
        <v>45390</v>
      </c>
      <c r="L75" s="272">
        <v>44980</v>
      </c>
      <c r="M75" s="272">
        <v>45570</v>
      </c>
      <c r="N75" s="272">
        <v>44760</v>
      </c>
      <c r="O75" s="189">
        <v>104.4</v>
      </c>
      <c r="P75" s="272">
        <v>45130</v>
      </c>
      <c r="Q75" s="272">
        <v>44820</v>
      </c>
      <c r="R75" s="272">
        <v>45250</v>
      </c>
      <c r="S75" s="272">
        <v>44660</v>
      </c>
      <c r="T75" s="189">
        <v>62.6</v>
      </c>
    </row>
    <row r="76" spans="1:20" x14ac:dyDescent="0.25">
      <c r="A76" s="177" t="s">
        <v>573</v>
      </c>
      <c r="B76" s="268">
        <v>45860</v>
      </c>
      <c r="C76" s="269">
        <v>45260</v>
      </c>
      <c r="D76" s="269">
        <v>46180</v>
      </c>
      <c r="E76" s="270">
        <v>44980</v>
      </c>
      <c r="F76" s="271"/>
      <c r="G76" s="272"/>
      <c r="H76" s="272"/>
      <c r="I76" s="272"/>
      <c r="J76" s="189"/>
      <c r="K76" s="271">
        <v>45460</v>
      </c>
      <c r="L76" s="272">
        <v>45070</v>
      </c>
      <c r="M76" s="272">
        <v>45650</v>
      </c>
      <c r="N76" s="272">
        <v>44860</v>
      </c>
      <c r="O76" s="189">
        <v>82.3</v>
      </c>
      <c r="P76" s="272">
        <v>45150</v>
      </c>
      <c r="Q76" s="272">
        <v>44860</v>
      </c>
      <c r="R76" s="272">
        <v>45270</v>
      </c>
      <c r="S76" s="272">
        <v>44700</v>
      </c>
      <c r="T76" s="211">
        <v>26.2</v>
      </c>
    </row>
    <row r="77" spans="1:20" x14ac:dyDescent="0.25">
      <c r="A77" s="368" t="s">
        <v>574</v>
      </c>
      <c r="B77" s="369">
        <v>46190</v>
      </c>
      <c r="C77" s="370">
        <v>45250</v>
      </c>
      <c r="D77" s="370">
        <v>46790</v>
      </c>
      <c r="E77" s="371">
        <v>44830</v>
      </c>
      <c r="F77" s="363"/>
      <c r="G77" s="364"/>
      <c r="H77" s="364"/>
      <c r="I77" s="364"/>
      <c r="J77" s="367"/>
      <c r="K77" s="363">
        <v>45460</v>
      </c>
      <c r="L77" s="364">
        <v>44990</v>
      </c>
      <c r="M77" s="364">
        <v>45670</v>
      </c>
      <c r="N77" s="364">
        <v>44690</v>
      </c>
      <c r="O77" s="367">
        <v>75.7</v>
      </c>
      <c r="P77" s="364">
        <v>45130</v>
      </c>
      <c r="Q77" s="364">
        <v>44780</v>
      </c>
      <c r="R77" s="364">
        <v>45260</v>
      </c>
      <c r="S77" s="364">
        <v>44570</v>
      </c>
      <c r="T77" s="211">
        <v>32</v>
      </c>
    </row>
    <row r="78" spans="1:20" x14ac:dyDescent="0.25">
      <c r="A78" s="177"/>
      <c r="B78" s="268"/>
      <c r="C78" s="269"/>
      <c r="D78" s="269"/>
      <c r="E78" s="270"/>
      <c r="F78" s="271"/>
      <c r="G78" s="272"/>
      <c r="H78" s="272"/>
      <c r="I78" s="272"/>
      <c r="J78" s="189"/>
      <c r="K78" s="271"/>
      <c r="L78" s="272"/>
      <c r="M78" s="272"/>
      <c r="N78" s="272"/>
      <c r="O78" s="189"/>
      <c r="P78" s="272"/>
      <c r="Q78" s="272"/>
      <c r="R78" s="272"/>
      <c r="S78" s="272"/>
      <c r="T78" s="189"/>
    </row>
    <row r="79" spans="1:20" s="176" customFormat="1" x14ac:dyDescent="0.25">
      <c r="A79" s="182" t="s">
        <v>575</v>
      </c>
      <c r="B79" s="218"/>
      <c r="C79" s="219"/>
      <c r="D79" s="219"/>
      <c r="E79" s="217"/>
      <c r="F79" s="220">
        <v>44890</v>
      </c>
      <c r="G79" s="221">
        <v>44550</v>
      </c>
      <c r="H79" s="221">
        <v>45050</v>
      </c>
      <c r="I79" s="221">
        <v>44390</v>
      </c>
      <c r="J79" s="213"/>
      <c r="K79" s="220">
        <v>45620</v>
      </c>
      <c r="L79" s="221">
        <v>45270</v>
      </c>
      <c r="M79" s="221">
        <v>45820</v>
      </c>
      <c r="N79" s="221">
        <v>45130</v>
      </c>
      <c r="O79" s="213"/>
      <c r="P79" s="221">
        <v>45240</v>
      </c>
      <c r="Q79" s="221">
        <v>45000</v>
      </c>
      <c r="R79" s="221">
        <v>45350</v>
      </c>
      <c r="S79" s="221">
        <v>44850</v>
      </c>
      <c r="T79" s="213"/>
    </row>
    <row r="80" spans="1:20" x14ac:dyDescent="0.25">
      <c r="A80" s="182" t="s">
        <v>576</v>
      </c>
      <c r="B80" s="268"/>
      <c r="C80" s="269"/>
      <c r="D80" s="269"/>
      <c r="E80" s="270"/>
      <c r="F80" s="271"/>
      <c r="G80" s="272"/>
      <c r="H80" s="272"/>
      <c r="I80" s="272"/>
      <c r="J80" s="189"/>
      <c r="K80" s="281"/>
      <c r="L80" s="282"/>
      <c r="M80" s="282"/>
      <c r="N80" s="282"/>
      <c r="O80" s="189"/>
      <c r="P80" s="283"/>
      <c r="Q80" s="283"/>
      <c r="R80" s="283"/>
      <c r="S80" s="283"/>
      <c r="T80" s="189"/>
    </row>
    <row r="81" spans="1:20" x14ac:dyDescent="0.25">
      <c r="A81" s="177" t="s">
        <v>578</v>
      </c>
      <c r="B81" s="268">
        <v>45040</v>
      </c>
      <c r="C81" s="269">
        <v>44420</v>
      </c>
      <c r="D81" s="269">
        <v>45360</v>
      </c>
      <c r="E81" s="270">
        <v>44120</v>
      </c>
      <c r="F81" s="271">
        <v>45030</v>
      </c>
      <c r="G81" s="272">
        <v>44690</v>
      </c>
      <c r="H81" s="272">
        <v>45230</v>
      </c>
      <c r="I81" s="272">
        <v>44540</v>
      </c>
      <c r="J81">
        <v>113.3</v>
      </c>
      <c r="K81" s="271"/>
      <c r="L81" s="272"/>
      <c r="M81" s="272"/>
      <c r="N81" s="272"/>
      <c r="O81" s="189"/>
      <c r="P81" s="272">
        <v>45400</v>
      </c>
      <c r="Q81" s="272">
        <v>45080</v>
      </c>
      <c r="R81" s="272">
        <v>45610</v>
      </c>
      <c r="S81" s="272">
        <v>44930</v>
      </c>
      <c r="T81" s="211">
        <v>38.6</v>
      </c>
    </row>
    <row r="82" spans="1:20" x14ac:dyDescent="0.25">
      <c r="A82" s="177" t="s">
        <v>579</v>
      </c>
      <c r="B82" s="268">
        <v>45290</v>
      </c>
      <c r="C82" s="269">
        <v>44670</v>
      </c>
      <c r="D82" s="269">
        <v>45600</v>
      </c>
      <c r="E82" s="270">
        <v>44380</v>
      </c>
      <c r="F82" s="271">
        <v>45070</v>
      </c>
      <c r="G82" s="272">
        <v>44720</v>
      </c>
      <c r="H82" s="272">
        <v>45290</v>
      </c>
      <c r="I82" s="272">
        <v>44570</v>
      </c>
      <c r="J82">
        <v>120.3</v>
      </c>
      <c r="K82" s="271"/>
      <c r="L82" s="272"/>
      <c r="M82" s="272"/>
      <c r="N82" s="272"/>
      <c r="O82" s="189"/>
      <c r="P82" s="272">
        <v>45470</v>
      </c>
      <c r="Q82" s="272">
        <v>45100</v>
      </c>
      <c r="R82" s="272">
        <v>45730</v>
      </c>
      <c r="S82" s="272">
        <v>44950</v>
      </c>
      <c r="T82" s="189">
        <v>79.2</v>
      </c>
    </row>
    <row r="83" spans="1:20" x14ac:dyDescent="0.25">
      <c r="A83" s="177" t="s">
        <v>580</v>
      </c>
      <c r="B83" s="268">
        <v>45360</v>
      </c>
      <c r="C83" s="269">
        <v>44740</v>
      </c>
      <c r="D83" s="269">
        <v>45670</v>
      </c>
      <c r="E83" s="270">
        <v>44450</v>
      </c>
      <c r="F83" s="271">
        <v>45090</v>
      </c>
      <c r="G83" s="272">
        <v>44730</v>
      </c>
      <c r="H83" s="272">
        <v>45310</v>
      </c>
      <c r="I83" s="272">
        <v>44580</v>
      </c>
      <c r="J83">
        <v>113.9</v>
      </c>
      <c r="K83" s="271"/>
      <c r="L83" s="272"/>
      <c r="M83" s="272"/>
      <c r="N83" s="272"/>
      <c r="O83" s="189"/>
      <c r="P83" s="272">
        <v>45500</v>
      </c>
      <c r="Q83" s="272">
        <v>45110</v>
      </c>
      <c r="R83" s="272">
        <v>45770</v>
      </c>
      <c r="S83" s="272">
        <v>44970</v>
      </c>
      <c r="T83" s="189">
        <v>89.5</v>
      </c>
    </row>
    <row r="84" spans="1:20" x14ac:dyDescent="0.25">
      <c r="A84" s="177" t="s">
        <v>581</v>
      </c>
      <c r="B84" s="268">
        <v>45400</v>
      </c>
      <c r="C84" s="269">
        <v>44770</v>
      </c>
      <c r="D84" s="269">
        <v>45710</v>
      </c>
      <c r="E84" s="270">
        <v>44480</v>
      </c>
      <c r="F84" s="271">
        <v>45090</v>
      </c>
      <c r="G84" s="272">
        <v>44730</v>
      </c>
      <c r="H84" s="272">
        <v>45320</v>
      </c>
      <c r="I84" s="272">
        <v>44580</v>
      </c>
      <c r="J84">
        <v>110.1</v>
      </c>
      <c r="K84" s="271"/>
      <c r="L84" s="272"/>
      <c r="M84" s="272"/>
      <c r="N84" s="272"/>
      <c r="O84" s="189"/>
      <c r="P84" s="272">
        <v>45500</v>
      </c>
      <c r="Q84" s="272">
        <v>45110</v>
      </c>
      <c r="R84" s="272">
        <v>45790</v>
      </c>
      <c r="S84" s="272">
        <v>44970</v>
      </c>
      <c r="T84" s="189">
        <v>93.5</v>
      </c>
    </row>
    <row r="85" spans="1:20" x14ac:dyDescent="0.25">
      <c r="A85" s="177" t="s">
        <v>582</v>
      </c>
      <c r="B85" s="268">
        <v>46250</v>
      </c>
      <c r="C85" s="269">
        <v>45520</v>
      </c>
      <c r="D85" s="269">
        <v>46700</v>
      </c>
      <c r="E85" s="270">
        <v>45190</v>
      </c>
      <c r="F85" s="271"/>
      <c r="G85" s="272"/>
      <c r="H85" s="272"/>
      <c r="I85" s="272"/>
      <c r="J85" s="189"/>
      <c r="K85" s="277">
        <v>46260</v>
      </c>
      <c r="L85" s="277">
        <v>45610</v>
      </c>
      <c r="M85" s="277">
        <v>46690</v>
      </c>
      <c r="N85" s="277">
        <v>45400</v>
      </c>
      <c r="O85" s="189">
        <v>105.2</v>
      </c>
      <c r="P85" s="272">
        <v>46240</v>
      </c>
      <c r="Q85" s="272">
        <v>45520</v>
      </c>
      <c r="R85" s="272">
        <v>46670</v>
      </c>
      <c r="S85" s="272">
        <v>45240</v>
      </c>
      <c r="T85" s="189">
        <v>101.1</v>
      </c>
    </row>
    <row r="86" spans="1:20" x14ac:dyDescent="0.25">
      <c r="A86" s="177" t="s">
        <v>583</v>
      </c>
      <c r="B86" s="268">
        <v>46460</v>
      </c>
      <c r="C86" s="269">
        <v>45700</v>
      </c>
      <c r="D86" s="269">
        <v>46950</v>
      </c>
      <c r="E86" s="270">
        <v>45370</v>
      </c>
      <c r="F86" s="271"/>
      <c r="G86" s="272"/>
      <c r="H86" s="272"/>
      <c r="I86" s="272"/>
      <c r="J86" s="189"/>
      <c r="K86" s="277">
        <v>46460</v>
      </c>
      <c r="L86" s="277">
        <v>45730</v>
      </c>
      <c r="M86" s="277">
        <v>46940</v>
      </c>
      <c r="N86" s="277">
        <v>45480</v>
      </c>
      <c r="O86" s="189">
        <v>103.1</v>
      </c>
      <c r="P86" s="272">
        <v>46460</v>
      </c>
      <c r="Q86" s="272">
        <v>45700</v>
      </c>
      <c r="R86" s="272">
        <v>46930</v>
      </c>
      <c r="S86" s="272">
        <v>45390</v>
      </c>
      <c r="T86" s="189">
        <v>100.4</v>
      </c>
    </row>
    <row r="87" spans="1:20" x14ac:dyDescent="0.25">
      <c r="A87" s="177" t="s">
        <v>584</v>
      </c>
      <c r="B87" s="268">
        <v>48880</v>
      </c>
      <c r="C87" s="269">
        <v>47630</v>
      </c>
      <c r="D87" s="269">
        <v>49500</v>
      </c>
      <c r="E87" s="270">
        <v>47080</v>
      </c>
      <c r="F87" s="271"/>
      <c r="G87" s="272"/>
      <c r="H87" s="272"/>
      <c r="I87" s="272"/>
      <c r="J87" s="189"/>
      <c r="K87" s="277">
        <v>48610</v>
      </c>
      <c r="L87" s="277">
        <v>47440</v>
      </c>
      <c r="M87" s="277">
        <v>49210</v>
      </c>
      <c r="N87" s="277">
        <v>46940</v>
      </c>
      <c r="O87" s="189">
        <v>100.3</v>
      </c>
      <c r="P87" s="272">
        <v>48120</v>
      </c>
      <c r="Q87" s="272">
        <v>47070</v>
      </c>
      <c r="R87" s="272">
        <v>48680</v>
      </c>
      <c r="S87" s="272">
        <v>46650</v>
      </c>
      <c r="T87" s="211">
        <v>79.400000000000006</v>
      </c>
    </row>
    <row r="88" spans="1:20" x14ac:dyDescent="0.25">
      <c r="A88" s="177" t="s">
        <v>585</v>
      </c>
      <c r="B88" s="268">
        <v>49190</v>
      </c>
      <c r="C88" s="269">
        <v>47890</v>
      </c>
      <c r="D88" s="269">
        <v>49790</v>
      </c>
      <c r="E88" s="270">
        <v>47330</v>
      </c>
      <c r="F88" s="271"/>
      <c r="G88" s="272"/>
      <c r="H88" s="272"/>
      <c r="I88" s="272"/>
      <c r="J88" s="189"/>
      <c r="K88" s="277">
        <v>48800</v>
      </c>
      <c r="L88" s="277">
        <v>47570</v>
      </c>
      <c r="M88" s="277">
        <v>49430</v>
      </c>
      <c r="N88" s="277">
        <v>47040</v>
      </c>
      <c r="O88" s="189">
        <v>95.6</v>
      </c>
      <c r="P88" s="272">
        <v>48200</v>
      </c>
      <c r="Q88" s="272">
        <v>47120</v>
      </c>
      <c r="R88" s="272">
        <v>48820</v>
      </c>
      <c r="S88" s="272">
        <v>46680</v>
      </c>
      <c r="T88" s="211">
        <v>65.400000000000006</v>
      </c>
    </row>
    <row r="89" spans="1:20" x14ac:dyDescent="0.25">
      <c r="A89" s="177"/>
      <c r="B89" s="268"/>
      <c r="C89" s="269"/>
      <c r="D89" s="269"/>
      <c r="E89" s="270"/>
      <c r="F89" s="271"/>
      <c r="G89" s="272"/>
      <c r="H89" s="272"/>
      <c r="I89" s="272"/>
      <c r="J89" s="189"/>
      <c r="K89" s="271"/>
      <c r="L89" s="272"/>
      <c r="M89" s="272"/>
      <c r="N89" s="272"/>
      <c r="O89" s="189"/>
      <c r="P89" s="272"/>
      <c r="Q89" s="272"/>
      <c r="R89" s="272"/>
      <c r="S89" s="272"/>
      <c r="T89" s="189"/>
    </row>
    <row r="90" spans="1:20" s="176" customFormat="1" ht="15.75" thickBot="1" x14ac:dyDescent="0.3">
      <c r="A90" s="190" t="s">
        <v>586</v>
      </c>
      <c r="B90" s="274"/>
      <c r="C90" s="275"/>
      <c r="D90" s="275"/>
      <c r="E90" s="276"/>
      <c r="F90" s="279">
        <v>45300</v>
      </c>
      <c r="G90" s="280">
        <v>44820</v>
      </c>
      <c r="H90" s="280">
        <v>45690</v>
      </c>
      <c r="I90" s="280">
        <v>44640</v>
      </c>
      <c r="J90" s="265"/>
      <c r="K90" s="279">
        <v>49980</v>
      </c>
      <c r="L90" s="280">
        <v>47950</v>
      </c>
      <c r="M90" s="280">
        <v>52220</v>
      </c>
      <c r="N90" s="280">
        <v>47290</v>
      </c>
      <c r="O90" s="265"/>
      <c r="P90" s="280">
        <v>48690</v>
      </c>
      <c r="Q90" s="280">
        <v>47380</v>
      </c>
      <c r="R90" s="280">
        <v>49530</v>
      </c>
      <c r="S90" s="280">
        <v>46910</v>
      </c>
      <c r="T90" s="265"/>
    </row>
    <row r="91" spans="1:20" ht="20.25" customHeight="1" x14ac:dyDescent="0.25">
      <c r="K91" s="264"/>
      <c r="L91" s="264"/>
      <c r="M91" s="264"/>
      <c r="N91" s="264"/>
      <c r="P91" s="428"/>
      <c r="Q91" s="428"/>
      <c r="R91" s="428"/>
      <c r="S91" s="428"/>
      <c r="T91" s="428"/>
    </row>
  </sheetData>
  <mergeCells count="18">
    <mergeCell ref="P91:T91"/>
    <mergeCell ref="P7:Q7"/>
    <mergeCell ref="R7:S7"/>
    <mergeCell ref="K7:L7"/>
    <mergeCell ref="M7:N7"/>
    <mergeCell ref="K5:O5"/>
    <mergeCell ref="P5:T5"/>
    <mergeCell ref="B6:E6"/>
    <mergeCell ref="F6:I6"/>
    <mergeCell ref="A5:A8"/>
    <mergeCell ref="B7:C7"/>
    <mergeCell ref="D7:E7"/>
    <mergeCell ref="F7:G7"/>
    <mergeCell ref="H7:I7"/>
    <mergeCell ref="B5:E5"/>
    <mergeCell ref="F5:J5"/>
    <mergeCell ref="K6:N6"/>
    <mergeCell ref="P6:S6"/>
  </mergeCells>
  <pageMargins left="0.7" right="0.7" top="0.75" bottom="0.75" header="0.3" footer="0.3"/>
  <pageSetup paperSize="8" scale="5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Supp Table 2 - Sample info</vt:lpstr>
      <vt:lpstr>Supp Table 3 - AMS background</vt:lpstr>
      <vt:lpstr>Supp Table 4 - Outlier analysis</vt:lpstr>
      <vt:lpstr>Supp Table 5 - Final models</vt:lpstr>
    </vt:vector>
  </TitlesOfParts>
  <Company>MPI EVA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Fewlass</dc:creator>
  <cp:lastModifiedBy>Helen Fewlass</cp:lastModifiedBy>
  <cp:lastPrinted>2019-11-27T09:27:57Z</cp:lastPrinted>
  <dcterms:created xsi:type="dcterms:W3CDTF">2018-12-19T10:44:29Z</dcterms:created>
  <dcterms:modified xsi:type="dcterms:W3CDTF">2020-01-30T15:53:35Z</dcterms:modified>
</cp:coreProperties>
</file>