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towi\thorsten\text\rISAR_variance\V2\subm\NatureEcologyEvolution\Final\raus\"/>
    </mc:Choice>
  </mc:AlternateContent>
  <bookViews>
    <workbookView xWindow="-15" yWindow="13335" windowWidth="17970" windowHeight="13380"/>
  </bookViews>
  <sheets>
    <sheet name="Summary_K10" sheetId="2" r:id="rId1"/>
  </sheets>
  <calcPr calcId="152511"/>
</workbook>
</file>

<file path=xl/calcChain.xml><?xml version="1.0" encoding="utf-8"?>
<calcChain xmlns="http://schemas.openxmlformats.org/spreadsheetml/2006/main">
  <c r="AY92" i="2" l="1"/>
  <c r="AY93" i="2"/>
  <c r="AY94" i="2"/>
  <c r="AY95" i="2"/>
  <c r="AY96" i="2"/>
  <c r="AY97" i="2"/>
  <c r="AY98" i="2"/>
  <c r="AY99" i="2"/>
  <c r="AY100" i="2"/>
  <c r="AY101" i="2"/>
  <c r="AY102" i="2"/>
  <c r="AY103" i="2"/>
  <c r="AY104" i="2"/>
  <c r="AY105" i="2"/>
  <c r="AY106" i="2"/>
  <c r="AY107" i="2"/>
  <c r="AY108" i="2"/>
  <c r="AY109" i="2"/>
  <c r="AY110" i="2"/>
  <c r="AY111" i="2"/>
  <c r="AY112" i="2"/>
  <c r="AY113" i="2"/>
  <c r="AY114" i="2"/>
  <c r="AY115" i="2"/>
  <c r="AY116" i="2"/>
  <c r="AY117" i="2"/>
  <c r="AY118" i="2"/>
  <c r="AY119" i="2"/>
  <c r="AY120" i="2"/>
  <c r="AY121" i="2"/>
  <c r="AY122" i="2"/>
  <c r="AY123" i="2"/>
  <c r="AY124" i="2"/>
  <c r="AY125" i="2"/>
  <c r="AY126" i="2"/>
  <c r="AY127" i="2"/>
  <c r="AY128" i="2"/>
  <c r="AY129" i="2"/>
  <c r="AY130" i="2"/>
  <c r="AY131" i="2"/>
  <c r="AY132" i="2"/>
  <c r="AY133" i="2"/>
  <c r="AY134" i="2"/>
  <c r="AY135" i="2"/>
  <c r="AY136" i="2"/>
  <c r="AY137" i="2"/>
  <c r="AY138" i="2"/>
  <c r="AY139" i="2"/>
  <c r="AY140" i="2"/>
  <c r="AY141" i="2"/>
  <c r="AY142" i="2"/>
  <c r="AY143" i="2"/>
  <c r="AY145" i="2"/>
  <c r="AY146" i="2"/>
  <c r="AY147" i="2"/>
  <c r="AY148" i="2"/>
  <c r="AY149" i="2"/>
  <c r="AY150" i="2"/>
  <c r="AY151" i="2"/>
  <c r="AY152" i="2"/>
  <c r="AY153" i="2"/>
  <c r="AY154" i="2"/>
  <c r="AY155" i="2"/>
  <c r="AY156" i="2"/>
  <c r="AY157" i="2"/>
  <c r="AY158" i="2"/>
  <c r="AY159" i="2"/>
  <c r="AY160" i="2"/>
  <c r="AY161" i="2"/>
  <c r="AY162" i="2"/>
  <c r="AY163" i="2"/>
  <c r="AY164" i="2"/>
  <c r="AY165" i="2"/>
  <c r="AY166" i="2"/>
  <c r="AY167" i="2"/>
  <c r="AY168" i="2"/>
  <c r="AY169" i="2"/>
  <c r="AY170" i="2"/>
  <c r="AY171" i="2"/>
  <c r="AY172" i="2"/>
  <c r="AY173" i="2"/>
  <c r="AY174" i="2"/>
  <c r="AY175" i="2"/>
  <c r="AY176" i="2"/>
  <c r="AY177" i="2"/>
  <c r="AY179" i="2"/>
  <c r="AY180" i="2"/>
  <c r="AY181" i="2"/>
  <c r="AY182" i="2"/>
  <c r="AY183" i="2"/>
  <c r="AY184" i="2"/>
  <c r="AY185" i="2"/>
  <c r="AY186" i="2"/>
  <c r="AY187" i="2"/>
  <c r="AY188" i="2"/>
  <c r="AY189" i="2"/>
  <c r="AY190" i="2"/>
  <c r="AY191" i="2"/>
  <c r="AY192" i="2"/>
  <c r="AY193" i="2"/>
  <c r="AY194" i="2"/>
  <c r="AY195" i="2"/>
  <c r="AY196" i="2"/>
  <c r="AY197" i="2"/>
  <c r="AY198" i="2"/>
  <c r="AY199" i="2"/>
  <c r="AY200" i="2"/>
  <c r="AY201" i="2"/>
  <c r="AY202" i="2"/>
  <c r="AY203" i="2"/>
  <c r="AY204" i="2"/>
  <c r="AY205" i="2"/>
  <c r="AY206" i="2"/>
  <c r="AY207" i="2"/>
  <c r="AY208" i="2"/>
  <c r="AY209" i="2"/>
  <c r="AY210" i="2"/>
  <c r="AY211" i="2"/>
  <c r="AY213" i="2"/>
  <c r="AY214" i="2"/>
  <c r="AY215" i="2"/>
  <c r="AY216" i="2"/>
  <c r="AY217" i="2"/>
  <c r="AY218" i="2"/>
  <c r="AY219" i="2"/>
  <c r="AY220" i="2"/>
  <c r="AY221" i="2"/>
  <c r="AY222" i="2"/>
  <c r="AY223" i="2"/>
  <c r="AY224" i="2"/>
  <c r="AY225" i="2"/>
  <c r="AY226" i="2"/>
  <c r="AY227" i="2"/>
  <c r="AY228" i="2"/>
  <c r="AY229" i="2"/>
  <c r="AY230" i="2"/>
  <c r="AY231" i="2"/>
  <c r="AY232" i="2"/>
  <c r="AY233" i="2"/>
  <c r="AY234" i="2"/>
  <c r="AY235" i="2"/>
  <c r="AY236" i="2"/>
  <c r="AY237" i="2"/>
  <c r="AY238" i="2"/>
  <c r="AY239" i="2"/>
  <c r="AY240" i="2"/>
  <c r="AY241" i="2"/>
  <c r="AY242" i="2"/>
  <c r="AY244" i="2"/>
  <c r="AY245" i="2"/>
  <c r="AY246" i="2"/>
  <c r="AY247" i="2"/>
  <c r="AY248" i="2"/>
  <c r="AY249" i="2"/>
  <c r="AY250" i="2"/>
  <c r="AY251" i="2"/>
  <c r="AY252" i="2"/>
  <c r="AY253" i="2"/>
  <c r="AY254" i="2"/>
  <c r="AY255" i="2"/>
  <c r="AY256" i="2"/>
  <c r="AY257" i="2"/>
  <c r="AY258" i="2"/>
  <c r="AY259" i="2"/>
  <c r="AY260" i="2"/>
  <c r="AY261" i="2"/>
  <c r="AY262" i="2"/>
  <c r="AY264" i="2"/>
  <c r="AY265" i="2"/>
  <c r="AY266" i="2"/>
  <c r="AY267" i="2"/>
  <c r="AY268" i="2"/>
  <c r="AY269" i="2"/>
  <c r="AY270" i="2"/>
  <c r="AY271" i="2"/>
  <c r="AY272" i="2"/>
  <c r="AY273" i="2"/>
  <c r="AY274" i="2"/>
  <c r="AY275" i="2"/>
  <c r="AY276" i="2"/>
  <c r="AY277" i="2"/>
  <c r="AY278" i="2"/>
  <c r="AY279" i="2"/>
  <c r="AY280" i="2"/>
  <c r="AY282" i="2"/>
  <c r="AY283" i="2"/>
  <c r="AY284" i="2"/>
  <c r="AY285" i="2"/>
  <c r="AY286" i="2"/>
  <c r="AY287" i="2"/>
  <c r="AY288" i="2"/>
  <c r="AY289" i="2"/>
  <c r="AY290" i="2"/>
  <c r="AY291" i="2"/>
  <c r="AY292" i="2"/>
  <c r="AY293" i="2"/>
  <c r="AY294" i="2"/>
  <c r="AY295" i="2"/>
  <c r="AY296" i="2"/>
  <c r="AY297" i="2"/>
  <c r="AY299" i="2"/>
  <c r="AY300" i="2"/>
  <c r="AY301" i="2"/>
  <c r="AY302" i="2"/>
  <c r="AY303" i="2"/>
  <c r="AY304" i="2"/>
  <c r="AY305" i="2"/>
  <c r="AY306" i="2"/>
  <c r="AY307" i="2"/>
  <c r="AY308" i="2"/>
  <c r="AY309" i="2"/>
  <c r="AY310" i="2"/>
  <c r="AY311" i="2"/>
  <c r="AY312" i="2"/>
  <c r="AY314" i="2"/>
  <c r="AY315" i="2"/>
  <c r="AY316" i="2"/>
  <c r="AY317" i="2"/>
  <c r="AY318" i="2"/>
  <c r="AY319" i="2"/>
  <c r="AY320" i="2"/>
  <c r="AY321" i="2"/>
  <c r="AY322" i="2"/>
  <c r="AY323" i="2"/>
  <c r="AY324" i="2"/>
  <c r="AY325" i="2"/>
  <c r="AY326" i="2"/>
  <c r="AY327" i="2"/>
  <c r="AY328" i="2"/>
  <c r="AY329" i="2"/>
  <c r="AY330" i="2"/>
  <c r="AY331" i="2"/>
  <c r="AY332" i="2"/>
  <c r="AY333" i="2"/>
  <c r="AY334" i="2"/>
  <c r="AY335" i="2"/>
  <c r="AY336" i="2"/>
  <c r="AY337" i="2"/>
  <c r="AY338" i="2"/>
  <c r="AY339" i="2"/>
  <c r="AY340" i="2"/>
  <c r="AY341" i="2"/>
  <c r="AY342" i="2"/>
  <c r="AY343" i="2"/>
  <c r="AY344" i="2"/>
  <c r="AY345" i="2"/>
  <c r="AY346" i="2"/>
  <c r="AY347" i="2"/>
  <c r="AY348" i="2"/>
  <c r="AY349" i="2"/>
  <c r="AY350" i="2"/>
  <c r="AY351" i="2"/>
  <c r="AY352" i="2"/>
  <c r="AY353" i="2"/>
  <c r="AY354" i="2"/>
  <c r="AY355" i="2"/>
  <c r="AY356" i="2"/>
  <c r="AY357" i="2"/>
  <c r="AY358" i="2"/>
  <c r="AY359" i="2"/>
  <c r="AY360" i="2"/>
  <c r="AY361" i="2"/>
  <c r="AY362" i="2"/>
  <c r="AY363" i="2"/>
  <c r="AY364" i="2"/>
  <c r="AY365" i="2"/>
  <c r="AY366" i="2"/>
  <c r="AY367" i="2"/>
  <c r="AY368" i="2"/>
  <c r="AY369" i="2"/>
  <c r="AY370" i="2"/>
  <c r="AY371" i="2"/>
  <c r="AY372" i="2"/>
  <c r="AY373" i="2"/>
  <c r="AY374" i="2"/>
  <c r="AY375" i="2"/>
  <c r="AY376" i="2"/>
  <c r="AY377" i="2"/>
  <c r="AY378" i="2"/>
  <c r="AY379" i="2"/>
  <c r="AY380" i="2"/>
  <c r="AY381" i="2"/>
  <c r="AY382" i="2"/>
  <c r="AY383" i="2"/>
  <c r="AY384" i="2"/>
  <c r="AY385" i="2"/>
  <c r="AY386" i="2"/>
  <c r="AY387" i="2"/>
  <c r="AY388" i="2"/>
  <c r="AY389" i="2"/>
  <c r="AY390" i="2"/>
  <c r="AY391" i="2"/>
  <c r="AY392" i="2"/>
  <c r="AY393" i="2"/>
  <c r="AY395" i="2"/>
  <c r="AY396" i="2"/>
  <c r="AY397" i="2"/>
  <c r="AY398" i="2"/>
  <c r="AY399" i="2"/>
  <c r="AY400" i="2"/>
  <c r="AY401" i="2"/>
  <c r="AY402" i="2"/>
  <c r="AY403" i="2"/>
  <c r="AY404" i="2"/>
  <c r="AY405" i="2"/>
  <c r="AY406" i="2"/>
  <c r="AY407" i="2"/>
  <c r="AY408" i="2"/>
  <c r="AY409" i="2"/>
  <c r="AY410" i="2"/>
  <c r="AY411" i="2"/>
  <c r="AY412" i="2"/>
  <c r="AY413" i="2"/>
  <c r="AY414" i="2"/>
  <c r="AY415" i="2"/>
  <c r="AY416" i="2"/>
  <c r="AY417" i="2"/>
  <c r="AY418" i="2"/>
  <c r="AY419" i="2"/>
  <c r="AY420" i="2"/>
  <c r="AY421" i="2"/>
  <c r="AY422" i="2"/>
  <c r="AY423" i="2"/>
  <c r="AY424" i="2"/>
  <c r="AY425" i="2"/>
  <c r="AY426" i="2"/>
  <c r="AY427" i="2"/>
  <c r="AY428" i="2"/>
  <c r="AY429" i="2"/>
  <c r="AY430" i="2"/>
  <c r="AY431" i="2"/>
  <c r="AY432" i="2"/>
  <c r="AY433" i="2"/>
  <c r="AY434" i="2"/>
  <c r="AY435" i="2"/>
  <c r="AY436" i="2"/>
  <c r="AY437" i="2"/>
  <c r="AY438" i="2"/>
  <c r="AY439" i="2"/>
  <c r="AY440" i="2"/>
  <c r="AY441" i="2"/>
  <c r="AY442" i="2"/>
  <c r="AY443" i="2"/>
  <c r="AY444" i="2"/>
  <c r="AY445" i="2"/>
  <c r="AY446" i="2"/>
  <c r="AY447" i="2"/>
  <c r="AY448" i="2"/>
  <c r="AY449" i="2"/>
  <c r="AY450" i="2"/>
  <c r="AY451" i="2"/>
  <c r="AY452" i="2"/>
  <c r="AY453" i="2"/>
  <c r="AY454" i="2"/>
  <c r="AY455" i="2"/>
  <c r="AY456" i="2"/>
  <c r="AY457" i="2"/>
  <c r="AY458" i="2"/>
  <c r="AY459" i="2"/>
  <c r="AY460" i="2"/>
  <c r="AY461" i="2"/>
  <c r="AY462" i="2"/>
  <c r="AY463" i="2"/>
  <c r="AY464" i="2"/>
  <c r="AY17" i="2"/>
  <c r="AY18" i="2"/>
  <c r="AY19" i="2"/>
  <c r="AY20" i="2"/>
  <c r="AY21" i="2"/>
  <c r="AY22" i="2"/>
  <c r="AY23" i="2"/>
  <c r="AY24" i="2"/>
  <c r="AY25" i="2"/>
  <c r="AY26" i="2"/>
  <c r="AY27" i="2"/>
  <c r="AY28" i="2"/>
  <c r="AY29" i="2"/>
  <c r="AY30" i="2"/>
  <c r="AY31" i="2"/>
  <c r="AY32" i="2"/>
  <c r="AY33" i="2"/>
  <c r="AY34" i="2"/>
  <c r="AY35" i="2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61" i="2"/>
  <c r="AY62" i="2"/>
  <c r="AY63" i="2"/>
  <c r="AY64" i="2"/>
  <c r="AY65" i="2"/>
  <c r="AY66" i="2"/>
  <c r="AY67" i="2"/>
  <c r="AY68" i="2"/>
  <c r="AY69" i="2"/>
  <c r="AY70" i="2"/>
  <c r="AY71" i="2"/>
  <c r="AY72" i="2"/>
  <c r="AY73" i="2"/>
  <c r="AY74" i="2"/>
  <c r="AY75" i="2"/>
  <c r="AY76" i="2"/>
  <c r="AY77" i="2"/>
  <c r="AY78" i="2"/>
  <c r="AY79" i="2"/>
  <c r="AY80" i="2"/>
  <c r="AY81" i="2"/>
  <c r="AY82" i="2"/>
  <c r="AY83" i="2"/>
  <c r="AY84" i="2"/>
  <c r="AY85" i="2"/>
  <c r="AY86" i="2"/>
  <c r="AY87" i="2"/>
  <c r="AY88" i="2"/>
  <c r="AY89" i="2"/>
  <c r="AY90" i="2"/>
  <c r="AY16" i="2"/>
  <c r="AT396" i="2" l="1"/>
  <c r="AT397" i="2"/>
  <c r="AT398" i="2"/>
  <c r="AT399" i="2"/>
  <c r="AT400" i="2"/>
  <c r="AT401" i="2"/>
  <c r="AT402" i="2"/>
  <c r="AT403" i="2"/>
  <c r="AT404" i="2"/>
  <c r="AT405" i="2"/>
  <c r="AT406" i="2"/>
  <c r="AT407" i="2"/>
  <c r="AT408" i="2"/>
  <c r="AT409" i="2"/>
  <c r="AT410" i="2"/>
  <c r="AT411" i="2"/>
  <c r="AT412" i="2"/>
  <c r="AT413" i="2"/>
  <c r="AT414" i="2"/>
  <c r="AT415" i="2"/>
  <c r="AT416" i="2"/>
  <c r="AT417" i="2"/>
  <c r="AT418" i="2"/>
  <c r="AT419" i="2"/>
  <c r="AT420" i="2"/>
  <c r="AT421" i="2"/>
  <c r="AT422" i="2"/>
  <c r="AT423" i="2"/>
  <c r="AT424" i="2"/>
  <c r="AT425" i="2"/>
  <c r="AT426" i="2"/>
  <c r="AT427" i="2"/>
  <c r="AT428" i="2"/>
  <c r="AT429" i="2"/>
  <c r="AT430" i="2"/>
  <c r="AT431" i="2"/>
  <c r="AT432" i="2"/>
  <c r="AT433" i="2"/>
  <c r="AT434" i="2"/>
  <c r="AT435" i="2"/>
  <c r="AT436" i="2"/>
  <c r="AT437" i="2"/>
  <c r="AT438" i="2"/>
  <c r="AT439" i="2"/>
  <c r="AT440" i="2"/>
  <c r="AT441" i="2"/>
  <c r="AT442" i="2"/>
  <c r="AT443" i="2"/>
  <c r="AT444" i="2"/>
  <c r="AT445" i="2"/>
  <c r="AT446" i="2"/>
  <c r="AT447" i="2"/>
  <c r="AT448" i="2"/>
  <c r="AT449" i="2"/>
  <c r="AT450" i="2"/>
  <c r="AT451" i="2"/>
  <c r="AT452" i="2"/>
  <c r="AT453" i="2"/>
  <c r="AT454" i="2"/>
  <c r="AT455" i="2"/>
  <c r="AT456" i="2"/>
  <c r="AT457" i="2"/>
  <c r="AT458" i="2"/>
  <c r="AT459" i="2"/>
  <c r="AT460" i="2"/>
  <c r="AT461" i="2"/>
  <c r="AT462" i="2"/>
  <c r="AT463" i="2"/>
  <c r="AT464" i="2"/>
  <c r="AT395" i="2"/>
  <c r="AT315" i="2"/>
  <c r="AT316" i="2"/>
  <c r="AT317" i="2"/>
  <c r="AT318" i="2"/>
  <c r="AT319" i="2"/>
  <c r="AT320" i="2"/>
  <c r="AT321" i="2"/>
  <c r="AT322" i="2"/>
  <c r="AT323" i="2"/>
  <c r="AT324" i="2"/>
  <c r="AT325" i="2"/>
  <c r="AT326" i="2"/>
  <c r="AT327" i="2"/>
  <c r="AT328" i="2"/>
  <c r="AT329" i="2"/>
  <c r="AT330" i="2"/>
  <c r="AT331" i="2"/>
  <c r="AT332" i="2"/>
  <c r="AT333" i="2"/>
  <c r="AT334" i="2"/>
  <c r="AT335" i="2"/>
  <c r="AT336" i="2"/>
  <c r="AT337" i="2"/>
  <c r="AT338" i="2"/>
  <c r="AT339" i="2"/>
  <c r="AT340" i="2"/>
  <c r="AT341" i="2"/>
  <c r="AT342" i="2"/>
  <c r="AT343" i="2"/>
  <c r="AT344" i="2"/>
  <c r="AT345" i="2"/>
  <c r="AT346" i="2"/>
  <c r="AT347" i="2"/>
  <c r="AT348" i="2"/>
  <c r="AT349" i="2"/>
  <c r="AT350" i="2"/>
  <c r="AT351" i="2"/>
  <c r="AT352" i="2"/>
  <c r="AT353" i="2"/>
  <c r="AT354" i="2"/>
  <c r="AT355" i="2"/>
  <c r="AT356" i="2"/>
  <c r="AT357" i="2"/>
  <c r="AT358" i="2"/>
  <c r="AT359" i="2"/>
  <c r="AT360" i="2"/>
  <c r="AT361" i="2"/>
  <c r="AT362" i="2"/>
  <c r="AT363" i="2"/>
  <c r="AT364" i="2"/>
  <c r="AT365" i="2"/>
  <c r="AT366" i="2"/>
  <c r="AT367" i="2"/>
  <c r="AT368" i="2"/>
  <c r="AT369" i="2"/>
  <c r="AT370" i="2"/>
  <c r="AT371" i="2"/>
  <c r="AT372" i="2"/>
  <c r="AT373" i="2"/>
  <c r="AT374" i="2"/>
  <c r="AT375" i="2"/>
  <c r="AT376" i="2"/>
  <c r="AT377" i="2"/>
  <c r="AT378" i="2"/>
  <c r="AT379" i="2"/>
  <c r="AT380" i="2"/>
  <c r="AT381" i="2"/>
  <c r="AT382" i="2"/>
  <c r="AT383" i="2"/>
  <c r="AT384" i="2"/>
  <c r="AT385" i="2"/>
  <c r="AT386" i="2"/>
  <c r="AT387" i="2"/>
  <c r="AT388" i="2"/>
  <c r="AT389" i="2"/>
  <c r="AT390" i="2"/>
  <c r="AT391" i="2"/>
  <c r="AT392" i="2"/>
  <c r="AT393" i="2"/>
  <c r="AT314" i="2"/>
  <c r="AT300" i="2"/>
  <c r="AT301" i="2"/>
  <c r="AT302" i="2"/>
  <c r="AT303" i="2"/>
  <c r="AT304" i="2"/>
  <c r="AT305" i="2"/>
  <c r="AT306" i="2"/>
  <c r="AT307" i="2"/>
  <c r="AT308" i="2"/>
  <c r="AT309" i="2"/>
  <c r="AT310" i="2"/>
  <c r="AT311" i="2"/>
  <c r="AT312" i="2"/>
  <c r="AT299" i="2"/>
  <c r="AT283" i="2"/>
  <c r="AT284" i="2"/>
  <c r="AT285" i="2"/>
  <c r="AT286" i="2"/>
  <c r="AT287" i="2"/>
  <c r="AT288" i="2"/>
  <c r="AT289" i="2"/>
  <c r="AT290" i="2"/>
  <c r="AT291" i="2"/>
  <c r="AT292" i="2"/>
  <c r="AT293" i="2"/>
  <c r="AT294" i="2"/>
  <c r="AT295" i="2"/>
  <c r="AT296" i="2"/>
  <c r="AT297" i="2"/>
  <c r="AT282" i="2"/>
  <c r="AT265" i="2"/>
  <c r="AT266" i="2"/>
  <c r="AT267" i="2"/>
  <c r="AT268" i="2"/>
  <c r="AT269" i="2"/>
  <c r="AT270" i="2"/>
  <c r="AT271" i="2"/>
  <c r="AT272" i="2"/>
  <c r="AT273" i="2"/>
  <c r="AT274" i="2"/>
  <c r="AT275" i="2"/>
  <c r="AT276" i="2"/>
  <c r="AT277" i="2"/>
  <c r="AT278" i="2"/>
  <c r="AT279" i="2"/>
  <c r="AT280" i="2"/>
  <c r="AT264" i="2"/>
  <c r="AT245" i="2"/>
  <c r="AT246" i="2"/>
  <c r="AT247" i="2"/>
  <c r="AT248" i="2"/>
  <c r="AT249" i="2"/>
  <c r="AT250" i="2"/>
  <c r="AT251" i="2"/>
  <c r="AT252" i="2"/>
  <c r="AT253" i="2"/>
  <c r="AT254" i="2"/>
  <c r="AT255" i="2"/>
  <c r="AT256" i="2"/>
  <c r="AT257" i="2"/>
  <c r="AT258" i="2"/>
  <c r="AT259" i="2"/>
  <c r="AT260" i="2"/>
  <c r="AT261" i="2"/>
  <c r="AT262" i="2"/>
  <c r="AT244" i="2"/>
  <c r="AT216" i="2"/>
  <c r="AT217" i="2"/>
  <c r="AT218" i="2"/>
  <c r="AT219" i="2"/>
  <c r="AT220" i="2"/>
  <c r="AT221" i="2"/>
  <c r="AT222" i="2"/>
  <c r="AT223" i="2"/>
  <c r="AT224" i="2"/>
  <c r="AT225" i="2"/>
  <c r="AT226" i="2"/>
  <c r="AT227" i="2"/>
  <c r="AT228" i="2"/>
  <c r="AT229" i="2"/>
  <c r="AT230" i="2"/>
  <c r="AT231" i="2"/>
  <c r="AT232" i="2"/>
  <c r="AT233" i="2"/>
  <c r="AT234" i="2"/>
  <c r="AT235" i="2"/>
  <c r="AT236" i="2"/>
  <c r="AT237" i="2"/>
  <c r="AT238" i="2"/>
  <c r="AT239" i="2"/>
  <c r="AT240" i="2"/>
  <c r="AT241" i="2"/>
  <c r="AT242" i="2"/>
  <c r="AT215" i="2"/>
  <c r="AT214" i="2"/>
  <c r="AT213" i="2"/>
  <c r="AT194" i="2"/>
  <c r="AT195" i="2"/>
  <c r="AT196" i="2"/>
  <c r="AT197" i="2"/>
  <c r="AT198" i="2"/>
  <c r="AT199" i="2"/>
  <c r="AT200" i="2"/>
  <c r="AT201" i="2"/>
  <c r="AT202" i="2"/>
  <c r="AT203" i="2"/>
  <c r="AT204" i="2"/>
  <c r="AT205" i="2"/>
  <c r="AT206" i="2"/>
  <c r="AT207" i="2"/>
  <c r="AT208" i="2"/>
  <c r="AT209" i="2"/>
  <c r="AT210" i="2"/>
  <c r="AT211" i="2"/>
  <c r="AT193" i="2"/>
  <c r="AT192" i="2"/>
  <c r="AT191" i="2"/>
  <c r="AT190" i="2"/>
  <c r="AT189" i="2"/>
  <c r="AT188" i="2"/>
  <c r="AT187" i="2"/>
  <c r="AT186" i="2"/>
  <c r="AT185" i="2"/>
  <c r="AT184" i="2"/>
  <c r="AT183" i="2"/>
  <c r="AT182" i="2"/>
  <c r="AT181" i="2"/>
  <c r="AT180" i="2"/>
  <c r="AT179" i="2"/>
  <c r="AT150" i="2"/>
  <c r="AT151" i="2"/>
  <c r="AT152" i="2"/>
  <c r="AT153" i="2"/>
  <c r="AT154" i="2"/>
  <c r="AT155" i="2"/>
  <c r="AT156" i="2"/>
  <c r="AT157" i="2"/>
  <c r="AT158" i="2"/>
  <c r="AT159" i="2"/>
  <c r="AT160" i="2"/>
  <c r="AT161" i="2"/>
  <c r="AT162" i="2"/>
  <c r="AT163" i="2"/>
  <c r="AT164" i="2"/>
  <c r="AT165" i="2"/>
  <c r="AT166" i="2"/>
  <c r="AT167" i="2"/>
  <c r="AT168" i="2"/>
  <c r="AT169" i="2"/>
  <c r="AT170" i="2"/>
  <c r="AT171" i="2"/>
  <c r="AT172" i="2"/>
  <c r="AT173" i="2"/>
  <c r="AT174" i="2"/>
  <c r="AT175" i="2"/>
  <c r="AT176" i="2"/>
  <c r="AT177" i="2"/>
  <c r="AT149" i="2"/>
  <c r="AT148" i="2"/>
  <c r="AT147" i="2"/>
  <c r="AT146" i="2"/>
  <c r="AT145" i="2"/>
  <c r="AT93" i="2"/>
  <c r="AT94" i="2"/>
  <c r="AT95" i="2"/>
  <c r="AT96" i="2"/>
  <c r="AT97" i="2"/>
  <c r="AT98" i="2"/>
  <c r="AT99" i="2"/>
  <c r="AT100" i="2"/>
  <c r="AT101" i="2"/>
  <c r="AT102" i="2"/>
  <c r="AT103" i="2"/>
  <c r="AT104" i="2"/>
  <c r="AT105" i="2"/>
  <c r="AT106" i="2"/>
  <c r="AT107" i="2"/>
  <c r="AT108" i="2"/>
  <c r="AT109" i="2"/>
  <c r="AT110" i="2"/>
  <c r="AT111" i="2"/>
  <c r="AT112" i="2"/>
  <c r="AT113" i="2"/>
  <c r="AT114" i="2"/>
  <c r="AT115" i="2"/>
  <c r="AT116" i="2"/>
  <c r="AT117" i="2"/>
  <c r="AT118" i="2"/>
  <c r="AT119" i="2"/>
  <c r="AT120" i="2"/>
  <c r="AT121" i="2"/>
  <c r="AT122" i="2"/>
  <c r="AT123" i="2"/>
  <c r="AT124" i="2"/>
  <c r="AT125" i="2"/>
  <c r="AT126" i="2"/>
  <c r="AT127" i="2"/>
  <c r="AT128" i="2"/>
  <c r="AT129" i="2"/>
  <c r="AT130" i="2"/>
  <c r="AT131" i="2"/>
  <c r="AT132" i="2"/>
  <c r="AT133" i="2"/>
  <c r="AT134" i="2"/>
  <c r="AT135" i="2"/>
  <c r="AT136" i="2"/>
  <c r="AT137" i="2"/>
  <c r="AT138" i="2"/>
  <c r="AT139" i="2"/>
  <c r="AT140" i="2"/>
  <c r="AT141" i="2"/>
  <c r="AT142" i="2"/>
  <c r="AT143" i="2"/>
  <c r="AT92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T35" i="2"/>
  <c r="AT36" i="2"/>
  <c r="AT37" i="2"/>
  <c r="AT38" i="2"/>
  <c r="AT39" i="2"/>
  <c r="AT40" i="2"/>
  <c r="AT41" i="2"/>
  <c r="AT42" i="2"/>
  <c r="AT43" i="2"/>
  <c r="AT44" i="2"/>
  <c r="AT45" i="2"/>
  <c r="AT46" i="2"/>
  <c r="AT47" i="2"/>
  <c r="AT48" i="2"/>
  <c r="AT49" i="2"/>
  <c r="AT50" i="2"/>
  <c r="AT51" i="2"/>
  <c r="AT52" i="2"/>
  <c r="AT53" i="2"/>
  <c r="AT54" i="2"/>
  <c r="AT55" i="2"/>
  <c r="AT56" i="2"/>
  <c r="AT57" i="2"/>
  <c r="AT58" i="2"/>
  <c r="AT59" i="2"/>
  <c r="AT60" i="2"/>
  <c r="AT61" i="2"/>
  <c r="AT62" i="2"/>
  <c r="AT63" i="2"/>
  <c r="AT64" i="2"/>
  <c r="AT65" i="2"/>
  <c r="AT66" i="2"/>
  <c r="AT67" i="2"/>
  <c r="AT68" i="2"/>
  <c r="AT69" i="2"/>
  <c r="AT70" i="2"/>
  <c r="AT71" i="2"/>
  <c r="AT72" i="2"/>
  <c r="AT73" i="2"/>
  <c r="AT74" i="2"/>
  <c r="AT75" i="2"/>
  <c r="AT76" i="2"/>
  <c r="AT77" i="2"/>
  <c r="AT78" i="2"/>
  <c r="AT79" i="2"/>
  <c r="AT80" i="2"/>
  <c r="AT81" i="2"/>
  <c r="AT82" i="2"/>
  <c r="AT83" i="2"/>
  <c r="AT84" i="2"/>
  <c r="AT85" i="2"/>
  <c r="AT86" i="2"/>
  <c r="AT87" i="2"/>
  <c r="AT88" i="2"/>
  <c r="AT89" i="2"/>
  <c r="AT90" i="2"/>
  <c r="AT16" i="2"/>
  <c r="AX82" i="2" l="1"/>
  <c r="AX50" i="2"/>
  <c r="AX34" i="2"/>
  <c r="AX122" i="2"/>
  <c r="AX98" i="2"/>
  <c r="AX156" i="2"/>
  <c r="AX201" i="2"/>
  <c r="AX229" i="2"/>
  <c r="AX253" i="2"/>
  <c r="AX266" i="2"/>
  <c r="AX314" i="2"/>
  <c r="AV314" i="2"/>
  <c r="AX362" i="2"/>
  <c r="AX338" i="2"/>
  <c r="AX425" i="2"/>
  <c r="AX65" i="2"/>
  <c r="AX137" i="2"/>
  <c r="AX148" i="2"/>
  <c r="AX189" i="2"/>
  <c r="AX228" i="2"/>
  <c r="AX273" i="2"/>
  <c r="AX377" i="2"/>
  <c r="AX329" i="2"/>
  <c r="AX440" i="2"/>
  <c r="AX416" i="2"/>
  <c r="AX66" i="2"/>
  <c r="AX18" i="2"/>
  <c r="AX114" i="2"/>
  <c r="AX172" i="2"/>
  <c r="AX180" i="2"/>
  <c r="AX213" i="2"/>
  <c r="AV213" i="2"/>
  <c r="AX245" i="2"/>
  <c r="AX284" i="2"/>
  <c r="AX378" i="2"/>
  <c r="AX346" i="2"/>
  <c r="AX395" i="2"/>
  <c r="AV395" i="2"/>
  <c r="AX441" i="2"/>
  <c r="AX417" i="2"/>
  <c r="AX81" i="2"/>
  <c r="AX41" i="2"/>
  <c r="AX25" i="2"/>
  <c r="AX129" i="2"/>
  <c r="AX97" i="2"/>
  <c r="AX155" i="2"/>
  <c r="AX236" i="2"/>
  <c r="AX252" i="2"/>
  <c r="AX265" i="2"/>
  <c r="AX283" i="2"/>
  <c r="AX385" i="2"/>
  <c r="AX361" i="2"/>
  <c r="AX337" i="2"/>
  <c r="AX456" i="2"/>
  <c r="AX432" i="2"/>
  <c r="AX408" i="2"/>
  <c r="AX72" i="2"/>
  <c r="AX48" i="2"/>
  <c r="AX32" i="2"/>
  <c r="AX128" i="2"/>
  <c r="AX112" i="2"/>
  <c r="AX104" i="2"/>
  <c r="AX162" i="2"/>
  <c r="AX190" i="2"/>
  <c r="AX235" i="2"/>
  <c r="AX219" i="2"/>
  <c r="AX272" i="2"/>
  <c r="AX299" i="2"/>
  <c r="AV299" i="2"/>
  <c r="AX384" i="2"/>
  <c r="AX360" i="2"/>
  <c r="AX336" i="2"/>
  <c r="AX455" i="2"/>
  <c r="AX439" i="2"/>
  <c r="AX407" i="2"/>
  <c r="AX71" i="2"/>
  <c r="AX47" i="2"/>
  <c r="AX31" i="2"/>
  <c r="AX143" i="2"/>
  <c r="AX127" i="2"/>
  <c r="AX119" i="2"/>
  <c r="AX103" i="2"/>
  <c r="AX95" i="2"/>
  <c r="AX177" i="2"/>
  <c r="AX169" i="2"/>
  <c r="AX161" i="2"/>
  <c r="AX153" i="2"/>
  <c r="AX183" i="2"/>
  <c r="AX206" i="2"/>
  <c r="AX198" i="2"/>
  <c r="AX242" i="2"/>
  <c r="AX234" i="2"/>
  <c r="AX226" i="2"/>
  <c r="AX218" i="2"/>
  <c r="AX258" i="2"/>
  <c r="AX250" i="2"/>
  <c r="AX279" i="2"/>
  <c r="AX271" i="2"/>
  <c r="AX297" i="2"/>
  <c r="AX289" i="2"/>
  <c r="AX312" i="2"/>
  <c r="AX304" i="2"/>
  <c r="AX391" i="2"/>
  <c r="AX383" i="2"/>
  <c r="AX375" i="2"/>
  <c r="AX367" i="2"/>
  <c r="AX359" i="2"/>
  <c r="AX351" i="2"/>
  <c r="AX343" i="2"/>
  <c r="AX335" i="2"/>
  <c r="AX327" i="2"/>
  <c r="AX319" i="2"/>
  <c r="AX462" i="2"/>
  <c r="AX454" i="2"/>
  <c r="AX446" i="2"/>
  <c r="AX438" i="2"/>
  <c r="AX430" i="2"/>
  <c r="AX422" i="2"/>
  <c r="AX414" i="2"/>
  <c r="AX406" i="2"/>
  <c r="AX398" i="2"/>
  <c r="AX42" i="2"/>
  <c r="AX138" i="2"/>
  <c r="AX147" i="2"/>
  <c r="AX188" i="2"/>
  <c r="AX221" i="2"/>
  <c r="AX292" i="2"/>
  <c r="AX370" i="2"/>
  <c r="AX330" i="2"/>
  <c r="AX449" i="2"/>
  <c r="AX409" i="2"/>
  <c r="AX73" i="2"/>
  <c r="AX105" i="2"/>
  <c r="AX214" i="2"/>
  <c r="AX306" i="2"/>
  <c r="AX464" i="2"/>
  <c r="AX80" i="2"/>
  <c r="AX92" i="2"/>
  <c r="AV92" i="2"/>
  <c r="AX96" i="2"/>
  <c r="AX207" i="2"/>
  <c r="AX251" i="2"/>
  <c r="AX392" i="2"/>
  <c r="AX352" i="2"/>
  <c r="AX463" i="2"/>
  <c r="AX431" i="2"/>
  <c r="AX399" i="2"/>
  <c r="AX87" i="2"/>
  <c r="AX79" i="2"/>
  <c r="AX63" i="2"/>
  <c r="AX55" i="2"/>
  <c r="AX39" i="2"/>
  <c r="AX23" i="2"/>
  <c r="AX135" i="2"/>
  <c r="AX111" i="2"/>
  <c r="AX191" i="2"/>
  <c r="AX86" i="2"/>
  <c r="AX78" i="2"/>
  <c r="AX70" i="2"/>
  <c r="AX62" i="2"/>
  <c r="AX54" i="2"/>
  <c r="AX46" i="2"/>
  <c r="AX38" i="2"/>
  <c r="AX30" i="2"/>
  <c r="AX22" i="2"/>
  <c r="AX142" i="2"/>
  <c r="AX134" i="2"/>
  <c r="AX126" i="2"/>
  <c r="AX118" i="2"/>
  <c r="AX110" i="2"/>
  <c r="AX102" i="2"/>
  <c r="AX94" i="2"/>
  <c r="AX176" i="2"/>
  <c r="AX168" i="2"/>
  <c r="AX160" i="2"/>
  <c r="AX152" i="2"/>
  <c r="AX184" i="2"/>
  <c r="AX192" i="2"/>
  <c r="AX205" i="2"/>
  <c r="AX197" i="2"/>
  <c r="AX241" i="2"/>
  <c r="AX233" i="2"/>
  <c r="AX225" i="2"/>
  <c r="AX217" i="2"/>
  <c r="AX257" i="2"/>
  <c r="AX249" i="2"/>
  <c r="AX278" i="2"/>
  <c r="AX270" i="2"/>
  <c r="AX296" i="2"/>
  <c r="AX288" i="2"/>
  <c r="AX311" i="2"/>
  <c r="AX303" i="2"/>
  <c r="AX390" i="2"/>
  <c r="AX382" i="2"/>
  <c r="AX374" i="2"/>
  <c r="AX366" i="2"/>
  <c r="AX358" i="2"/>
  <c r="AX350" i="2"/>
  <c r="AX342" i="2"/>
  <c r="AX334" i="2"/>
  <c r="AX326" i="2"/>
  <c r="AX318" i="2"/>
  <c r="AX461" i="2"/>
  <c r="AX453" i="2"/>
  <c r="AX445" i="2"/>
  <c r="AX437" i="2"/>
  <c r="AX429" i="2"/>
  <c r="AX421" i="2"/>
  <c r="AX413" i="2"/>
  <c r="AX405" i="2"/>
  <c r="AX397" i="2"/>
  <c r="AX90" i="2"/>
  <c r="AX58" i="2"/>
  <c r="AX26" i="2"/>
  <c r="AX130" i="2"/>
  <c r="AX106" i="2"/>
  <c r="AX164" i="2"/>
  <c r="AX209" i="2"/>
  <c r="AX237" i="2"/>
  <c r="AX261" i="2"/>
  <c r="AX274" i="2"/>
  <c r="AX307" i="2"/>
  <c r="AX386" i="2"/>
  <c r="AX354" i="2"/>
  <c r="AX322" i="2"/>
  <c r="AX457" i="2"/>
  <c r="AX433" i="2"/>
  <c r="AX401" i="2"/>
  <c r="AX57" i="2"/>
  <c r="AX17" i="2"/>
  <c r="AX113" i="2"/>
  <c r="AX163" i="2"/>
  <c r="AX208" i="2"/>
  <c r="AX260" i="2"/>
  <c r="AX345" i="2"/>
  <c r="AX85" i="2"/>
  <c r="AX37" i="2"/>
  <c r="AX125" i="2"/>
  <c r="AX93" i="2"/>
  <c r="AX185" i="2"/>
  <c r="AX240" i="2"/>
  <c r="AX256" i="2"/>
  <c r="AX295" i="2"/>
  <c r="AX389" i="2"/>
  <c r="AX373" i="2"/>
  <c r="AX357" i="2"/>
  <c r="AX349" i="2"/>
  <c r="AX341" i="2"/>
  <c r="AX333" i="2"/>
  <c r="AX317" i="2"/>
  <c r="AX460" i="2"/>
  <c r="AX444" i="2"/>
  <c r="AX436" i="2"/>
  <c r="AX428" i="2"/>
  <c r="AX420" i="2"/>
  <c r="AX412" i="2"/>
  <c r="AX404" i="2"/>
  <c r="AX396" i="2"/>
  <c r="AZ398" i="2" s="1"/>
  <c r="AX74" i="2"/>
  <c r="AX89" i="2"/>
  <c r="AX49" i="2"/>
  <c r="AX33" i="2"/>
  <c r="AX121" i="2"/>
  <c r="AX171" i="2"/>
  <c r="AX181" i="2"/>
  <c r="AX200" i="2"/>
  <c r="AX220" i="2"/>
  <c r="AX264" i="2"/>
  <c r="AV264" i="2"/>
  <c r="AX291" i="2"/>
  <c r="AX393" i="2"/>
  <c r="AX369" i="2"/>
  <c r="AX353" i="2"/>
  <c r="AX321" i="2"/>
  <c r="AX448" i="2"/>
  <c r="AX424" i="2"/>
  <c r="AX400" i="2"/>
  <c r="AX88" i="2"/>
  <c r="AX64" i="2"/>
  <c r="AX40" i="2"/>
  <c r="AX24" i="2"/>
  <c r="AX120" i="2"/>
  <c r="AX149" i="2"/>
  <c r="AX154" i="2"/>
  <c r="AX182" i="2"/>
  <c r="AX215" i="2"/>
  <c r="AX227" i="2"/>
  <c r="AX280" i="2"/>
  <c r="AX282" i="2"/>
  <c r="AV282" i="2"/>
  <c r="AX305" i="2"/>
  <c r="AX376" i="2"/>
  <c r="AX344" i="2"/>
  <c r="AX328" i="2"/>
  <c r="AX447" i="2"/>
  <c r="AX423" i="2"/>
  <c r="AX69" i="2"/>
  <c r="AX53" i="2"/>
  <c r="AX29" i="2"/>
  <c r="AX21" i="2"/>
  <c r="AX133" i="2"/>
  <c r="AX117" i="2"/>
  <c r="AX101" i="2"/>
  <c r="AX175" i="2"/>
  <c r="AX167" i="2"/>
  <c r="AX151" i="2"/>
  <c r="AX204" i="2"/>
  <c r="AX196" i="2"/>
  <c r="AX232" i="2"/>
  <c r="AX216" i="2"/>
  <c r="AX248" i="2"/>
  <c r="AX277" i="2"/>
  <c r="AX269" i="2"/>
  <c r="AX287" i="2"/>
  <c r="AX310" i="2"/>
  <c r="AX302" i="2"/>
  <c r="AX381" i="2"/>
  <c r="AX365" i="2"/>
  <c r="AX452" i="2"/>
  <c r="AX84" i="2"/>
  <c r="AX76" i="2"/>
  <c r="AX68" i="2"/>
  <c r="AX60" i="2"/>
  <c r="AX52" i="2"/>
  <c r="AX44" i="2"/>
  <c r="AX36" i="2"/>
  <c r="AX28" i="2"/>
  <c r="AX20" i="2"/>
  <c r="AZ20" i="2" s="1"/>
  <c r="AX140" i="2"/>
  <c r="AX132" i="2"/>
  <c r="AX124" i="2"/>
  <c r="AX116" i="2"/>
  <c r="AX108" i="2"/>
  <c r="AX100" i="2"/>
  <c r="AX145" i="2"/>
  <c r="AV145" i="2"/>
  <c r="AX174" i="2"/>
  <c r="AX166" i="2"/>
  <c r="AX158" i="2"/>
  <c r="AX150" i="2"/>
  <c r="AX186" i="2"/>
  <c r="AX211" i="2"/>
  <c r="AX203" i="2"/>
  <c r="AX195" i="2"/>
  <c r="AX239" i="2"/>
  <c r="AX231" i="2"/>
  <c r="AX223" i="2"/>
  <c r="AX244" i="2"/>
  <c r="AV244" i="2"/>
  <c r="AX255" i="2"/>
  <c r="AX247" i="2"/>
  <c r="AX276" i="2"/>
  <c r="AX268" i="2"/>
  <c r="AX294" i="2"/>
  <c r="AX286" i="2"/>
  <c r="AX309" i="2"/>
  <c r="AX301" i="2"/>
  <c r="AX388" i="2"/>
  <c r="AX380" i="2"/>
  <c r="AX372" i="2"/>
  <c r="AX364" i="2"/>
  <c r="AX356" i="2"/>
  <c r="AX348" i="2"/>
  <c r="AX340" i="2"/>
  <c r="AX332" i="2"/>
  <c r="AX324" i="2"/>
  <c r="AX316" i="2"/>
  <c r="AX459" i="2"/>
  <c r="AX451" i="2"/>
  <c r="AX443" i="2"/>
  <c r="AX435" i="2"/>
  <c r="AX427" i="2"/>
  <c r="AX419" i="2"/>
  <c r="AX411" i="2"/>
  <c r="AX403" i="2"/>
  <c r="AX56" i="2"/>
  <c r="AX136" i="2"/>
  <c r="AX170" i="2"/>
  <c r="AX199" i="2"/>
  <c r="AX259" i="2"/>
  <c r="AX290" i="2"/>
  <c r="AX368" i="2"/>
  <c r="AX320" i="2"/>
  <c r="AX415" i="2"/>
  <c r="AX77" i="2"/>
  <c r="AX61" i="2"/>
  <c r="AX45" i="2"/>
  <c r="AX141" i="2"/>
  <c r="AX109" i="2"/>
  <c r="AX159" i="2"/>
  <c r="AX193" i="2"/>
  <c r="AX224" i="2"/>
  <c r="AX325" i="2"/>
  <c r="AX16" i="2"/>
  <c r="AV16" i="2"/>
  <c r="AX83" i="2"/>
  <c r="AX75" i="2"/>
  <c r="AX67" i="2"/>
  <c r="AX59" i="2"/>
  <c r="AX51" i="2"/>
  <c r="AX43" i="2"/>
  <c r="AX35" i="2"/>
  <c r="AX27" i="2"/>
  <c r="AX19" i="2"/>
  <c r="AZ16" i="2" s="1"/>
  <c r="AX139" i="2"/>
  <c r="AX131" i="2"/>
  <c r="AX123" i="2"/>
  <c r="AX115" i="2"/>
  <c r="AX107" i="2"/>
  <c r="AX99" i="2"/>
  <c r="AX146" i="2"/>
  <c r="AX173" i="2"/>
  <c r="AX165" i="2"/>
  <c r="AX157" i="2"/>
  <c r="AX179" i="2"/>
  <c r="AX187" i="2"/>
  <c r="AX210" i="2"/>
  <c r="AX202" i="2"/>
  <c r="AX194" i="2"/>
  <c r="AX238" i="2"/>
  <c r="AX230" i="2"/>
  <c r="AX222" i="2"/>
  <c r="AX262" i="2"/>
  <c r="AX254" i="2"/>
  <c r="AZ247" i="2" s="1"/>
  <c r="AX246" i="2"/>
  <c r="AX275" i="2"/>
  <c r="AX267" i="2"/>
  <c r="AX293" i="2"/>
  <c r="AX285" i="2"/>
  <c r="AX308" i="2"/>
  <c r="AX300" i="2"/>
  <c r="AX387" i="2"/>
  <c r="AX379" i="2"/>
  <c r="AX371" i="2"/>
  <c r="AX363" i="2"/>
  <c r="AX355" i="2"/>
  <c r="AX347" i="2"/>
  <c r="AX339" i="2"/>
  <c r="AX331" i="2"/>
  <c r="AX323" i="2"/>
  <c r="AX315" i="2"/>
  <c r="AX458" i="2"/>
  <c r="AX450" i="2"/>
  <c r="AX442" i="2"/>
  <c r="AX434" i="2"/>
  <c r="AX426" i="2"/>
  <c r="AX418" i="2"/>
  <c r="AX410" i="2"/>
  <c r="AX402" i="2"/>
  <c r="AT394" i="2"/>
  <c r="AZ149" i="2"/>
  <c r="AT212" i="2"/>
  <c r="AT243" i="2"/>
  <c r="R13" i="2"/>
  <c r="Q13" i="2"/>
  <c r="P13" i="2"/>
  <c r="AZ299" i="2" l="1"/>
  <c r="AZ19" i="2"/>
  <c r="AZ286" i="2"/>
  <c r="AZ92" i="2"/>
  <c r="AZ216" i="2"/>
  <c r="AZ399" i="2"/>
  <c r="AZ285" i="2"/>
  <c r="AZ302" i="2"/>
  <c r="AZ268" i="2"/>
  <c r="AZ248" i="2"/>
  <c r="AZ183" i="2"/>
  <c r="AZ148" i="2"/>
  <c r="AZ314" i="2"/>
  <c r="AZ318" i="2"/>
  <c r="AZ395" i="2"/>
  <c r="AZ396" i="2" s="1"/>
  <c r="AZ397" i="2" s="1"/>
  <c r="AZ95" i="2"/>
  <c r="AZ303" i="2"/>
  <c r="AZ96" i="2"/>
  <c r="AZ317" i="2"/>
  <c r="AX243" i="2"/>
  <c r="AZ267" i="2"/>
  <c r="AZ217" i="2"/>
  <c r="AX212" i="2"/>
  <c r="AZ179" i="2" s="1"/>
  <c r="AV179" i="2"/>
  <c r="AX394" i="2"/>
  <c r="AZ182" i="2"/>
  <c r="AV396" i="2"/>
  <c r="AV397" i="2" s="1"/>
  <c r="AM394" i="2"/>
  <c r="AA396" i="2"/>
  <c r="AB396" i="2"/>
  <c r="AC396" i="2"/>
  <c r="AA397" i="2"/>
  <c r="AB397" i="2"/>
  <c r="AC397" i="2"/>
  <c r="AA398" i="2"/>
  <c r="AB398" i="2"/>
  <c r="AC398" i="2"/>
  <c r="AA399" i="2"/>
  <c r="AB399" i="2"/>
  <c r="AC399" i="2"/>
  <c r="AA400" i="2"/>
  <c r="AB400" i="2"/>
  <c r="AC400" i="2"/>
  <c r="AA401" i="2"/>
  <c r="AB401" i="2"/>
  <c r="AC401" i="2"/>
  <c r="AA402" i="2"/>
  <c r="AB402" i="2"/>
  <c r="AC402" i="2"/>
  <c r="AA403" i="2"/>
  <c r="AB403" i="2"/>
  <c r="AC403" i="2"/>
  <c r="AA404" i="2"/>
  <c r="AB404" i="2"/>
  <c r="AC404" i="2"/>
  <c r="AA405" i="2"/>
  <c r="AB405" i="2"/>
  <c r="AC405" i="2"/>
  <c r="AA406" i="2"/>
  <c r="AB406" i="2"/>
  <c r="AC406" i="2"/>
  <c r="AA407" i="2"/>
  <c r="AB407" i="2"/>
  <c r="AC407" i="2"/>
  <c r="AA408" i="2"/>
  <c r="AB408" i="2"/>
  <c r="AC408" i="2"/>
  <c r="AA409" i="2"/>
  <c r="AB409" i="2"/>
  <c r="AC409" i="2"/>
  <c r="AA410" i="2"/>
  <c r="AB410" i="2"/>
  <c r="AC410" i="2"/>
  <c r="AA411" i="2"/>
  <c r="AB411" i="2"/>
  <c r="AC411" i="2"/>
  <c r="AA412" i="2"/>
  <c r="AB412" i="2"/>
  <c r="AC412" i="2"/>
  <c r="AA413" i="2"/>
  <c r="AB413" i="2"/>
  <c r="AC413" i="2"/>
  <c r="AA414" i="2"/>
  <c r="AB414" i="2"/>
  <c r="AC414" i="2"/>
  <c r="AA415" i="2"/>
  <c r="AB415" i="2"/>
  <c r="AC415" i="2"/>
  <c r="AA416" i="2"/>
  <c r="AB416" i="2"/>
  <c r="AC416" i="2"/>
  <c r="AA417" i="2"/>
  <c r="AB417" i="2"/>
  <c r="AC417" i="2"/>
  <c r="AA418" i="2"/>
  <c r="AB418" i="2"/>
  <c r="AC418" i="2"/>
  <c r="AA419" i="2"/>
  <c r="AB419" i="2"/>
  <c r="AC419" i="2"/>
  <c r="AA420" i="2"/>
  <c r="AB420" i="2"/>
  <c r="AC420" i="2"/>
  <c r="AA421" i="2"/>
  <c r="AB421" i="2"/>
  <c r="AC421" i="2"/>
  <c r="AA422" i="2"/>
  <c r="AB422" i="2"/>
  <c r="AC422" i="2"/>
  <c r="AA423" i="2"/>
  <c r="AB423" i="2"/>
  <c r="AC423" i="2"/>
  <c r="AA424" i="2"/>
  <c r="AB424" i="2"/>
  <c r="AC424" i="2"/>
  <c r="AA425" i="2"/>
  <c r="AB425" i="2"/>
  <c r="AC425" i="2"/>
  <c r="AA426" i="2"/>
  <c r="AB426" i="2"/>
  <c r="AC426" i="2"/>
  <c r="AA427" i="2"/>
  <c r="AB427" i="2"/>
  <c r="AC427" i="2"/>
  <c r="AA428" i="2"/>
  <c r="AB428" i="2"/>
  <c r="AC428" i="2"/>
  <c r="AA429" i="2"/>
  <c r="AB429" i="2"/>
  <c r="AC429" i="2"/>
  <c r="AA430" i="2"/>
  <c r="AB430" i="2"/>
  <c r="AC430" i="2"/>
  <c r="AA431" i="2"/>
  <c r="AB431" i="2"/>
  <c r="AC431" i="2"/>
  <c r="AA432" i="2"/>
  <c r="AB432" i="2"/>
  <c r="AC432" i="2"/>
  <c r="AA433" i="2"/>
  <c r="AB433" i="2"/>
  <c r="AC433" i="2"/>
  <c r="AA434" i="2"/>
  <c r="AB434" i="2"/>
  <c r="AC434" i="2"/>
  <c r="AA435" i="2"/>
  <c r="AB435" i="2"/>
  <c r="AC435" i="2"/>
  <c r="AA436" i="2"/>
  <c r="AB436" i="2"/>
  <c r="AC436" i="2"/>
  <c r="AA437" i="2"/>
  <c r="AB437" i="2"/>
  <c r="AC437" i="2"/>
  <c r="AA438" i="2"/>
  <c r="AB438" i="2"/>
  <c r="AC438" i="2"/>
  <c r="AA439" i="2"/>
  <c r="AB439" i="2"/>
  <c r="AC439" i="2"/>
  <c r="AA440" i="2"/>
  <c r="AB440" i="2"/>
  <c r="AC440" i="2"/>
  <c r="AA441" i="2"/>
  <c r="AB441" i="2"/>
  <c r="AC441" i="2"/>
  <c r="AA442" i="2"/>
  <c r="AB442" i="2"/>
  <c r="AC442" i="2"/>
  <c r="AA443" i="2"/>
  <c r="AB443" i="2"/>
  <c r="AC443" i="2"/>
  <c r="AA444" i="2"/>
  <c r="AB444" i="2"/>
  <c r="AC444" i="2"/>
  <c r="AA445" i="2"/>
  <c r="AB445" i="2"/>
  <c r="AC445" i="2"/>
  <c r="AA446" i="2"/>
  <c r="AB446" i="2"/>
  <c r="AC446" i="2"/>
  <c r="AA447" i="2"/>
  <c r="AB447" i="2"/>
  <c r="AC447" i="2"/>
  <c r="AA448" i="2"/>
  <c r="AB448" i="2"/>
  <c r="AC448" i="2"/>
  <c r="AA449" i="2"/>
  <c r="AB449" i="2"/>
  <c r="AC449" i="2"/>
  <c r="AA450" i="2"/>
  <c r="AB450" i="2"/>
  <c r="AC450" i="2"/>
  <c r="AA451" i="2"/>
  <c r="AB451" i="2"/>
  <c r="AC451" i="2"/>
  <c r="AA452" i="2"/>
  <c r="AB452" i="2"/>
  <c r="AC452" i="2"/>
  <c r="AA453" i="2"/>
  <c r="AB453" i="2"/>
  <c r="AC453" i="2"/>
  <c r="AA454" i="2"/>
  <c r="AB454" i="2"/>
  <c r="AC454" i="2"/>
  <c r="AA455" i="2"/>
  <c r="AB455" i="2"/>
  <c r="AC455" i="2"/>
  <c r="AA456" i="2"/>
  <c r="AB456" i="2"/>
  <c r="AC456" i="2"/>
  <c r="AA457" i="2"/>
  <c r="AB457" i="2"/>
  <c r="AC457" i="2"/>
  <c r="AA458" i="2"/>
  <c r="AB458" i="2"/>
  <c r="AC458" i="2"/>
  <c r="AA459" i="2"/>
  <c r="AB459" i="2"/>
  <c r="AC459" i="2"/>
  <c r="AA460" i="2"/>
  <c r="AB460" i="2"/>
  <c r="AC460" i="2"/>
  <c r="AA461" i="2"/>
  <c r="AB461" i="2"/>
  <c r="AC461" i="2"/>
  <c r="AA462" i="2"/>
  <c r="AB462" i="2"/>
  <c r="AC462" i="2"/>
  <c r="AA463" i="2"/>
  <c r="AB463" i="2"/>
  <c r="AC463" i="2"/>
  <c r="AA464" i="2"/>
  <c r="AB464" i="2"/>
  <c r="AC464" i="2"/>
  <c r="AC395" i="2"/>
  <c r="AB395" i="2"/>
  <c r="AA395" i="2"/>
  <c r="X396" i="2"/>
  <c r="Y396" i="2" s="1"/>
  <c r="X397" i="2"/>
  <c r="Y397" i="2" s="1"/>
  <c r="X398" i="2"/>
  <c r="Y398" i="2" s="1"/>
  <c r="X399" i="2"/>
  <c r="Y399" i="2" s="1"/>
  <c r="X400" i="2"/>
  <c r="Y400" i="2" s="1"/>
  <c r="X401" i="2"/>
  <c r="Y401" i="2" s="1"/>
  <c r="X402" i="2"/>
  <c r="Y402" i="2" s="1"/>
  <c r="X403" i="2"/>
  <c r="Y403" i="2" s="1"/>
  <c r="X404" i="2"/>
  <c r="Y404" i="2" s="1"/>
  <c r="X405" i="2"/>
  <c r="Y405" i="2" s="1"/>
  <c r="X406" i="2"/>
  <c r="Y406" i="2" s="1"/>
  <c r="X407" i="2"/>
  <c r="Y407" i="2" s="1"/>
  <c r="X408" i="2"/>
  <c r="Y408" i="2" s="1"/>
  <c r="X409" i="2"/>
  <c r="Y409" i="2" s="1"/>
  <c r="X410" i="2"/>
  <c r="Y410" i="2" s="1"/>
  <c r="X411" i="2"/>
  <c r="Y411" i="2" s="1"/>
  <c r="X412" i="2"/>
  <c r="Y412" i="2" s="1"/>
  <c r="X413" i="2"/>
  <c r="Y413" i="2" s="1"/>
  <c r="X414" i="2"/>
  <c r="Y414" i="2" s="1"/>
  <c r="X415" i="2"/>
  <c r="Y415" i="2" s="1"/>
  <c r="X416" i="2"/>
  <c r="Y416" i="2" s="1"/>
  <c r="X417" i="2"/>
  <c r="Y417" i="2" s="1"/>
  <c r="X418" i="2"/>
  <c r="Y418" i="2" s="1"/>
  <c r="X419" i="2"/>
  <c r="Y419" i="2" s="1"/>
  <c r="X420" i="2"/>
  <c r="Y420" i="2" s="1"/>
  <c r="X421" i="2"/>
  <c r="Y421" i="2" s="1"/>
  <c r="X422" i="2"/>
  <c r="Y422" i="2" s="1"/>
  <c r="X423" i="2"/>
  <c r="Y423" i="2" s="1"/>
  <c r="X424" i="2"/>
  <c r="Y424" i="2" s="1"/>
  <c r="X425" i="2"/>
  <c r="Y425" i="2" s="1"/>
  <c r="X426" i="2"/>
  <c r="Y426" i="2" s="1"/>
  <c r="X427" i="2"/>
  <c r="Y427" i="2" s="1"/>
  <c r="X428" i="2"/>
  <c r="Y428" i="2" s="1"/>
  <c r="X429" i="2"/>
  <c r="Y429" i="2" s="1"/>
  <c r="X430" i="2"/>
  <c r="Y430" i="2" s="1"/>
  <c r="X431" i="2"/>
  <c r="Y431" i="2" s="1"/>
  <c r="X432" i="2"/>
  <c r="Y432" i="2" s="1"/>
  <c r="X433" i="2"/>
  <c r="Y433" i="2" s="1"/>
  <c r="X434" i="2"/>
  <c r="Y434" i="2" s="1"/>
  <c r="X435" i="2"/>
  <c r="Y435" i="2" s="1"/>
  <c r="X436" i="2"/>
  <c r="Y436" i="2" s="1"/>
  <c r="X437" i="2"/>
  <c r="Y437" i="2" s="1"/>
  <c r="X438" i="2"/>
  <c r="Y438" i="2" s="1"/>
  <c r="X439" i="2"/>
  <c r="Y439" i="2" s="1"/>
  <c r="X440" i="2"/>
  <c r="Y440" i="2" s="1"/>
  <c r="AO440" i="2" s="1"/>
  <c r="X441" i="2"/>
  <c r="Y441" i="2" s="1"/>
  <c r="X442" i="2"/>
  <c r="Y442" i="2" s="1"/>
  <c r="X443" i="2"/>
  <c r="Y443" i="2" s="1"/>
  <c r="X444" i="2"/>
  <c r="Y444" i="2" s="1"/>
  <c r="X445" i="2"/>
  <c r="Y445" i="2" s="1"/>
  <c r="X446" i="2"/>
  <c r="Y446" i="2" s="1"/>
  <c r="X447" i="2"/>
  <c r="Y447" i="2" s="1"/>
  <c r="X448" i="2"/>
  <c r="Y448" i="2" s="1"/>
  <c r="X449" i="2"/>
  <c r="Y449" i="2" s="1"/>
  <c r="X450" i="2"/>
  <c r="Y450" i="2" s="1"/>
  <c r="AO450" i="2" s="1"/>
  <c r="X451" i="2"/>
  <c r="Y451" i="2" s="1"/>
  <c r="X452" i="2"/>
  <c r="Y452" i="2" s="1"/>
  <c r="X453" i="2"/>
  <c r="Y453" i="2" s="1"/>
  <c r="X454" i="2"/>
  <c r="Y454" i="2" s="1"/>
  <c r="X455" i="2"/>
  <c r="Y455" i="2" s="1"/>
  <c r="X456" i="2"/>
  <c r="Y456" i="2" s="1"/>
  <c r="X457" i="2"/>
  <c r="Y457" i="2" s="1"/>
  <c r="X458" i="2"/>
  <c r="Y458" i="2" s="1"/>
  <c r="X459" i="2"/>
  <c r="Y459" i="2" s="1"/>
  <c r="X460" i="2"/>
  <c r="Y460" i="2" s="1"/>
  <c r="X461" i="2"/>
  <c r="Y461" i="2" s="1"/>
  <c r="X462" i="2"/>
  <c r="Y462" i="2" s="1"/>
  <c r="X463" i="2"/>
  <c r="Y463" i="2" s="1"/>
  <c r="X464" i="2"/>
  <c r="Y464" i="2" s="1"/>
  <c r="X395" i="2"/>
  <c r="Y395" i="2" s="1"/>
  <c r="AM313" i="2"/>
  <c r="AA315" i="2"/>
  <c r="AB315" i="2"/>
  <c r="AC315" i="2"/>
  <c r="AA316" i="2"/>
  <c r="AB316" i="2"/>
  <c r="AC316" i="2"/>
  <c r="AA317" i="2"/>
  <c r="AB317" i="2"/>
  <c r="AC317" i="2"/>
  <c r="AA318" i="2"/>
  <c r="AB318" i="2"/>
  <c r="AC318" i="2"/>
  <c r="AA319" i="2"/>
  <c r="AB319" i="2"/>
  <c r="AC319" i="2"/>
  <c r="AA320" i="2"/>
  <c r="AB320" i="2"/>
  <c r="AC320" i="2"/>
  <c r="AA321" i="2"/>
  <c r="AB321" i="2"/>
  <c r="AC321" i="2"/>
  <c r="AA322" i="2"/>
  <c r="AB322" i="2"/>
  <c r="AC322" i="2"/>
  <c r="AA323" i="2"/>
  <c r="AB323" i="2"/>
  <c r="AC323" i="2"/>
  <c r="AA324" i="2"/>
  <c r="AB324" i="2"/>
  <c r="AC324" i="2"/>
  <c r="AA325" i="2"/>
  <c r="AB325" i="2"/>
  <c r="AC325" i="2"/>
  <c r="AA326" i="2"/>
  <c r="AB326" i="2"/>
  <c r="AC326" i="2"/>
  <c r="AA327" i="2"/>
  <c r="AB327" i="2"/>
  <c r="AC327" i="2"/>
  <c r="AA328" i="2"/>
  <c r="AB328" i="2"/>
  <c r="AC328" i="2"/>
  <c r="AA329" i="2"/>
  <c r="AB329" i="2"/>
  <c r="AC329" i="2"/>
  <c r="AA330" i="2"/>
  <c r="AB330" i="2"/>
  <c r="AC330" i="2"/>
  <c r="AA331" i="2"/>
  <c r="AB331" i="2"/>
  <c r="AC331" i="2"/>
  <c r="AA332" i="2"/>
  <c r="AB332" i="2"/>
  <c r="AC332" i="2"/>
  <c r="AA333" i="2"/>
  <c r="AB333" i="2"/>
  <c r="AC333" i="2"/>
  <c r="AA334" i="2"/>
  <c r="AB334" i="2"/>
  <c r="AC334" i="2"/>
  <c r="AA335" i="2"/>
  <c r="AB335" i="2"/>
  <c r="AC335" i="2"/>
  <c r="AA336" i="2"/>
  <c r="AB336" i="2"/>
  <c r="AC336" i="2"/>
  <c r="AA337" i="2"/>
  <c r="AB337" i="2"/>
  <c r="AC337" i="2"/>
  <c r="AA338" i="2"/>
  <c r="AB338" i="2"/>
  <c r="AC338" i="2"/>
  <c r="AA339" i="2"/>
  <c r="AB339" i="2"/>
  <c r="AC339" i="2"/>
  <c r="AA340" i="2"/>
  <c r="AB340" i="2"/>
  <c r="AC340" i="2"/>
  <c r="AA341" i="2"/>
  <c r="AB341" i="2"/>
  <c r="AC341" i="2"/>
  <c r="AA342" i="2"/>
  <c r="AB342" i="2"/>
  <c r="AC342" i="2"/>
  <c r="AA343" i="2"/>
  <c r="AB343" i="2"/>
  <c r="AC343" i="2"/>
  <c r="AA344" i="2"/>
  <c r="AB344" i="2"/>
  <c r="AC344" i="2"/>
  <c r="AA345" i="2"/>
  <c r="AB345" i="2"/>
  <c r="AC345" i="2"/>
  <c r="AA346" i="2"/>
  <c r="AB346" i="2"/>
  <c r="AC346" i="2"/>
  <c r="AA347" i="2"/>
  <c r="AB347" i="2"/>
  <c r="AC347" i="2"/>
  <c r="AA348" i="2"/>
  <c r="AB348" i="2"/>
  <c r="AC348" i="2"/>
  <c r="AA349" i="2"/>
  <c r="AB349" i="2"/>
  <c r="AC349" i="2"/>
  <c r="AA350" i="2"/>
  <c r="AB350" i="2"/>
  <c r="AC350" i="2"/>
  <c r="AA351" i="2"/>
  <c r="AB351" i="2"/>
  <c r="AC351" i="2"/>
  <c r="AA352" i="2"/>
  <c r="AB352" i="2"/>
  <c r="AC352" i="2"/>
  <c r="AA353" i="2"/>
  <c r="AB353" i="2"/>
  <c r="AC353" i="2"/>
  <c r="AA354" i="2"/>
  <c r="AB354" i="2"/>
  <c r="AC354" i="2"/>
  <c r="AA355" i="2"/>
  <c r="AB355" i="2"/>
  <c r="AC355" i="2"/>
  <c r="AA356" i="2"/>
  <c r="AB356" i="2"/>
  <c r="AC356" i="2"/>
  <c r="AA357" i="2"/>
  <c r="AB357" i="2"/>
  <c r="AC357" i="2"/>
  <c r="AA358" i="2"/>
  <c r="AB358" i="2"/>
  <c r="AC358" i="2"/>
  <c r="AA359" i="2"/>
  <c r="AB359" i="2"/>
  <c r="AC359" i="2"/>
  <c r="AA360" i="2"/>
  <c r="AB360" i="2"/>
  <c r="AC360" i="2"/>
  <c r="AA361" i="2"/>
  <c r="AB361" i="2"/>
  <c r="AC361" i="2"/>
  <c r="AA362" i="2"/>
  <c r="AB362" i="2"/>
  <c r="AC362" i="2"/>
  <c r="AA363" i="2"/>
  <c r="AB363" i="2"/>
  <c r="AC363" i="2"/>
  <c r="AA364" i="2"/>
  <c r="AB364" i="2"/>
  <c r="AC364" i="2"/>
  <c r="AA365" i="2"/>
  <c r="AB365" i="2"/>
  <c r="AC365" i="2"/>
  <c r="AA366" i="2"/>
  <c r="AB366" i="2"/>
  <c r="AC366" i="2"/>
  <c r="AA367" i="2"/>
  <c r="AB367" i="2"/>
  <c r="AC367" i="2"/>
  <c r="AA368" i="2"/>
  <c r="AB368" i="2"/>
  <c r="AC368" i="2"/>
  <c r="AA369" i="2"/>
  <c r="AB369" i="2"/>
  <c r="AC369" i="2"/>
  <c r="AA370" i="2"/>
  <c r="AB370" i="2"/>
  <c r="AC370" i="2"/>
  <c r="AA371" i="2"/>
  <c r="AB371" i="2"/>
  <c r="AC371" i="2"/>
  <c r="AA372" i="2"/>
  <c r="AB372" i="2"/>
  <c r="AC372" i="2"/>
  <c r="AA373" i="2"/>
  <c r="AB373" i="2"/>
  <c r="AC373" i="2"/>
  <c r="AA374" i="2"/>
  <c r="AB374" i="2"/>
  <c r="AC374" i="2"/>
  <c r="AA375" i="2"/>
  <c r="AB375" i="2"/>
  <c r="AC375" i="2"/>
  <c r="AA376" i="2"/>
  <c r="AB376" i="2"/>
  <c r="AC376" i="2"/>
  <c r="AA377" i="2"/>
  <c r="AB377" i="2"/>
  <c r="AC377" i="2"/>
  <c r="AA378" i="2"/>
  <c r="AB378" i="2"/>
  <c r="AC378" i="2"/>
  <c r="AA379" i="2"/>
  <c r="AB379" i="2"/>
  <c r="AC379" i="2"/>
  <c r="AA380" i="2"/>
  <c r="AB380" i="2"/>
  <c r="AC380" i="2"/>
  <c r="AA381" i="2"/>
  <c r="AB381" i="2"/>
  <c r="AC381" i="2"/>
  <c r="AA382" i="2"/>
  <c r="AB382" i="2"/>
  <c r="AC382" i="2"/>
  <c r="AA383" i="2"/>
  <c r="AB383" i="2"/>
  <c r="AC383" i="2"/>
  <c r="AA384" i="2"/>
  <c r="AB384" i="2"/>
  <c r="AC384" i="2"/>
  <c r="AA385" i="2"/>
  <c r="AB385" i="2"/>
  <c r="AC385" i="2"/>
  <c r="AA386" i="2"/>
  <c r="AB386" i="2"/>
  <c r="AC386" i="2"/>
  <c r="AA387" i="2"/>
  <c r="AB387" i="2"/>
  <c r="AC387" i="2"/>
  <c r="AA388" i="2"/>
  <c r="AB388" i="2"/>
  <c r="AC388" i="2"/>
  <c r="AA389" i="2"/>
  <c r="AB389" i="2"/>
  <c r="AC389" i="2"/>
  <c r="AA390" i="2"/>
  <c r="AB390" i="2"/>
  <c r="AC390" i="2"/>
  <c r="AA391" i="2"/>
  <c r="AB391" i="2"/>
  <c r="AC391" i="2"/>
  <c r="AA392" i="2"/>
  <c r="AB392" i="2"/>
  <c r="AC392" i="2"/>
  <c r="AA393" i="2"/>
  <c r="AB393" i="2"/>
  <c r="AC393" i="2"/>
  <c r="AC314" i="2"/>
  <c r="AB314" i="2"/>
  <c r="AA314" i="2"/>
  <c r="X315" i="2"/>
  <c r="Y315" i="2" s="1"/>
  <c r="X316" i="2"/>
  <c r="Y316" i="2" s="1"/>
  <c r="X317" i="2"/>
  <c r="Y317" i="2" s="1"/>
  <c r="X318" i="2"/>
  <c r="Y318" i="2" s="1"/>
  <c r="X319" i="2"/>
  <c r="Y319" i="2" s="1"/>
  <c r="X320" i="2"/>
  <c r="Y320" i="2" s="1"/>
  <c r="X321" i="2"/>
  <c r="Y321" i="2" s="1"/>
  <c r="X322" i="2"/>
  <c r="Y322" i="2" s="1"/>
  <c r="X323" i="2"/>
  <c r="Y323" i="2" s="1"/>
  <c r="X324" i="2"/>
  <c r="Y324" i="2" s="1"/>
  <c r="X325" i="2"/>
  <c r="Y325" i="2" s="1"/>
  <c r="X326" i="2"/>
  <c r="Y326" i="2" s="1"/>
  <c r="X327" i="2"/>
  <c r="Y327" i="2" s="1"/>
  <c r="X328" i="2"/>
  <c r="Y328" i="2" s="1"/>
  <c r="X329" i="2"/>
  <c r="Y329" i="2" s="1"/>
  <c r="X330" i="2"/>
  <c r="Y330" i="2" s="1"/>
  <c r="X331" i="2"/>
  <c r="Y331" i="2" s="1"/>
  <c r="X332" i="2"/>
  <c r="Y332" i="2" s="1"/>
  <c r="X333" i="2"/>
  <c r="Y333" i="2" s="1"/>
  <c r="X334" i="2"/>
  <c r="Y334" i="2" s="1"/>
  <c r="X335" i="2"/>
  <c r="Y335" i="2" s="1"/>
  <c r="X336" i="2"/>
  <c r="Y336" i="2" s="1"/>
  <c r="X337" i="2"/>
  <c r="Y337" i="2" s="1"/>
  <c r="X338" i="2"/>
  <c r="Y338" i="2" s="1"/>
  <c r="X339" i="2"/>
  <c r="Y339" i="2" s="1"/>
  <c r="X340" i="2"/>
  <c r="Y340" i="2" s="1"/>
  <c r="X341" i="2"/>
  <c r="Y341" i="2" s="1"/>
  <c r="X342" i="2"/>
  <c r="Y342" i="2" s="1"/>
  <c r="X343" i="2"/>
  <c r="Y343" i="2" s="1"/>
  <c r="X344" i="2"/>
  <c r="Y344" i="2" s="1"/>
  <c r="X345" i="2"/>
  <c r="Y345" i="2" s="1"/>
  <c r="X346" i="2"/>
  <c r="Y346" i="2" s="1"/>
  <c r="X347" i="2"/>
  <c r="Y347" i="2" s="1"/>
  <c r="X348" i="2"/>
  <c r="Y348" i="2" s="1"/>
  <c r="X349" i="2"/>
  <c r="Y349" i="2" s="1"/>
  <c r="X350" i="2"/>
  <c r="Y350" i="2" s="1"/>
  <c r="X351" i="2"/>
  <c r="Y351" i="2" s="1"/>
  <c r="X352" i="2"/>
  <c r="Y352" i="2" s="1"/>
  <c r="X353" i="2"/>
  <c r="Y353" i="2" s="1"/>
  <c r="X354" i="2"/>
  <c r="Y354" i="2" s="1"/>
  <c r="X355" i="2"/>
  <c r="Y355" i="2" s="1"/>
  <c r="X356" i="2"/>
  <c r="Y356" i="2" s="1"/>
  <c r="X357" i="2"/>
  <c r="Y357" i="2" s="1"/>
  <c r="X358" i="2"/>
  <c r="Y358" i="2" s="1"/>
  <c r="X359" i="2"/>
  <c r="Y359" i="2" s="1"/>
  <c r="X360" i="2"/>
  <c r="Y360" i="2" s="1"/>
  <c r="X361" i="2"/>
  <c r="Y361" i="2" s="1"/>
  <c r="X362" i="2"/>
  <c r="Y362" i="2" s="1"/>
  <c r="X363" i="2"/>
  <c r="Y363" i="2" s="1"/>
  <c r="X364" i="2"/>
  <c r="Y364" i="2" s="1"/>
  <c r="X365" i="2"/>
  <c r="Y365" i="2" s="1"/>
  <c r="X366" i="2"/>
  <c r="Y366" i="2" s="1"/>
  <c r="X367" i="2"/>
  <c r="Y367" i="2" s="1"/>
  <c r="X368" i="2"/>
  <c r="Y368" i="2" s="1"/>
  <c r="X369" i="2"/>
  <c r="Y369" i="2" s="1"/>
  <c r="X370" i="2"/>
  <c r="Y370" i="2" s="1"/>
  <c r="X371" i="2"/>
  <c r="Y371" i="2" s="1"/>
  <c r="X372" i="2"/>
  <c r="Y372" i="2" s="1"/>
  <c r="X373" i="2"/>
  <c r="Y373" i="2" s="1"/>
  <c r="X374" i="2"/>
  <c r="Y374" i="2" s="1"/>
  <c r="X375" i="2"/>
  <c r="Y375" i="2" s="1"/>
  <c r="X376" i="2"/>
  <c r="Y376" i="2" s="1"/>
  <c r="X377" i="2"/>
  <c r="Y377" i="2" s="1"/>
  <c r="X378" i="2"/>
  <c r="Y378" i="2" s="1"/>
  <c r="X379" i="2"/>
  <c r="Y379" i="2" s="1"/>
  <c r="X380" i="2"/>
  <c r="Y380" i="2" s="1"/>
  <c r="X381" i="2"/>
  <c r="Y381" i="2" s="1"/>
  <c r="X382" i="2"/>
  <c r="Y382" i="2" s="1"/>
  <c r="X383" i="2"/>
  <c r="Y383" i="2" s="1"/>
  <c r="X384" i="2"/>
  <c r="Y384" i="2" s="1"/>
  <c r="X385" i="2"/>
  <c r="Y385" i="2" s="1"/>
  <c r="X386" i="2"/>
  <c r="Y386" i="2" s="1"/>
  <c r="X387" i="2"/>
  <c r="Y387" i="2" s="1"/>
  <c r="X388" i="2"/>
  <c r="Y388" i="2" s="1"/>
  <c r="X389" i="2"/>
  <c r="Y389" i="2" s="1"/>
  <c r="X390" i="2"/>
  <c r="Y390" i="2" s="1"/>
  <c r="X391" i="2"/>
  <c r="Y391" i="2" s="1"/>
  <c r="X392" i="2"/>
  <c r="Y392" i="2" s="1"/>
  <c r="X393" i="2"/>
  <c r="Y393" i="2" s="1"/>
  <c r="X314" i="2"/>
  <c r="Y314" i="2" s="1"/>
  <c r="AM263" i="2"/>
  <c r="AM91" i="2"/>
  <c r="AM14" i="2"/>
  <c r="Y16" i="2"/>
  <c r="AO16" i="2" s="1"/>
  <c r="AI440" i="2" l="1"/>
  <c r="AK440" i="2" s="1"/>
  <c r="AL440" i="2" s="1"/>
  <c r="AI450" i="2"/>
  <c r="AK450" i="2" s="1"/>
  <c r="AL450" i="2" s="1"/>
  <c r="AT313" i="2"/>
  <c r="AI419" i="2"/>
  <c r="AK419" i="2" s="1"/>
  <c r="AL419" i="2" s="1"/>
  <c r="AO419" i="2"/>
  <c r="AI425" i="2"/>
  <c r="AK425" i="2" s="1"/>
  <c r="AL425" i="2" s="1"/>
  <c r="AO425" i="2"/>
  <c r="AI427" i="2"/>
  <c r="AK427" i="2" s="1"/>
  <c r="AL427" i="2" s="1"/>
  <c r="AO427" i="2"/>
  <c r="AI421" i="2"/>
  <c r="AK421" i="2" s="1"/>
  <c r="AL421" i="2" s="1"/>
  <c r="AO421" i="2"/>
  <c r="AI397" i="2"/>
  <c r="AK397" i="2" s="1"/>
  <c r="AL397" i="2" s="1"/>
  <c r="AO397" i="2"/>
  <c r="AI359" i="2"/>
  <c r="AK359" i="2" s="1"/>
  <c r="AL359" i="2" s="1"/>
  <c r="AO359" i="2"/>
  <c r="AQ16" i="2"/>
  <c r="AR16" i="2" s="1"/>
  <c r="AI374" i="2"/>
  <c r="AK374" i="2" s="1"/>
  <c r="AL374" i="2" s="1"/>
  <c r="AO374" i="2"/>
  <c r="AQ374" i="2" s="1"/>
  <c r="AI350" i="2"/>
  <c r="AO350" i="2"/>
  <c r="AQ350" i="2" s="1"/>
  <c r="AI326" i="2"/>
  <c r="AK326" i="2" s="1"/>
  <c r="AL326" i="2" s="1"/>
  <c r="AO326" i="2"/>
  <c r="AQ326" i="2" s="1"/>
  <c r="AI438" i="2"/>
  <c r="AO438" i="2"/>
  <c r="AI389" i="2"/>
  <c r="AK389" i="2" s="1"/>
  <c r="AL389" i="2" s="1"/>
  <c r="AO389" i="2"/>
  <c r="AQ389" i="2" s="1"/>
  <c r="AI381" i="2"/>
  <c r="AK381" i="2" s="1"/>
  <c r="AL381" i="2" s="1"/>
  <c r="AO381" i="2"/>
  <c r="AQ381" i="2" s="1"/>
  <c r="AI365" i="2"/>
  <c r="AO365" i="2"/>
  <c r="AI349" i="2"/>
  <c r="AK349" i="2" s="1"/>
  <c r="AL349" i="2" s="1"/>
  <c r="AO349" i="2"/>
  <c r="AI317" i="2"/>
  <c r="AK317" i="2" s="1"/>
  <c r="AL317" i="2" s="1"/>
  <c r="AO317" i="2"/>
  <c r="AQ317" i="2" s="1"/>
  <c r="AI452" i="2"/>
  <c r="AK452" i="2" s="1"/>
  <c r="AL452" i="2" s="1"/>
  <c r="AO452" i="2"/>
  <c r="AI429" i="2"/>
  <c r="AK429" i="2" s="1"/>
  <c r="AL429" i="2" s="1"/>
  <c r="AO429" i="2"/>
  <c r="AI417" i="2"/>
  <c r="AK417" i="2" s="1"/>
  <c r="AJ417" i="2" s="1"/>
  <c r="AO417" i="2"/>
  <c r="AI402" i="2"/>
  <c r="AK402" i="2" s="1"/>
  <c r="AL402" i="2" s="1"/>
  <c r="AO402" i="2"/>
  <c r="AI388" i="2"/>
  <c r="AK388" i="2" s="1"/>
  <c r="AL388" i="2" s="1"/>
  <c r="AO388" i="2"/>
  <c r="AQ388" i="2" s="1"/>
  <c r="AI380" i="2"/>
  <c r="AO380" i="2"/>
  <c r="AQ380" i="2" s="1"/>
  <c r="AI372" i="2"/>
  <c r="AK372" i="2" s="1"/>
  <c r="AL372" i="2" s="1"/>
  <c r="AO372" i="2"/>
  <c r="AQ372" i="2" s="1"/>
  <c r="AI364" i="2"/>
  <c r="AK364" i="2" s="1"/>
  <c r="AL364" i="2" s="1"/>
  <c r="AO364" i="2"/>
  <c r="AQ364" i="2" s="1"/>
  <c r="AI356" i="2"/>
  <c r="AO356" i="2"/>
  <c r="AQ356" i="2" s="1"/>
  <c r="AI348" i="2"/>
  <c r="AO348" i="2"/>
  <c r="AQ348" i="2" s="1"/>
  <c r="AI340" i="2"/>
  <c r="AK340" i="2" s="1"/>
  <c r="AL340" i="2" s="1"/>
  <c r="AO340" i="2"/>
  <c r="AQ340" i="2" s="1"/>
  <c r="AI332" i="2"/>
  <c r="AK332" i="2" s="1"/>
  <c r="AL332" i="2" s="1"/>
  <c r="AO332" i="2"/>
  <c r="AQ332" i="2" s="1"/>
  <c r="AI324" i="2"/>
  <c r="AK324" i="2" s="1"/>
  <c r="AL324" i="2" s="1"/>
  <c r="AO324" i="2"/>
  <c r="AQ324" i="2" s="1"/>
  <c r="AI316" i="2"/>
  <c r="AK316" i="2" s="1"/>
  <c r="AL316" i="2" s="1"/>
  <c r="AO316" i="2"/>
  <c r="AQ316" i="2" s="1"/>
  <c r="AI451" i="2"/>
  <c r="AK451" i="2" s="1"/>
  <c r="AO451" i="2"/>
  <c r="AI444" i="2"/>
  <c r="AK444" i="2" s="1"/>
  <c r="AL444" i="2" s="1"/>
  <c r="AO444" i="2"/>
  <c r="AI436" i="2"/>
  <c r="AK436" i="2" s="1"/>
  <c r="AL436" i="2" s="1"/>
  <c r="AO436" i="2"/>
  <c r="AI428" i="2"/>
  <c r="AO428" i="2"/>
  <c r="AI422" i="2"/>
  <c r="AK422" i="2" s="1"/>
  <c r="AL422" i="2" s="1"/>
  <c r="AO422" i="2"/>
  <c r="AI416" i="2"/>
  <c r="AK416" i="2" s="1"/>
  <c r="AL416" i="2" s="1"/>
  <c r="AO416" i="2"/>
  <c r="AI409" i="2"/>
  <c r="AK409" i="2" s="1"/>
  <c r="AL409" i="2" s="1"/>
  <c r="AO409" i="2"/>
  <c r="AI401" i="2"/>
  <c r="AK401" i="2" s="1"/>
  <c r="AL401" i="2" s="1"/>
  <c r="AO401" i="2"/>
  <c r="AI391" i="2"/>
  <c r="AK391" i="2" s="1"/>
  <c r="AL391" i="2" s="1"/>
  <c r="AO391" i="2"/>
  <c r="AQ391" i="2" s="1"/>
  <c r="AI335" i="2"/>
  <c r="AK335" i="2" s="1"/>
  <c r="AL335" i="2" s="1"/>
  <c r="AO335" i="2"/>
  <c r="AQ335" i="2" s="1"/>
  <c r="AI390" i="2"/>
  <c r="AK390" i="2" s="1"/>
  <c r="AL390" i="2" s="1"/>
  <c r="AO390" i="2"/>
  <c r="AQ390" i="2" s="1"/>
  <c r="AI366" i="2"/>
  <c r="AO366" i="2"/>
  <c r="AQ366" i="2" s="1"/>
  <c r="AI342" i="2"/>
  <c r="AK342" i="2" s="1"/>
  <c r="AL342" i="2" s="1"/>
  <c r="AO342" i="2"/>
  <c r="AQ342" i="2" s="1"/>
  <c r="AI318" i="2"/>
  <c r="AK318" i="2" s="1"/>
  <c r="AL318" i="2" s="1"/>
  <c r="AO318" i="2"/>
  <c r="AQ318" i="2" s="1"/>
  <c r="AI373" i="2"/>
  <c r="AK373" i="2" s="1"/>
  <c r="AL373" i="2" s="1"/>
  <c r="AO373" i="2"/>
  <c r="AQ373" i="2" s="1"/>
  <c r="AI357" i="2"/>
  <c r="AK357" i="2" s="1"/>
  <c r="AL357" i="2" s="1"/>
  <c r="AO357" i="2"/>
  <c r="AI341" i="2"/>
  <c r="AO341" i="2"/>
  <c r="AI325" i="2"/>
  <c r="AK325" i="2" s="1"/>
  <c r="AL325" i="2" s="1"/>
  <c r="AO325" i="2"/>
  <c r="AQ325" i="2" s="1"/>
  <c r="AI459" i="2"/>
  <c r="AK459" i="2" s="1"/>
  <c r="AL459" i="2" s="1"/>
  <c r="AO459" i="2"/>
  <c r="AI437" i="2"/>
  <c r="AK437" i="2" s="1"/>
  <c r="AO437" i="2"/>
  <c r="AI423" i="2"/>
  <c r="AK423" i="2" s="1"/>
  <c r="AJ423" i="2" s="1"/>
  <c r="AO423" i="2"/>
  <c r="AI410" i="2"/>
  <c r="AK410" i="2" s="1"/>
  <c r="AL410" i="2" s="1"/>
  <c r="AO410" i="2"/>
  <c r="AI387" i="2"/>
  <c r="AK387" i="2" s="1"/>
  <c r="AL387" i="2" s="1"/>
  <c r="AO387" i="2"/>
  <c r="AQ387" i="2" s="1"/>
  <c r="AI379" i="2"/>
  <c r="AK379" i="2" s="1"/>
  <c r="AL379" i="2" s="1"/>
  <c r="AO379" i="2"/>
  <c r="AQ379" i="2" s="1"/>
  <c r="AI371" i="2"/>
  <c r="AK371" i="2" s="1"/>
  <c r="AL371" i="2" s="1"/>
  <c r="AO371" i="2"/>
  <c r="AQ371" i="2" s="1"/>
  <c r="AI363" i="2"/>
  <c r="AK363" i="2" s="1"/>
  <c r="AL363" i="2" s="1"/>
  <c r="AO363" i="2"/>
  <c r="AI355" i="2"/>
  <c r="AK355" i="2" s="1"/>
  <c r="AL355" i="2" s="1"/>
  <c r="AO355" i="2"/>
  <c r="AQ355" i="2" s="1"/>
  <c r="AI347" i="2"/>
  <c r="AK347" i="2" s="1"/>
  <c r="AL347" i="2" s="1"/>
  <c r="AO347" i="2"/>
  <c r="AI339" i="2"/>
  <c r="AK339" i="2" s="1"/>
  <c r="AL339" i="2" s="1"/>
  <c r="AO339" i="2"/>
  <c r="AI331" i="2"/>
  <c r="AK331" i="2" s="1"/>
  <c r="AL331" i="2" s="1"/>
  <c r="AO331" i="2"/>
  <c r="AQ331" i="2" s="1"/>
  <c r="AI323" i="2"/>
  <c r="AK323" i="2" s="1"/>
  <c r="AL323" i="2" s="1"/>
  <c r="AO323" i="2"/>
  <c r="AQ323" i="2" s="1"/>
  <c r="AI315" i="2"/>
  <c r="AK315" i="2" s="1"/>
  <c r="AL315" i="2" s="1"/>
  <c r="AO315" i="2"/>
  <c r="AQ315" i="2" s="1"/>
  <c r="AI395" i="2"/>
  <c r="AK395" i="2" s="1"/>
  <c r="AL395" i="2" s="1"/>
  <c r="AO395" i="2"/>
  <c r="AI458" i="2"/>
  <c r="AK458" i="2" s="1"/>
  <c r="AO458" i="2"/>
  <c r="AQ450" i="2"/>
  <c r="AR450" i="2" s="1"/>
  <c r="AI443" i="2"/>
  <c r="AK443" i="2" s="1"/>
  <c r="AL443" i="2" s="1"/>
  <c r="AO443" i="2"/>
  <c r="AI435" i="2"/>
  <c r="AK435" i="2" s="1"/>
  <c r="AL435" i="2" s="1"/>
  <c r="AO435" i="2"/>
  <c r="AI415" i="2"/>
  <c r="AK415" i="2" s="1"/>
  <c r="AL415" i="2" s="1"/>
  <c r="AO415" i="2"/>
  <c r="AI408" i="2"/>
  <c r="AK408" i="2" s="1"/>
  <c r="AL408" i="2" s="1"/>
  <c r="AO408" i="2"/>
  <c r="AI400" i="2"/>
  <c r="AK400" i="2" s="1"/>
  <c r="AL400" i="2" s="1"/>
  <c r="AO400" i="2"/>
  <c r="AI343" i="2"/>
  <c r="AK343" i="2" s="1"/>
  <c r="AL343" i="2" s="1"/>
  <c r="AO343" i="2"/>
  <c r="AI314" i="2"/>
  <c r="AK314" i="2" s="1"/>
  <c r="AL314" i="2" s="1"/>
  <c r="AO314" i="2"/>
  <c r="AI386" i="2"/>
  <c r="AK386" i="2" s="1"/>
  <c r="AL386" i="2" s="1"/>
  <c r="AO386" i="2"/>
  <c r="AQ386" i="2" s="1"/>
  <c r="AI378" i="2"/>
  <c r="AK378" i="2" s="1"/>
  <c r="AL378" i="2" s="1"/>
  <c r="AO378" i="2"/>
  <c r="AQ378" i="2" s="1"/>
  <c r="AI370" i="2"/>
  <c r="AK370" i="2" s="1"/>
  <c r="AL370" i="2" s="1"/>
  <c r="AO370" i="2"/>
  <c r="AQ370" i="2" s="1"/>
  <c r="AI362" i="2"/>
  <c r="AK362" i="2" s="1"/>
  <c r="AL362" i="2" s="1"/>
  <c r="AO362" i="2"/>
  <c r="AQ362" i="2" s="1"/>
  <c r="AI354" i="2"/>
  <c r="AK354" i="2" s="1"/>
  <c r="AO354" i="2"/>
  <c r="AQ354" i="2" s="1"/>
  <c r="AI346" i="2"/>
  <c r="AK346" i="2" s="1"/>
  <c r="AL346" i="2" s="1"/>
  <c r="AO346" i="2"/>
  <c r="AQ346" i="2" s="1"/>
  <c r="AI338" i="2"/>
  <c r="AK338" i="2" s="1"/>
  <c r="AL338" i="2" s="1"/>
  <c r="AO338" i="2"/>
  <c r="AQ338" i="2" s="1"/>
  <c r="AI330" i="2"/>
  <c r="AK330" i="2" s="1"/>
  <c r="AL330" i="2" s="1"/>
  <c r="AO330" i="2"/>
  <c r="AQ330" i="2" s="1"/>
  <c r="AI322" i="2"/>
  <c r="AK322" i="2" s="1"/>
  <c r="AL322" i="2" s="1"/>
  <c r="AO322" i="2"/>
  <c r="AQ322" i="2" s="1"/>
  <c r="AI333" i="2"/>
  <c r="AK333" i="2" s="1"/>
  <c r="AL333" i="2" s="1"/>
  <c r="AO333" i="2"/>
  <c r="AQ333" i="2" s="1"/>
  <c r="AI464" i="2"/>
  <c r="AK464" i="2" s="1"/>
  <c r="AL464" i="2" s="1"/>
  <c r="AO464" i="2"/>
  <c r="AI457" i="2"/>
  <c r="AK457" i="2" s="1"/>
  <c r="AJ457" i="2" s="1"/>
  <c r="AO457" i="2"/>
  <c r="AI449" i="2"/>
  <c r="AK449" i="2" s="1"/>
  <c r="AJ449" i="2" s="1"/>
  <c r="AO449" i="2"/>
  <c r="AI442" i="2"/>
  <c r="AK442" i="2" s="1"/>
  <c r="AL442" i="2" s="1"/>
  <c r="AO442" i="2"/>
  <c r="AI434" i="2"/>
  <c r="AK434" i="2" s="1"/>
  <c r="AL434" i="2" s="1"/>
  <c r="AO434" i="2"/>
  <c r="AI414" i="2"/>
  <c r="AK414" i="2" s="1"/>
  <c r="AL414" i="2" s="1"/>
  <c r="AO414" i="2"/>
  <c r="AI407" i="2"/>
  <c r="AK407" i="2" s="1"/>
  <c r="AL407" i="2" s="1"/>
  <c r="AO407" i="2"/>
  <c r="AI399" i="2"/>
  <c r="AO399" i="2"/>
  <c r="AI351" i="2"/>
  <c r="AK351" i="2" s="1"/>
  <c r="AL351" i="2" s="1"/>
  <c r="AO351" i="2"/>
  <c r="AQ351" i="2" s="1"/>
  <c r="AI385" i="2"/>
  <c r="AK385" i="2" s="1"/>
  <c r="AL385" i="2" s="1"/>
  <c r="AO385" i="2"/>
  <c r="AQ385" i="2" s="1"/>
  <c r="AI369" i="2"/>
  <c r="AK369" i="2" s="1"/>
  <c r="AL369" i="2" s="1"/>
  <c r="AO369" i="2"/>
  <c r="AQ369" i="2" s="1"/>
  <c r="AI353" i="2"/>
  <c r="AK353" i="2" s="1"/>
  <c r="AL353" i="2" s="1"/>
  <c r="AO353" i="2"/>
  <c r="AQ353" i="2" s="1"/>
  <c r="AI337" i="2"/>
  <c r="AK337" i="2" s="1"/>
  <c r="AL337" i="2" s="1"/>
  <c r="AO337" i="2"/>
  <c r="AI321" i="2"/>
  <c r="AK321" i="2" s="1"/>
  <c r="AL321" i="2" s="1"/>
  <c r="AO321" i="2"/>
  <c r="AQ321" i="2" s="1"/>
  <c r="AI463" i="2"/>
  <c r="AK463" i="2" s="1"/>
  <c r="AL463" i="2" s="1"/>
  <c r="AO463" i="2"/>
  <c r="AI448" i="2"/>
  <c r="AK448" i="2" s="1"/>
  <c r="AL448" i="2" s="1"/>
  <c r="AO448" i="2"/>
  <c r="AI433" i="2"/>
  <c r="AK433" i="2" s="1"/>
  <c r="AO433" i="2"/>
  <c r="AI420" i="2"/>
  <c r="AK420" i="2" s="1"/>
  <c r="AL420" i="2" s="1"/>
  <c r="AO420" i="2"/>
  <c r="AI398" i="2"/>
  <c r="AK398" i="2" s="1"/>
  <c r="AL398" i="2" s="1"/>
  <c r="AO398" i="2"/>
  <c r="AI367" i="2"/>
  <c r="AK367" i="2" s="1"/>
  <c r="AL367" i="2" s="1"/>
  <c r="AO367" i="2"/>
  <c r="AQ367" i="2" s="1"/>
  <c r="AI393" i="2"/>
  <c r="AK393" i="2" s="1"/>
  <c r="AL393" i="2" s="1"/>
  <c r="AO393" i="2"/>
  <c r="AQ393" i="2" s="1"/>
  <c r="AI377" i="2"/>
  <c r="AK377" i="2" s="1"/>
  <c r="AL377" i="2" s="1"/>
  <c r="AO377" i="2"/>
  <c r="AQ377" i="2" s="1"/>
  <c r="AI361" i="2"/>
  <c r="AK361" i="2" s="1"/>
  <c r="AL361" i="2" s="1"/>
  <c r="AO361" i="2"/>
  <c r="AI345" i="2"/>
  <c r="AK345" i="2" s="1"/>
  <c r="AL345" i="2" s="1"/>
  <c r="AO345" i="2"/>
  <c r="AI329" i="2"/>
  <c r="AK329" i="2" s="1"/>
  <c r="AL329" i="2" s="1"/>
  <c r="AO329" i="2"/>
  <c r="AQ329" i="2" s="1"/>
  <c r="AI456" i="2"/>
  <c r="AK456" i="2" s="1"/>
  <c r="AL456" i="2" s="1"/>
  <c r="AO456" i="2"/>
  <c r="AI441" i="2"/>
  <c r="AK441" i="2" s="1"/>
  <c r="AL441" i="2" s="1"/>
  <c r="AO441" i="2"/>
  <c r="AI426" i="2"/>
  <c r="AK426" i="2" s="1"/>
  <c r="AL426" i="2" s="1"/>
  <c r="AO426" i="2"/>
  <c r="AI413" i="2"/>
  <c r="AK413" i="2" s="1"/>
  <c r="AL413" i="2" s="1"/>
  <c r="AO413" i="2"/>
  <c r="AI406" i="2"/>
  <c r="AK406" i="2" s="1"/>
  <c r="AL406" i="2" s="1"/>
  <c r="AO406" i="2"/>
  <c r="AI392" i="2"/>
  <c r="AK392" i="2" s="1"/>
  <c r="AL392" i="2" s="1"/>
  <c r="AO392" i="2"/>
  <c r="AQ392" i="2" s="1"/>
  <c r="AI384" i="2"/>
  <c r="AK384" i="2" s="1"/>
  <c r="AL384" i="2" s="1"/>
  <c r="AO384" i="2"/>
  <c r="AQ384" i="2" s="1"/>
  <c r="AI376" i="2"/>
  <c r="AK376" i="2" s="1"/>
  <c r="AL376" i="2" s="1"/>
  <c r="AO376" i="2"/>
  <c r="AQ376" i="2" s="1"/>
  <c r="AI368" i="2"/>
  <c r="AK368" i="2" s="1"/>
  <c r="AL368" i="2" s="1"/>
  <c r="AO368" i="2"/>
  <c r="AQ368" i="2" s="1"/>
  <c r="AI360" i="2"/>
  <c r="AK360" i="2" s="1"/>
  <c r="AL360" i="2" s="1"/>
  <c r="AO360" i="2"/>
  <c r="AQ360" i="2" s="1"/>
  <c r="AI352" i="2"/>
  <c r="AO352" i="2"/>
  <c r="AQ352" i="2" s="1"/>
  <c r="AI344" i="2"/>
  <c r="AK344" i="2" s="1"/>
  <c r="AL344" i="2" s="1"/>
  <c r="AO344" i="2"/>
  <c r="AQ344" i="2" s="1"/>
  <c r="AI336" i="2"/>
  <c r="AK336" i="2" s="1"/>
  <c r="AL336" i="2" s="1"/>
  <c r="AO336" i="2"/>
  <c r="AQ336" i="2" s="1"/>
  <c r="AI328" i="2"/>
  <c r="AK328" i="2" s="1"/>
  <c r="AL328" i="2" s="1"/>
  <c r="AO328" i="2"/>
  <c r="AQ328" i="2" s="1"/>
  <c r="AI320" i="2"/>
  <c r="AK320" i="2" s="1"/>
  <c r="AL320" i="2" s="1"/>
  <c r="AO320" i="2"/>
  <c r="AQ320" i="2" s="1"/>
  <c r="AI462" i="2"/>
  <c r="AK462" i="2" s="1"/>
  <c r="AL462" i="2" s="1"/>
  <c r="AO462" i="2"/>
  <c r="AI455" i="2"/>
  <c r="AK455" i="2" s="1"/>
  <c r="AJ455" i="2" s="1"/>
  <c r="AO455" i="2"/>
  <c r="AI447" i="2"/>
  <c r="AK447" i="2" s="1"/>
  <c r="AL447" i="2" s="1"/>
  <c r="AO447" i="2"/>
  <c r="AQ440" i="2"/>
  <c r="AR440" i="2" s="1"/>
  <c r="AI432" i="2"/>
  <c r="AK432" i="2" s="1"/>
  <c r="AL432" i="2" s="1"/>
  <c r="AO432" i="2"/>
  <c r="AI405" i="2"/>
  <c r="AK405" i="2" s="1"/>
  <c r="AL405" i="2" s="1"/>
  <c r="AO405" i="2"/>
  <c r="AI383" i="2"/>
  <c r="AK383" i="2" s="1"/>
  <c r="AL383" i="2" s="1"/>
  <c r="AO383" i="2"/>
  <c r="AQ383" i="2" s="1"/>
  <c r="AI327" i="2"/>
  <c r="AK327" i="2" s="1"/>
  <c r="AL327" i="2" s="1"/>
  <c r="AO327" i="2"/>
  <c r="AQ327" i="2" s="1"/>
  <c r="AI461" i="2"/>
  <c r="AK461" i="2" s="1"/>
  <c r="AL461" i="2" s="1"/>
  <c r="AO461" i="2"/>
  <c r="AI454" i="2"/>
  <c r="AK454" i="2" s="1"/>
  <c r="AL454" i="2" s="1"/>
  <c r="AO454" i="2"/>
  <c r="AI446" i="2"/>
  <c r="AK446" i="2" s="1"/>
  <c r="AL446" i="2" s="1"/>
  <c r="AO446" i="2"/>
  <c r="AI439" i="2"/>
  <c r="AK439" i="2" s="1"/>
  <c r="AJ439" i="2" s="1"/>
  <c r="AO439" i="2"/>
  <c r="AI431" i="2"/>
  <c r="AK431" i="2" s="1"/>
  <c r="AL431" i="2" s="1"/>
  <c r="AO431" i="2"/>
  <c r="AI412" i="2"/>
  <c r="AK412" i="2" s="1"/>
  <c r="AL412" i="2" s="1"/>
  <c r="AO412" i="2"/>
  <c r="AI404" i="2"/>
  <c r="AK404" i="2" s="1"/>
  <c r="AL404" i="2" s="1"/>
  <c r="AO404" i="2"/>
  <c r="AI375" i="2"/>
  <c r="AK375" i="2" s="1"/>
  <c r="AL375" i="2" s="1"/>
  <c r="AO375" i="2"/>
  <c r="AQ375" i="2" s="1"/>
  <c r="AI319" i="2"/>
  <c r="AK319" i="2" s="1"/>
  <c r="AL319" i="2" s="1"/>
  <c r="AO319" i="2"/>
  <c r="AQ319" i="2" s="1"/>
  <c r="AI382" i="2"/>
  <c r="AK382" i="2" s="1"/>
  <c r="AL382" i="2" s="1"/>
  <c r="AO382" i="2"/>
  <c r="AQ382" i="2" s="1"/>
  <c r="AI358" i="2"/>
  <c r="AK358" i="2" s="1"/>
  <c r="AL358" i="2" s="1"/>
  <c r="AO358" i="2"/>
  <c r="AQ358" i="2" s="1"/>
  <c r="AI334" i="2"/>
  <c r="AK334" i="2" s="1"/>
  <c r="AL334" i="2" s="1"/>
  <c r="AO334" i="2"/>
  <c r="AQ334" i="2" s="1"/>
  <c r="AI460" i="2"/>
  <c r="AK460" i="2" s="1"/>
  <c r="AL460" i="2" s="1"/>
  <c r="AO460" i="2"/>
  <c r="AI453" i="2"/>
  <c r="AK453" i="2" s="1"/>
  <c r="AL453" i="2" s="1"/>
  <c r="AO453" i="2"/>
  <c r="AI445" i="2"/>
  <c r="AK445" i="2" s="1"/>
  <c r="AL445" i="2" s="1"/>
  <c r="AO445" i="2"/>
  <c r="AI430" i="2"/>
  <c r="AK430" i="2" s="1"/>
  <c r="AL430" i="2" s="1"/>
  <c r="AO430" i="2"/>
  <c r="AI424" i="2"/>
  <c r="AK424" i="2" s="1"/>
  <c r="AL424" i="2" s="1"/>
  <c r="AO424" i="2"/>
  <c r="AI418" i="2"/>
  <c r="AK418" i="2" s="1"/>
  <c r="AL418" i="2" s="1"/>
  <c r="AO418" i="2"/>
  <c r="AI411" i="2"/>
  <c r="AK411" i="2" s="1"/>
  <c r="AL411" i="2" s="1"/>
  <c r="AO411" i="2"/>
  <c r="AI403" i="2"/>
  <c r="AK403" i="2" s="1"/>
  <c r="AL403" i="2" s="1"/>
  <c r="AO403" i="2"/>
  <c r="AI396" i="2"/>
  <c r="AK396" i="2" s="1"/>
  <c r="AL396" i="2" s="1"/>
  <c r="AO396" i="2"/>
  <c r="AK365" i="2"/>
  <c r="AL365" i="2" s="1"/>
  <c r="AK350" i="2"/>
  <c r="AL350" i="2" s="1"/>
  <c r="AK380" i="2"/>
  <c r="AL380" i="2" s="1"/>
  <c r="AK356" i="2"/>
  <c r="AL356" i="2" s="1"/>
  <c r="AK366" i="2"/>
  <c r="AL366" i="2" s="1"/>
  <c r="AJ443" i="2"/>
  <c r="AK352" i="2"/>
  <c r="AL352" i="2" s="1"/>
  <c r="AL437" i="2"/>
  <c r="AK428" i="2"/>
  <c r="AL428" i="2" s="1"/>
  <c r="AK399" i="2"/>
  <c r="AL399" i="2" s="1"/>
  <c r="AJ416" i="2"/>
  <c r="AJ402" i="2"/>
  <c r="AJ429" i="2" l="1"/>
  <c r="AX313" i="2"/>
  <c r="AZ315" i="2" s="1"/>
  <c r="AZ316" i="2" s="1"/>
  <c r="AJ437" i="2"/>
  <c r="AJ434" i="2"/>
  <c r="AJ347" i="2"/>
  <c r="AL449" i="2"/>
  <c r="AJ447" i="2"/>
  <c r="AJ448" i="2"/>
  <c r="AJ400" i="2"/>
  <c r="AJ408" i="2"/>
  <c r="AJ383" i="2"/>
  <c r="AP440" i="2"/>
  <c r="AV315" i="2"/>
  <c r="AV316" i="2" s="1"/>
  <c r="AL417" i="2"/>
  <c r="AJ413" i="2"/>
  <c r="AL439" i="2"/>
  <c r="AJ425" i="2"/>
  <c r="AJ373" i="2"/>
  <c r="AP450" i="2"/>
  <c r="AJ427" i="2"/>
  <c r="AJ453" i="2"/>
  <c r="AJ462" i="2"/>
  <c r="AJ441" i="2"/>
  <c r="AJ419" i="2"/>
  <c r="AK341" i="2"/>
  <c r="AL341" i="2" s="1"/>
  <c r="AJ432" i="2"/>
  <c r="AJ445" i="2"/>
  <c r="AJ435" i="2"/>
  <c r="AJ314" i="2"/>
  <c r="AJ410" i="2"/>
  <c r="AL451" i="2"/>
  <c r="AJ451" i="2"/>
  <c r="AL458" i="2"/>
  <c r="AJ458" i="2"/>
  <c r="AJ431" i="2"/>
  <c r="AL423" i="2"/>
  <c r="AJ343" i="2"/>
  <c r="AJ418" i="2"/>
  <c r="AJ464" i="2"/>
  <c r="AL455" i="2"/>
  <c r="AJ336" i="2"/>
  <c r="AJ450" i="2"/>
  <c r="AJ421" i="2"/>
  <c r="AJ415" i="2"/>
  <c r="AJ390" i="2"/>
  <c r="AJ356" i="2"/>
  <c r="AJ330" i="2"/>
  <c r="AJ359" i="2"/>
  <c r="AJ396" i="2"/>
  <c r="AL354" i="2"/>
  <c r="AJ354" i="2"/>
  <c r="AJ433" i="2"/>
  <c r="AL433" i="2"/>
  <c r="AQ403" i="2"/>
  <c r="AR403" i="2" s="1"/>
  <c r="AQ430" i="2"/>
  <c r="AR430" i="2" s="1"/>
  <c r="AP334" i="2"/>
  <c r="AR334" i="2"/>
  <c r="AP375" i="2"/>
  <c r="AR375" i="2"/>
  <c r="AQ439" i="2"/>
  <c r="AR439" i="2" s="1"/>
  <c r="AQ405" i="2"/>
  <c r="AR405" i="2" s="1"/>
  <c r="AQ455" i="2"/>
  <c r="AR455" i="2" s="1"/>
  <c r="AP336" i="2"/>
  <c r="AR336" i="2"/>
  <c r="AP368" i="2"/>
  <c r="AR368" i="2"/>
  <c r="AQ406" i="2"/>
  <c r="AR406" i="2" s="1"/>
  <c r="AQ456" i="2"/>
  <c r="AR456" i="2" s="1"/>
  <c r="AP377" i="2"/>
  <c r="AR377" i="2"/>
  <c r="AQ420" i="2"/>
  <c r="AR420" i="2" s="1"/>
  <c r="AP321" i="2"/>
  <c r="AR321" i="2"/>
  <c r="AP385" i="2"/>
  <c r="AR385" i="2"/>
  <c r="AQ414" i="2"/>
  <c r="AR414" i="2" s="1"/>
  <c r="AQ457" i="2"/>
  <c r="AR457" i="2" s="1"/>
  <c r="AP330" i="2"/>
  <c r="AR330" i="2"/>
  <c r="AP362" i="2"/>
  <c r="AR362" i="2"/>
  <c r="AQ314" i="2"/>
  <c r="AR314" i="2" s="1"/>
  <c r="AQ415" i="2"/>
  <c r="AR415" i="2" s="1"/>
  <c r="AQ458" i="2"/>
  <c r="AR458" i="2" s="1"/>
  <c r="AP331" i="2"/>
  <c r="AR331" i="2"/>
  <c r="AQ363" i="2"/>
  <c r="AR363" i="2" s="1"/>
  <c r="AQ410" i="2"/>
  <c r="AR410" i="2" s="1"/>
  <c r="AP325" i="2"/>
  <c r="AR325" i="2"/>
  <c r="AP318" i="2"/>
  <c r="AR318" i="2"/>
  <c r="AP335" i="2"/>
  <c r="AR335" i="2"/>
  <c r="AQ416" i="2"/>
  <c r="AR416" i="2" s="1"/>
  <c r="AQ444" i="2"/>
  <c r="AR444" i="2" s="1"/>
  <c r="AP332" i="2"/>
  <c r="AR332" i="2"/>
  <c r="AP364" i="2"/>
  <c r="AR364" i="2"/>
  <c r="AQ402" i="2"/>
  <c r="AR402" i="2" s="1"/>
  <c r="AP317" i="2"/>
  <c r="AR317" i="2"/>
  <c r="AP389" i="2"/>
  <c r="AR389" i="2"/>
  <c r="AP374" i="2"/>
  <c r="AR374" i="2"/>
  <c r="AQ421" i="2"/>
  <c r="AR421" i="2" s="1"/>
  <c r="AJ463" i="2"/>
  <c r="AJ368" i="2"/>
  <c r="AJ333" i="2"/>
  <c r="AJ380" i="2"/>
  <c r="AJ382" i="2"/>
  <c r="AQ446" i="2"/>
  <c r="AR446" i="2" s="1"/>
  <c r="AP329" i="2"/>
  <c r="AR329" i="2"/>
  <c r="AP351" i="2"/>
  <c r="AR351" i="2"/>
  <c r="AP338" i="2"/>
  <c r="AR338" i="2"/>
  <c r="AP370" i="2"/>
  <c r="AR370" i="2"/>
  <c r="AQ343" i="2"/>
  <c r="AR343" i="2" s="1"/>
  <c r="AQ435" i="2"/>
  <c r="AR435" i="2" s="1"/>
  <c r="AQ395" i="2"/>
  <c r="AR395" i="2" s="1"/>
  <c r="AQ339" i="2"/>
  <c r="AR339" i="2" s="1"/>
  <c r="AP371" i="2"/>
  <c r="AR371" i="2"/>
  <c r="AQ423" i="2"/>
  <c r="AR423" i="2" s="1"/>
  <c r="AQ341" i="2"/>
  <c r="AR341" i="2" s="1"/>
  <c r="AP342" i="2"/>
  <c r="AR342" i="2"/>
  <c r="AP391" i="2"/>
  <c r="AR391" i="2"/>
  <c r="AP372" i="2"/>
  <c r="AR372" i="2"/>
  <c r="AQ417" i="2"/>
  <c r="AR417" i="2" s="1"/>
  <c r="AQ349" i="2"/>
  <c r="AR349" i="2" s="1"/>
  <c r="AQ438" i="2"/>
  <c r="AR438" i="2" s="1"/>
  <c r="AQ427" i="2"/>
  <c r="AR427" i="2" s="1"/>
  <c r="AP344" i="2"/>
  <c r="AR344" i="2"/>
  <c r="AQ413" i="2"/>
  <c r="AR413" i="2" s="1"/>
  <c r="AQ433" i="2"/>
  <c r="AR433" i="2" s="1"/>
  <c r="AQ464" i="2"/>
  <c r="AR464" i="2" s="1"/>
  <c r="AQ422" i="2"/>
  <c r="AR422" i="2" s="1"/>
  <c r="AJ412" i="2"/>
  <c r="AJ332" i="2"/>
  <c r="AQ411" i="2"/>
  <c r="AR411" i="2" s="1"/>
  <c r="AQ445" i="2"/>
  <c r="AR445" i="2" s="1"/>
  <c r="AQ404" i="2"/>
  <c r="AR404" i="2" s="1"/>
  <c r="AQ432" i="2"/>
  <c r="AR432" i="2" s="1"/>
  <c r="AP376" i="2"/>
  <c r="AR376" i="2"/>
  <c r="AP393" i="2"/>
  <c r="AR393" i="2"/>
  <c r="AQ434" i="2"/>
  <c r="AR434" i="2" s="1"/>
  <c r="AQ451" i="2"/>
  <c r="AR451" i="2" s="1"/>
  <c r="AP16" i="2"/>
  <c r="AK438" i="2"/>
  <c r="AL438" i="2" s="1"/>
  <c r="AJ391" i="2"/>
  <c r="AQ418" i="2"/>
  <c r="AR418" i="2" s="1"/>
  <c r="AQ453" i="2"/>
  <c r="AR453" i="2" s="1"/>
  <c r="AP382" i="2"/>
  <c r="AR382" i="2"/>
  <c r="AQ412" i="2"/>
  <c r="AR412" i="2" s="1"/>
  <c r="AQ454" i="2"/>
  <c r="AR454" i="2" s="1"/>
  <c r="AP327" i="2"/>
  <c r="AR327" i="2"/>
  <c r="AP320" i="2"/>
  <c r="AR320" i="2"/>
  <c r="AP352" i="2"/>
  <c r="AR352" i="2"/>
  <c r="AP384" i="2"/>
  <c r="AR384" i="2"/>
  <c r="AQ426" i="2"/>
  <c r="AR426" i="2" s="1"/>
  <c r="AQ345" i="2"/>
  <c r="AR345" i="2" s="1"/>
  <c r="AP367" i="2"/>
  <c r="AR367" i="2"/>
  <c r="AQ448" i="2"/>
  <c r="AR448" i="2" s="1"/>
  <c r="AP353" i="2"/>
  <c r="AR353" i="2"/>
  <c r="AQ399" i="2"/>
  <c r="AR399" i="2" s="1"/>
  <c r="AQ442" i="2"/>
  <c r="AR442" i="2" s="1"/>
  <c r="AP333" i="2"/>
  <c r="AR333" i="2"/>
  <c r="AP346" i="2"/>
  <c r="AR346" i="2"/>
  <c r="AP378" i="2"/>
  <c r="AR378" i="2"/>
  <c r="AQ400" i="2"/>
  <c r="AR400" i="2" s="1"/>
  <c r="AQ443" i="2"/>
  <c r="AR443" i="2" s="1"/>
  <c r="AP315" i="2"/>
  <c r="AR315" i="2"/>
  <c r="AQ347" i="2"/>
  <c r="AR347" i="2" s="1"/>
  <c r="AP379" i="2"/>
  <c r="AR379" i="2"/>
  <c r="AQ437" i="2"/>
  <c r="AR437" i="2" s="1"/>
  <c r="AQ357" i="2"/>
  <c r="AR357" i="2" s="1"/>
  <c r="AP366" i="2"/>
  <c r="AR366" i="2"/>
  <c r="AQ401" i="2"/>
  <c r="AR401" i="2" s="1"/>
  <c r="AQ428" i="2"/>
  <c r="AR428" i="2" s="1"/>
  <c r="AP316" i="2"/>
  <c r="AR316" i="2"/>
  <c r="AP348" i="2"/>
  <c r="AR348" i="2"/>
  <c r="AP380" i="2"/>
  <c r="AR380" i="2"/>
  <c r="AQ429" i="2"/>
  <c r="AR429" i="2" s="1"/>
  <c r="AQ365" i="2"/>
  <c r="AR365" i="2" s="1"/>
  <c r="AP326" i="2"/>
  <c r="AR326" i="2"/>
  <c r="AQ359" i="2"/>
  <c r="AR359" i="2" s="1"/>
  <c r="AQ425" i="2"/>
  <c r="AR425" i="2" s="1"/>
  <c r="AP358" i="2"/>
  <c r="AR358" i="2"/>
  <c r="AQ462" i="2"/>
  <c r="AR462" i="2" s="1"/>
  <c r="AQ337" i="2"/>
  <c r="AR337" i="2" s="1"/>
  <c r="AP340" i="2"/>
  <c r="AR340" i="2"/>
  <c r="AJ461" i="2"/>
  <c r="AJ459" i="2"/>
  <c r="AJ325" i="2"/>
  <c r="AK348" i="2"/>
  <c r="AL348" i="2" s="1"/>
  <c r="AQ396" i="2"/>
  <c r="AR396" i="2" s="1"/>
  <c r="AQ424" i="2"/>
  <c r="AR424" i="2" s="1"/>
  <c r="AQ460" i="2"/>
  <c r="AR460" i="2" s="1"/>
  <c r="AP319" i="2"/>
  <c r="AR319" i="2"/>
  <c r="AQ431" i="2"/>
  <c r="AR431" i="2" s="1"/>
  <c r="AQ461" i="2"/>
  <c r="AR461" i="2" s="1"/>
  <c r="AP383" i="2"/>
  <c r="AR383" i="2"/>
  <c r="AQ447" i="2"/>
  <c r="AR447" i="2" s="1"/>
  <c r="AP328" i="2"/>
  <c r="AR328" i="2"/>
  <c r="AP360" i="2"/>
  <c r="AR360" i="2"/>
  <c r="AP392" i="2"/>
  <c r="AR392" i="2"/>
  <c r="AQ441" i="2"/>
  <c r="AR441" i="2" s="1"/>
  <c r="AQ361" i="2"/>
  <c r="AR361" i="2" s="1"/>
  <c r="AQ398" i="2"/>
  <c r="AR398" i="2" s="1"/>
  <c r="AQ463" i="2"/>
  <c r="AR463" i="2" s="1"/>
  <c r="AP369" i="2"/>
  <c r="AR369" i="2"/>
  <c r="AQ407" i="2"/>
  <c r="AR407" i="2" s="1"/>
  <c r="AQ449" i="2"/>
  <c r="AR449" i="2" s="1"/>
  <c r="AP322" i="2"/>
  <c r="AR322" i="2"/>
  <c r="AP354" i="2"/>
  <c r="AR354" i="2"/>
  <c r="AP386" i="2"/>
  <c r="AR386" i="2"/>
  <c r="AQ408" i="2"/>
  <c r="AR408" i="2" s="1"/>
  <c r="AP323" i="2"/>
  <c r="AR323" i="2"/>
  <c r="AP355" i="2"/>
  <c r="AR355" i="2"/>
  <c r="AP387" i="2"/>
  <c r="AR387" i="2"/>
  <c r="AQ459" i="2"/>
  <c r="AR459" i="2" s="1"/>
  <c r="AP373" i="2"/>
  <c r="AR373" i="2"/>
  <c r="AP390" i="2"/>
  <c r="AR390" i="2"/>
  <c r="AQ409" i="2"/>
  <c r="AR409" i="2" s="1"/>
  <c r="AQ436" i="2"/>
  <c r="AR436" i="2" s="1"/>
  <c r="AP324" i="2"/>
  <c r="AR324" i="2"/>
  <c r="AP356" i="2"/>
  <c r="AR356" i="2"/>
  <c r="AP388" i="2"/>
  <c r="AR388" i="2"/>
  <c r="AQ452" i="2"/>
  <c r="AR452" i="2" s="1"/>
  <c r="AP381" i="2"/>
  <c r="AR381" i="2"/>
  <c r="AP350" i="2"/>
  <c r="AR350" i="2"/>
  <c r="AQ397" i="2"/>
  <c r="AR397" i="2" s="1"/>
  <c r="AQ419" i="2"/>
  <c r="AR419" i="2" s="1"/>
  <c r="AJ444" i="2"/>
  <c r="AJ352" i="2"/>
  <c r="AJ386" i="2"/>
  <c r="AJ316" i="2"/>
  <c r="AJ406" i="2"/>
  <c r="AJ460" i="2"/>
  <c r="AJ398" i="2"/>
  <c r="AJ322" i="2"/>
  <c r="AJ366" i="2"/>
  <c r="AJ326" i="2"/>
  <c r="AJ414" i="2"/>
  <c r="AJ381" i="2"/>
  <c r="AJ369" i="2"/>
  <c r="AJ424" i="2"/>
  <c r="AJ339" i="2"/>
  <c r="AJ399" i="2"/>
  <c r="AJ404" i="2"/>
  <c r="AJ436" i="2"/>
  <c r="AJ328" i="2"/>
  <c r="AJ337" i="2"/>
  <c r="AJ377" i="2"/>
  <c r="AJ355" i="2"/>
  <c r="AJ319" i="2"/>
  <c r="AJ357" i="2"/>
  <c r="AL457" i="2"/>
  <c r="AJ335" i="2"/>
  <c r="AJ375" i="2"/>
  <c r="AJ317" i="2"/>
  <c r="AJ420" i="2"/>
  <c r="AJ344" i="2"/>
  <c r="AJ345" i="2"/>
  <c r="AJ379" i="2"/>
  <c r="AJ349" i="2"/>
  <c r="AJ454" i="2"/>
  <c r="AJ364" i="2"/>
  <c r="AJ440" i="2"/>
  <c r="AJ351" i="2"/>
  <c r="AJ338" i="2"/>
  <c r="AJ430" i="2"/>
  <c r="AJ378" i="2"/>
  <c r="AJ363" i="2"/>
  <c r="AJ372" i="2"/>
  <c r="AJ350" i="2"/>
  <c r="AJ342" i="2"/>
  <c r="AJ389" i="2"/>
  <c r="AJ365" i="2"/>
  <c r="AJ409" i="2"/>
  <c r="AJ397" i="2"/>
  <c r="AJ411" i="2"/>
  <c r="AJ426" i="2"/>
  <c r="AJ428" i="2"/>
  <c r="AJ452" i="2"/>
  <c r="AJ403" i="2"/>
  <c r="AJ376" i="2"/>
  <c r="AJ456" i="2"/>
  <c r="AJ371" i="2"/>
  <c r="AJ327" i="2"/>
  <c r="AJ340" i="2"/>
  <c r="AJ324" i="2"/>
  <c r="AJ405" i="2"/>
  <c r="AJ384" i="2"/>
  <c r="AJ321" i="2"/>
  <c r="AJ353" i="2"/>
  <c r="AJ385" i="2"/>
  <c r="AJ370" i="2"/>
  <c r="AJ323" i="2"/>
  <c r="AJ318" i="2"/>
  <c r="AJ367" i="2"/>
  <c r="AJ346" i="2"/>
  <c r="AJ315" i="2"/>
  <c r="AJ387" i="2"/>
  <c r="AJ374" i="2"/>
  <c r="AJ395" i="2"/>
  <c r="AJ401" i="2"/>
  <c r="AJ407" i="2"/>
  <c r="AJ422" i="2"/>
  <c r="AJ442" i="2"/>
  <c r="AJ320" i="2"/>
  <c r="AJ360" i="2"/>
  <c r="AJ392" i="2"/>
  <c r="AJ329" i="2"/>
  <c r="AJ361" i="2"/>
  <c r="AJ393" i="2"/>
  <c r="AJ358" i="2"/>
  <c r="AJ362" i="2"/>
  <c r="AJ331" i="2"/>
  <c r="AJ334" i="2"/>
  <c r="AJ388" i="2"/>
  <c r="AJ446" i="2"/>
  <c r="AP434" i="2" l="1"/>
  <c r="AP458" i="2"/>
  <c r="AP461" i="2"/>
  <c r="AP422" i="2"/>
  <c r="AJ438" i="2"/>
  <c r="AP431" i="2"/>
  <c r="AP406" i="2"/>
  <c r="AP395" i="2"/>
  <c r="AP397" i="2"/>
  <c r="AP404" i="2"/>
  <c r="AP349" i="2"/>
  <c r="AP414" i="2"/>
  <c r="AP430" i="2"/>
  <c r="AP408" i="2"/>
  <c r="AP449" i="2"/>
  <c r="AP314" i="2"/>
  <c r="AP405" i="2"/>
  <c r="AJ341" i="2"/>
  <c r="AP443" i="2"/>
  <c r="AP424" i="2"/>
  <c r="AP400" i="2"/>
  <c r="AP442" i="2"/>
  <c r="AP445" i="2"/>
  <c r="AP464" i="2"/>
  <c r="AP438" i="2"/>
  <c r="AP398" i="2"/>
  <c r="AP396" i="2"/>
  <c r="AP399" i="2"/>
  <c r="AP426" i="2"/>
  <c r="AP411" i="2"/>
  <c r="AP433" i="2"/>
  <c r="AP339" i="2"/>
  <c r="AP444" i="2"/>
  <c r="AJ348" i="2"/>
  <c r="AP417" i="2"/>
  <c r="AP439" i="2"/>
  <c r="AP403" i="2"/>
  <c r="AP419" i="2"/>
  <c r="AP452" i="2"/>
  <c r="AP436" i="2"/>
  <c r="AP407" i="2"/>
  <c r="AP441" i="2"/>
  <c r="AP447" i="2"/>
  <c r="AP412" i="2"/>
  <c r="AP423" i="2"/>
  <c r="AP435" i="2"/>
  <c r="AP409" i="2"/>
  <c r="AP359" i="2"/>
  <c r="AP401" i="2"/>
  <c r="AP462" i="2"/>
  <c r="AP343" i="2"/>
  <c r="AP421" i="2"/>
  <c r="AP402" i="2"/>
  <c r="AP416" i="2"/>
  <c r="AP410" i="2"/>
  <c r="AP415" i="2"/>
  <c r="AP420" i="2"/>
  <c r="AP337" i="2"/>
  <c r="AP463" i="2"/>
  <c r="AP460" i="2"/>
  <c r="AP347" i="2"/>
  <c r="AP345" i="2"/>
  <c r="AP451" i="2"/>
  <c r="AP432" i="2"/>
  <c r="AP413" i="2"/>
  <c r="AP446" i="2"/>
  <c r="AP457" i="2"/>
  <c r="AP365" i="2"/>
  <c r="AP357" i="2"/>
  <c r="AP453" i="2"/>
  <c r="AP363" i="2"/>
  <c r="AP459" i="2"/>
  <c r="AP425" i="2"/>
  <c r="AP429" i="2"/>
  <c r="AP428" i="2"/>
  <c r="AP437" i="2"/>
  <c r="AP448" i="2"/>
  <c r="AP454" i="2"/>
  <c r="AP418" i="2"/>
  <c r="AP341" i="2"/>
  <c r="AP456" i="2"/>
  <c r="AP455" i="2"/>
  <c r="AP361" i="2"/>
  <c r="AP427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299" i="2"/>
  <c r="Y283" i="2"/>
  <c r="Y284" i="2"/>
  <c r="Y285" i="2"/>
  <c r="Y286" i="2"/>
  <c r="Y287" i="2"/>
  <c r="Y288" i="2"/>
  <c r="Y289" i="2"/>
  <c r="Y290" i="2"/>
  <c r="Y291" i="2"/>
  <c r="Y292" i="2"/>
  <c r="Y293" i="2"/>
  <c r="Y294" i="2"/>
  <c r="Y295" i="2"/>
  <c r="Y296" i="2"/>
  <c r="Y297" i="2"/>
  <c r="Y282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Y277" i="2"/>
  <c r="Y278" i="2"/>
  <c r="Y279" i="2"/>
  <c r="Y280" i="2"/>
  <c r="Y264" i="2"/>
  <c r="Y245" i="2"/>
  <c r="Y246" i="2"/>
  <c r="Y247" i="2"/>
  <c r="Y248" i="2"/>
  <c r="Y249" i="2"/>
  <c r="Y250" i="2"/>
  <c r="Y251" i="2"/>
  <c r="Y252" i="2"/>
  <c r="Y253" i="2"/>
  <c r="Y254" i="2"/>
  <c r="Y255" i="2"/>
  <c r="Y256" i="2"/>
  <c r="Y257" i="2"/>
  <c r="Y258" i="2"/>
  <c r="Y259" i="2"/>
  <c r="Y260" i="2"/>
  <c r="Y261" i="2"/>
  <c r="Y262" i="2"/>
  <c r="Y244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13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179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45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92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AI16" i="2"/>
  <c r="AA300" i="2"/>
  <c r="AB300" i="2"/>
  <c r="AC300" i="2"/>
  <c r="AA301" i="2"/>
  <c r="AB301" i="2"/>
  <c r="AC301" i="2"/>
  <c r="AA302" i="2"/>
  <c r="AB302" i="2"/>
  <c r="AC302" i="2"/>
  <c r="AA303" i="2"/>
  <c r="AB303" i="2"/>
  <c r="AC303" i="2"/>
  <c r="AA304" i="2"/>
  <c r="AB304" i="2"/>
  <c r="AC304" i="2"/>
  <c r="AA305" i="2"/>
  <c r="AB305" i="2"/>
  <c r="AC305" i="2"/>
  <c r="AA306" i="2"/>
  <c r="AB306" i="2"/>
  <c r="AC306" i="2"/>
  <c r="AA307" i="2"/>
  <c r="AB307" i="2"/>
  <c r="AC307" i="2"/>
  <c r="AA308" i="2"/>
  <c r="AB308" i="2"/>
  <c r="AC308" i="2"/>
  <c r="AA309" i="2"/>
  <c r="AB309" i="2"/>
  <c r="AC309" i="2"/>
  <c r="AA310" i="2"/>
  <c r="AB310" i="2"/>
  <c r="AC310" i="2"/>
  <c r="AA311" i="2"/>
  <c r="AB311" i="2"/>
  <c r="AC311" i="2"/>
  <c r="AA312" i="2"/>
  <c r="AB312" i="2"/>
  <c r="AC312" i="2"/>
  <c r="AC299" i="2"/>
  <c r="AB299" i="2"/>
  <c r="AA299" i="2"/>
  <c r="AA283" i="2"/>
  <c r="AB283" i="2"/>
  <c r="AC283" i="2"/>
  <c r="AA284" i="2"/>
  <c r="AB284" i="2"/>
  <c r="AC284" i="2"/>
  <c r="AA285" i="2"/>
  <c r="AB285" i="2"/>
  <c r="AC285" i="2"/>
  <c r="AA286" i="2"/>
  <c r="AB286" i="2"/>
  <c r="AC286" i="2"/>
  <c r="AA287" i="2"/>
  <c r="AB287" i="2"/>
  <c r="AC287" i="2"/>
  <c r="AA288" i="2"/>
  <c r="AB288" i="2"/>
  <c r="AC288" i="2"/>
  <c r="AA289" i="2"/>
  <c r="AB289" i="2"/>
  <c r="AC289" i="2"/>
  <c r="AA290" i="2"/>
  <c r="AB290" i="2"/>
  <c r="AC290" i="2"/>
  <c r="AA291" i="2"/>
  <c r="AB291" i="2"/>
  <c r="AC291" i="2"/>
  <c r="AA292" i="2"/>
  <c r="AB292" i="2"/>
  <c r="AC292" i="2"/>
  <c r="AA293" i="2"/>
  <c r="AB293" i="2"/>
  <c r="AC293" i="2"/>
  <c r="AA294" i="2"/>
  <c r="AB294" i="2"/>
  <c r="AC294" i="2"/>
  <c r="AA295" i="2"/>
  <c r="AB295" i="2"/>
  <c r="AC295" i="2"/>
  <c r="AA296" i="2"/>
  <c r="AB296" i="2"/>
  <c r="AC296" i="2"/>
  <c r="AA297" i="2"/>
  <c r="AB297" i="2"/>
  <c r="AC297" i="2"/>
  <c r="AC282" i="2"/>
  <c r="AB282" i="2"/>
  <c r="AA282" i="2"/>
  <c r="AA265" i="2"/>
  <c r="AB265" i="2"/>
  <c r="AC265" i="2"/>
  <c r="AA266" i="2"/>
  <c r="AB266" i="2"/>
  <c r="AC266" i="2"/>
  <c r="AA267" i="2"/>
  <c r="AB267" i="2"/>
  <c r="AC267" i="2"/>
  <c r="AA268" i="2"/>
  <c r="AB268" i="2"/>
  <c r="AC268" i="2"/>
  <c r="AA269" i="2"/>
  <c r="AB269" i="2"/>
  <c r="AC269" i="2"/>
  <c r="AA270" i="2"/>
  <c r="AB270" i="2"/>
  <c r="AC270" i="2"/>
  <c r="AA271" i="2"/>
  <c r="AB271" i="2"/>
  <c r="AC271" i="2"/>
  <c r="AA272" i="2"/>
  <c r="AB272" i="2"/>
  <c r="AC272" i="2"/>
  <c r="AA273" i="2"/>
  <c r="AB273" i="2"/>
  <c r="AC273" i="2"/>
  <c r="AA274" i="2"/>
  <c r="AB274" i="2"/>
  <c r="AC274" i="2"/>
  <c r="AA275" i="2"/>
  <c r="AB275" i="2"/>
  <c r="AC275" i="2"/>
  <c r="AA276" i="2"/>
  <c r="AB276" i="2"/>
  <c r="AC276" i="2"/>
  <c r="AA277" i="2"/>
  <c r="AB277" i="2"/>
  <c r="AC277" i="2"/>
  <c r="AA278" i="2"/>
  <c r="AB278" i="2"/>
  <c r="AC278" i="2"/>
  <c r="AA279" i="2"/>
  <c r="AB279" i="2"/>
  <c r="AC279" i="2"/>
  <c r="AA280" i="2"/>
  <c r="AB280" i="2"/>
  <c r="AC280" i="2"/>
  <c r="AC264" i="2"/>
  <c r="AB264" i="2"/>
  <c r="AA264" i="2"/>
  <c r="AA245" i="2"/>
  <c r="AB245" i="2"/>
  <c r="AC245" i="2"/>
  <c r="AA246" i="2"/>
  <c r="AB246" i="2"/>
  <c r="AC246" i="2"/>
  <c r="AA247" i="2"/>
  <c r="AB247" i="2"/>
  <c r="AC247" i="2"/>
  <c r="AA248" i="2"/>
  <c r="AB248" i="2"/>
  <c r="AC248" i="2"/>
  <c r="AA249" i="2"/>
  <c r="AB249" i="2"/>
  <c r="AC249" i="2"/>
  <c r="AA250" i="2"/>
  <c r="AB250" i="2"/>
  <c r="AC250" i="2"/>
  <c r="AA251" i="2"/>
  <c r="AB251" i="2"/>
  <c r="AC251" i="2"/>
  <c r="AA252" i="2"/>
  <c r="AB252" i="2"/>
  <c r="AC252" i="2"/>
  <c r="AA253" i="2"/>
  <c r="AB253" i="2"/>
  <c r="AC253" i="2"/>
  <c r="AA254" i="2"/>
  <c r="AB254" i="2"/>
  <c r="AC254" i="2"/>
  <c r="AA255" i="2"/>
  <c r="AB255" i="2"/>
  <c r="AC255" i="2"/>
  <c r="AA256" i="2"/>
  <c r="AB256" i="2"/>
  <c r="AC256" i="2"/>
  <c r="AA257" i="2"/>
  <c r="AB257" i="2"/>
  <c r="AC257" i="2"/>
  <c r="AA258" i="2"/>
  <c r="AB258" i="2"/>
  <c r="AC258" i="2"/>
  <c r="AA259" i="2"/>
  <c r="AB259" i="2"/>
  <c r="AC259" i="2"/>
  <c r="AA260" i="2"/>
  <c r="AB260" i="2"/>
  <c r="AC260" i="2"/>
  <c r="AA261" i="2"/>
  <c r="AB261" i="2"/>
  <c r="AC261" i="2"/>
  <c r="AA262" i="2"/>
  <c r="AB262" i="2"/>
  <c r="AC262" i="2"/>
  <c r="AC244" i="2"/>
  <c r="AB244" i="2"/>
  <c r="AA244" i="2"/>
  <c r="AA214" i="2"/>
  <c r="AB214" i="2"/>
  <c r="AC214" i="2"/>
  <c r="AA215" i="2"/>
  <c r="AB215" i="2"/>
  <c r="AC215" i="2"/>
  <c r="AA216" i="2"/>
  <c r="AB216" i="2"/>
  <c r="AC216" i="2"/>
  <c r="AA217" i="2"/>
  <c r="AB217" i="2"/>
  <c r="AC217" i="2"/>
  <c r="AA218" i="2"/>
  <c r="AB218" i="2"/>
  <c r="AC218" i="2"/>
  <c r="AA219" i="2"/>
  <c r="AB219" i="2"/>
  <c r="AC219" i="2"/>
  <c r="AA220" i="2"/>
  <c r="AB220" i="2"/>
  <c r="AC220" i="2"/>
  <c r="AA221" i="2"/>
  <c r="AB221" i="2"/>
  <c r="AC221" i="2"/>
  <c r="AA222" i="2"/>
  <c r="AB222" i="2"/>
  <c r="AC222" i="2"/>
  <c r="AA223" i="2"/>
  <c r="AB223" i="2"/>
  <c r="AC223" i="2"/>
  <c r="AA224" i="2"/>
  <c r="AB224" i="2"/>
  <c r="AC224" i="2"/>
  <c r="AA225" i="2"/>
  <c r="AB225" i="2"/>
  <c r="AC225" i="2"/>
  <c r="AA226" i="2"/>
  <c r="AB226" i="2"/>
  <c r="AC226" i="2"/>
  <c r="AA227" i="2"/>
  <c r="AB227" i="2"/>
  <c r="AC227" i="2"/>
  <c r="AA228" i="2"/>
  <c r="AB228" i="2"/>
  <c r="AC228" i="2"/>
  <c r="AA229" i="2"/>
  <c r="AB229" i="2"/>
  <c r="AC229" i="2"/>
  <c r="AA230" i="2"/>
  <c r="AB230" i="2"/>
  <c r="AC230" i="2"/>
  <c r="AA231" i="2"/>
  <c r="AB231" i="2"/>
  <c r="AC231" i="2"/>
  <c r="AA232" i="2"/>
  <c r="AB232" i="2"/>
  <c r="AC232" i="2"/>
  <c r="AA233" i="2"/>
  <c r="AB233" i="2"/>
  <c r="AC233" i="2"/>
  <c r="AA234" i="2"/>
  <c r="AB234" i="2"/>
  <c r="AC234" i="2"/>
  <c r="AA235" i="2"/>
  <c r="AB235" i="2"/>
  <c r="AC235" i="2"/>
  <c r="AA236" i="2"/>
  <c r="AB236" i="2"/>
  <c r="AC236" i="2"/>
  <c r="AA237" i="2"/>
  <c r="AB237" i="2"/>
  <c r="AC237" i="2"/>
  <c r="AA238" i="2"/>
  <c r="AB238" i="2"/>
  <c r="AC238" i="2"/>
  <c r="AA239" i="2"/>
  <c r="AB239" i="2"/>
  <c r="AC239" i="2"/>
  <c r="AA240" i="2"/>
  <c r="AB240" i="2"/>
  <c r="AC240" i="2"/>
  <c r="AA241" i="2"/>
  <c r="AB241" i="2"/>
  <c r="AC241" i="2"/>
  <c r="AA242" i="2"/>
  <c r="AB242" i="2"/>
  <c r="AC242" i="2"/>
  <c r="AC213" i="2"/>
  <c r="AB213" i="2"/>
  <c r="AA213" i="2"/>
  <c r="AA180" i="2"/>
  <c r="AB180" i="2"/>
  <c r="AC180" i="2"/>
  <c r="AA181" i="2"/>
  <c r="AB181" i="2"/>
  <c r="AC181" i="2"/>
  <c r="AA182" i="2"/>
  <c r="AB182" i="2"/>
  <c r="AC182" i="2"/>
  <c r="AA183" i="2"/>
  <c r="AB183" i="2"/>
  <c r="AC183" i="2"/>
  <c r="AA184" i="2"/>
  <c r="AB184" i="2"/>
  <c r="AC184" i="2"/>
  <c r="AA185" i="2"/>
  <c r="AB185" i="2"/>
  <c r="AC185" i="2"/>
  <c r="AA186" i="2"/>
  <c r="AB186" i="2"/>
  <c r="AC186" i="2"/>
  <c r="AA187" i="2"/>
  <c r="AB187" i="2"/>
  <c r="AC187" i="2"/>
  <c r="AA188" i="2"/>
  <c r="AB188" i="2"/>
  <c r="AC188" i="2"/>
  <c r="AA189" i="2"/>
  <c r="AB189" i="2"/>
  <c r="AC189" i="2"/>
  <c r="AA190" i="2"/>
  <c r="AB190" i="2"/>
  <c r="AC190" i="2"/>
  <c r="AA191" i="2"/>
  <c r="AB191" i="2"/>
  <c r="AC191" i="2"/>
  <c r="AA192" i="2"/>
  <c r="AB192" i="2"/>
  <c r="AC192" i="2"/>
  <c r="AA193" i="2"/>
  <c r="AB193" i="2"/>
  <c r="AC193" i="2"/>
  <c r="AA194" i="2"/>
  <c r="AB194" i="2"/>
  <c r="AC194" i="2"/>
  <c r="AA195" i="2"/>
  <c r="AB195" i="2"/>
  <c r="AC195" i="2"/>
  <c r="AA196" i="2"/>
  <c r="AB196" i="2"/>
  <c r="AC196" i="2"/>
  <c r="AA197" i="2"/>
  <c r="AB197" i="2"/>
  <c r="AC197" i="2"/>
  <c r="AA198" i="2"/>
  <c r="AB198" i="2"/>
  <c r="AC198" i="2"/>
  <c r="AA199" i="2"/>
  <c r="AB199" i="2"/>
  <c r="AC199" i="2"/>
  <c r="AA200" i="2"/>
  <c r="AB200" i="2"/>
  <c r="AC200" i="2"/>
  <c r="AA201" i="2"/>
  <c r="AB201" i="2"/>
  <c r="AC201" i="2"/>
  <c r="AA202" i="2"/>
  <c r="AB202" i="2"/>
  <c r="AC202" i="2"/>
  <c r="AA203" i="2"/>
  <c r="AB203" i="2"/>
  <c r="AC203" i="2"/>
  <c r="AA204" i="2"/>
  <c r="AB204" i="2"/>
  <c r="AC204" i="2"/>
  <c r="AA205" i="2"/>
  <c r="AB205" i="2"/>
  <c r="AC205" i="2"/>
  <c r="AA206" i="2"/>
  <c r="AB206" i="2"/>
  <c r="AC206" i="2"/>
  <c r="AA207" i="2"/>
  <c r="AB207" i="2"/>
  <c r="AC207" i="2"/>
  <c r="AA208" i="2"/>
  <c r="AB208" i="2"/>
  <c r="AC208" i="2"/>
  <c r="AA209" i="2"/>
  <c r="AB209" i="2"/>
  <c r="AC209" i="2"/>
  <c r="AA210" i="2"/>
  <c r="AB210" i="2"/>
  <c r="AC210" i="2"/>
  <c r="AA211" i="2"/>
  <c r="AB211" i="2"/>
  <c r="AC211" i="2"/>
  <c r="AC179" i="2"/>
  <c r="AB179" i="2"/>
  <c r="AA179" i="2"/>
  <c r="AA146" i="2"/>
  <c r="AB146" i="2"/>
  <c r="AC146" i="2"/>
  <c r="AA147" i="2"/>
  <c r="AB147" i="2"/>
  <c r="AC147" i="2"/>
  <c r="AA148" i="2"/>
  <c r="AB148" i="2"/>
  <c r="AC148" i="2"/>
  <c r="AA149" i="2"/>
  <c r="AB149" i="2"/>
  <c r="AC149" i="2"/>
  <c r="AA150" i="2"/>
  <c r="AB150" i="2"/>
  <c r="AC150" i="2"/>
  <c r="AA151" i="2"/>
  <c r="AB151" i="2"/>
  <c r="AC151" i="2"/>
  <c r="AA152" i="2"/>
  <c r="AB152" i="2"/>
  <c r="AC152" i="2"/>
  <c r="AA153" i="2"/>
  <c r="AB153" i="2"/>
  <c r="AC153" i="2"/>
  <c r="AA154" i="2"/>
  <c r="AB154" i="2"/>
  <c r="AC154" i="2"/>
  <c r="AA155" i="2"/>
  <c r="AB155" i="2"/>
  <c r="AC155" i="2"/>
  <c r="AA156" i="2"/>
  <c r="AB156" i="2"/>
  <c r="AC156" i="2"/>
  <c r="AA157" i="2"/>
  <c r="AB157" i="2"/>
  <c r="AC157" i="2"/>
  <c r="AA158" i="2"/>
  <c r="AB158" i="2"/>
  <c r="AC158" i="2"/>
  <c r="AA159" i="2"/>
  <c r="AB159" i="2"/>
  <c r="AC159" i="2"/>
  <c r="AA160" i="2"/>
  <c r="AB160" i="2"/>
  <c r="AC160" i="2"/>
  <c r="AA161" i="2"/>
  <c r="AB161" i="2"/>
  <c r="AC161" i="2"/>
  <c r="AA162" i="2"/>
  <c r="AB162" i="2"/>
  <c r="AC162" i="2"/>
  <c r="AA163" i="2"/>
  <c r="AB163" i="2"/>
  <c r="AC163" i="2"/>
  <c r="AA164" i="2"/>
  <c r="AB164" i="2"/>
  <c r="AC164" i="2"/>
  <c r="AA165" i="2"/>
  <c r="AB165" i="2"/>
  <c r="AC165" i="2"/>
  <c r="AA166" i="2"/>
  <c r="AB166" i="2"/>
  <c r="AC166" i="2"/>
  <c r="AA167" i="2"/>
  <c r="AB167" i="2"/>
  <c r="AC167" i="2"/>
  <c r="AA168" i="2"/>
  <c r="AB168" i="2"/>
  <c r="AC168" i="2"/>
  <c r="AA169" i="2"/>
  <c r="AB169" i="2"/>
  <c r="AC169" i="2"/>
  <c r="AA170" i="2"/>
  <c r="AB170" i="2"/>
  <c r="AC170" i="2"/>
  <c r="AA171" i="2"/>
  <c r="AB171" i="2"/>
  <c r="AC171" i="2"/>
  <c r="AA172" i="2"/>
  <c r="AB172" i="2"/>
  <c r="AC172" i="2"/>
  <c r="AA173" i="2"/>
  <c r="AB173" i="2"/>
  <c r="AC173" i="2"/>
  <c r="AA174" i="2"/>
  <c r="AB174" i="2"/>
  <c r="AC174" i="2"/>
  <c r="AA175" i="2"/>
  <c r="AB175" i="2"/>
  <c r="AC175" i="2"/>
  <c r="AA176" i="2"/>
  <c r="AB176" i="2"/>
  <c r="AC176" i="2"/>
  <c r="AA177" i="2"/>
  <c r="AB177" i="2"/>
  <c r="AC177" i="2"/>
  <c r="AC145" i="2"/>
  <c r="AB145" i="2"/>
  <c r="AA145" i="2"/>
  <c r="AA93" i="2"/>
  <c r="AB93" i="2"/>
  <c r="AC93" i="2"/>
  <c r="AA94" i="2"/>
  <c r="AB94" i="2"/>
  <c r="AC94" i="2"/>
  <c r="AA95" i="2"/>
  <c r="AB95" i="2"/>
  <c r="AC95" i="2"/>
  <c r="AA96" i="2"/>
  <c r="AB96" i="2"/>
  <c r="AC96" i="2"/>
  <c r="AA97" i="2"/>
  <c r="AB97" i="2"/>
  <c r="AC97" i="2"/>
  <c r="AA98" i="2"/>
  <c r="AB98" i="2"/>
  <c r="AC98" i="2"/>
  <c r="AA99" i="2"/>
  <c r="AB99" i="2"/>
  <c r="AC99" i="2"/>
  <c r="AA100" i="2"/>
  <c r="AB100" i="2"/>
  <c r="AC100" i="2"/>
  <c r="AA101" i="2"/>
  <c r="AB101" i="2"/>
  <c r="AC101" i="2"/>
  <c r="AA102" i="2"/>
  <c r="AB102" i="2"/>
  <c r="AC102" i="2"/>
  <c r="AA103" i="2"/>
  <c r="AB103" i="2"/>
  <c r="AC103" i="2"/>
  <c r="AA104" i="2"/>
  <c r="AB104" i="2"/>
  <c r="AC104" i="2"/>
  <c r="AA105" i="2"/>
  <c r="AB105" i="2"/>
  <c r="AC105" i="2"/>
  <c r="AA106" i="2"/>
  <c r="AB106" i="2"/>
  <c r="AC106" i="2"/>
  <c r="AA107" i="2"/>
  <c r="AB107" i="2"/>
  <c r="AC107" i="2"/>
  <c r="AA108" i="2"/>
  <c r="AB108" i="2"/>
  <c r="AC108" i="2"/>
  <c r="AA109" i="2"/>
  <c r="AB109" i="2"/>
  <c r="AC109" i="2"/>
  <c r="AA110" i="2"/>
  <c r="AB110" i="2"/>
  <c r="AC110" i="2"/>
  <c r="AA111" i="2"/>
  <c r="AB111" i="2"/>
  <c r="AC111" i="2"/>
  <c r="AA112" i="2"/>
  <c r="AB112" i="2"/>
  <c r="AC112" i="2"/>
  <c r="AA113" i="2"/>
  <c r="AB113" i="2"/>
  <c r="AC113" i="2"/>
  <c r="AA114" i="2"/>
  <c r="AB114" i="2"/>
  <c r="AC114" i="2"/>
  <c r="AA115" i="2"/>
  <c r="AB115" i="2"/>
  <c r="AC115" i="2"/>
  <c r="AA116" i="2"/>
  <c r="AB116" i="2"/>
  <c r="AC116" i="2"/>
  <c r="AA117" i="2"/>
  <c r="AB117" i="2"/>
  <c r="AC117" i="2"/>
  <c r="AA118" i="2"/>
  <c r="AB118" i="2"/>
  <c r="AC118" i="2"/>
  <c r="AA119" i="2"/>
  <c r="AB119" i="2"/>
  <c r="AC119" i="2"/>
  <c r="AA120" i="2"/>
  <c r="AB120" i="2"/>
  <c r="AC120" i="2"/>
  <c r="AA121" i="2"/>
  <c r="AB121" i="2"/>
  <c r="AC121" i="2"/>
  <c r="AA122" i="2"/>
  <c r="AB122" i="2"/>
  <c r="AC122" i="2"/>
  <c r="AA123" i="2"/>
  <c r="AB123" i="2"/>
  <c r="AC123" i="2"/>
  <c r="AA124" i="2"/>
  <c r="AB124" i="2"/>
  <c r="AC124" i="2"/>
  <c r="AA125" i="2"/>
  <c r="AB125" i="2"/>
  <c r="AC125" i="2"/>
  <c r="AA126" i="2"/>
  <c r="AB126" i="2"/>
  <c r="AC126" i="2"/>
  <c r="AA127" i="2"/>
  <c r="AB127" i="2"/>
  <c r="AC127" i="2"/>
  <c r="AA128" i="2"/>
  <c r="AB128" i="2"/>
  <c r="AC128" i="2"/>
  <c r="AA129" i="2"/>
  <c r="AB129" i="2"/>
  <c r="AC129" i="2"/>
  <c r="AA130" i="2"/>
  <c r="AB130" i="2"/>
  <c r="AC130" i="2"/>
  <c r="AA131" i="2"/>
  <c r="AB131" i="2"/>
  <c r="AC131" i="2"/>
  <c r="AA132" i="2"/>
  <c r="AB132" i="2"/>
  <c r="AC132" i="2"/>
  <c r="AA133" i="2"/>
  <c r="AB133" i="2"/>
  <c r="AC133" i="2"/>
  <c r="AA134" i="2"/>
  <c r="AB134" i="2"/>
  <c r="AC134" i="2"/>
  <c r="AA135" i="2"/>
  <c r="AB135" i="2"/>
  <c r="AC135" i="2"/>
  <c r="AA136" i="2"/>
  <c r="AB136" i="2"/>
  <c r="AC136" i="2"/>
  <c r="AA137" i="2"/>
  <c r="AB137" i="2"/>
  <c r="AC137" i="2"/>
  <c r="AA138" i="2"/>
  <c r="AB138" i="2"/>
  <c r="AC138" i="2"/>
  <c r="AA139" i="2"/>
  <c r="AB139" i="2"/>
  <c r="AC139" i="2"/>
  <c r="AA140" i="2"/>
  <c r="AB140" i="2"/>
  <c r="AC140" i="2"/>
  <c r="AA141" i="2"/>
  <c r="AB141" i="2"/>
  <c r="AC141" i="2"/>
  <c r="AA142" i="2"/>
  <c r="AB142" i="2"/>
  <c r="AC142" i="2"/>
  <c r="AA143" i="2"/>
  <c r="AB143" i="2"/>
  <c r="AC143" i="2"/>
  <c r="AC92" i="2"/>
  <c r="AB92" i="2"/>
  <c r="AA92" i="2"/>
  <c r="AB17" i="2"/>
  <c r="AC17" i="2"/>
  <c r="AB18" i="2"/>
  <c r="AC18" i="2"/>
  <c r="AB19" i="2"/>
  <c r="AC19" i="2"/>
  <c r="AB20" i="2"/>
  <c r="AC20" i="2"/>
  <c r="AB21" i="2"/>
  <c r="AC21" i="2"/>
  <c r="AB22" i="2"/>
  <c r="AC22" i="2"/>
  <c r="AB23" i="2"/>
  <c r="AC23" i="2"/>
  <c r="AB24" i="2"/>
  <c r="AC24" i="2"/>
  <c r="AB25" i="2"/>
  <c r="AC25" i="2"/>
  <c r="AB26" i="2"/>
  <c r="AC26" i="2"/>
  <c r="AB27" i="2"/>
  <c r="AC27" i="2"/>
  <c r="AB28" i="2"/>
  <c r="AC28" i="2"/>
  <c r="AB29" i="2"/>
  <c r="AC29" i="2"/>
  <c r="AB30" i="2"/>
  <c r="AC30" i="2"/>
  <c r="AB31" i="2"/>
  <c r="AC31" i="2"/>
  <c r="AB32" i="2"/>
  <c r="AC32" i="2"/>
  <c r="AB33" i="2"/>
  <c r="AC33" i="2"/>
  <c r="AB34" i="2"/>
  <c r="AC34" i="2"/>
  <c r="AB35" i="2"/>
  <c r="AC35" i="2"/>
  <c r="AB36" i="2"/>
  <c r="AC36" i="2"/>
  <c r="AB37" i="2"/>
  <c r="AC37" i="2"/>
  <c r="AB38" i="2"/>
  <c r="AC38" i="2"/>
  <c r="AB39" i="2"/>
  <c r="AC39" i="2"/>
  <c r="AB40" i="2"/>
  <c r="AC40" i="2"/>
  <c r="AB41" i="2"/>
  <c r="AC41" i="2"/>
  <c r="AB42" i="2"/>
  <c r="AC42" i="2"/>
  <c r="AB43" i="2"/>
  <c r="AC43" i="2"/>
  <c r="AB44" i="2"/>
  <c r="AC44" i="2"/>
  <c r="AB45" i="2"/>
  <c r="AC45" i="2"/>
  <c r="AB46" i="2"/>
  <c r="AC46" i="2"/>
  <c r="AB47" i="2"/>
  <c r="AC47" i="2"/>
  <c r="AB48" i="2"/>
  <c r="AC48" i="2"/>
  <c r="AB49" i="2"/>
  <c r="AC49" i="2"/>
  <c r="AB50" i="2"/>
  <c r="AC50" i="2"/>
  <c r="AB51" i="2"/>
  <c r="AC51" i="2"/>
  <c r="AB52" i="2"/>
  <c r="AC52" i="2"/>
  <c r="AB53" i="2"/>
  <c r="AC53" i="2"/>
  <c r="AB54" i="2"/>
  <c r="AC54" i="2"/>
  <c r="AB55" i="2"/>
  <c r="AC55" i="2"/>
  <c r="AB56" i="2"/>
  <c r="AC56" i="2"/>
  <c r="AB57" i="2"/>
  <c r="AC57" i="2"/>
  <c r="AB58" i="2"/>
  <c r="AC58" i="2"/>
  <c r="AB59" i="2"/>
  <c r="AC59" i="2"/>
  <c r="AB60" i="2"/>
  <c r="AC60" i="2"/>
  <c r="AB61" i="2"/>
  <c r="AC61" i="2"/>
  <c r="AB62" i="2"/>
  <c r="AC62" i="2"/>
  <c r="AB63" i="2"/>
  <c r="AC63" i="2"/>
  <c r="AB64" i="2"/>
  <c r="AC64" i="2"/>
  <c r="AB65" i="2"/>
  <c r="AC65" i="2"/>
  <c r="AB66" i="2"/>
  <c r="AC66" i="2"/>
  <c r="AB67" i="2"/>
  <c r="AC67" i="2"/>
  <c r="AB68" i="2"/>
  <c r="AC68" i="2"/>
  <c r="AB69" i="2"/>
  <c r="AC69" i="2"/>
  <c r="AB70" i="2"/>
  <c r="AC70" i="2"/>
  <c r="AB71" i="2"/>
  <c r="AC71" i="2"/>
  <c r="AB72" i="2"/>
  <c r="AC72" i="2"/>
  <c r="AB73" i="2"/>
  <c r="AC73" i="2"/>
  <c r="AB74" i="2"/>
  <c r="AC74" i="2"/>
  <c r="AB75" i="2"/>
  <c r="AC75" i="2"/>
  <c r="AB76" i="2"/>
  <c r="AC76" i="2"/>
  <c r="AB77" i="2"/>
  <c r="AC77" i="2"/>
  <c r="AB78" i="2"/>
  <c r="AC78" i="2"/>
  <c r="AB79" i="2"/>
  <c r="AC79" i="2"/>
  <c r="AB80" i="2"/>
  <c r="AC80" i="2"/>
  <c r="AB81" i="2"/>
  <c r="AC81" i="2"/>
  <c r="AB82" i="2"/>
  <c r="AC82" i="2"/>
  <c r="AB83" i="2"/>
  <c r="AC83" i="2"/>
  <c r="AB84" i="2"/>
  <c r="AC84" i="2"/>
  <c r="AB85" i="2"/>
  <c r="AC85" i="2"/>
  <c r="AB86" i="2"/>
  <c r="AC86" i="2"/>
  <c r="AB87" i="2"/>
  <c r="AC87" i="2"/>
  <c r="AB88" i="2"/>
  <c r="AC88" i="2"/>
  <c r="AB89" i="2"/>
  <c r="AC89" i="2"/>
  <c r="AB90" i="2"/>
  <c r="AC90" i="2"/>
  <c r="AB16" i="2"/>
  <c r="AC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16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M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M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M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M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M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M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T281" i="2" l="1"/>
  <c r="AT91" i="2"/>
  <c r="AT298" i="2"/>
  <c r="AT144" i="2"/>
  <c r="AT178" i="2"/>
  <c r="AT263" i="2"/>
  <c r="AT14" i="2"/>
  <c r="AX14" i="2" s="1"/>
  <c r="AZ17" i="2" s="1"/>
  <c r="AZ18" i="2" s="1"/>
  <c r="AI83" i="2"/>
  <c r="AK83" i="2" s="1"/>
  <c r="AL83" i="2" s="1"/>
  <c r="AO83" i="2"/>
  <c r="AI75" i="2"/>
  <c r="AK75" i="2" s="1"/>
  <c r="AO75" i="2"/>
  <c r="AI67" i="2"/>
  <c r="AO67" i="2"/>
  <c r="AI59" i="2"/>
  <c r="AK59" i="2" s="1"/>
  <c r="AO59" i="2"/>
  <c r="AI51" i="2"/>
  <c r="AK51" i="2" s="1"/>
  <c r="AL51" i="2" s="1"/>
  <c r="AO51" i="2"/>
  <c r="AI43" i="2"/>
  <c r="AK43" i="2" s="1"/>
  <c r="AL43" i="2" s="1"/>
  <c r="AO43" i="2"/>
  <c r="AI35" i="2"/>
  <c r="AK35" i="2" s="1"/>
  <c r="AL35" i="2" s="1"/>
  <c r="AO35" i="2"/>
  <c r="AI27" i="2"/>
  <c r="AK27" i="2" s="1"/>
  <c r="AL27" i="2" s="1"/>
  <c r="AO27" i="2"/>
  <c r="AI19" i="2"/>
  <c r="AO19" i="2"/>
  <c r="AI139" i="2"/>
  <c r="AK139" i="2" s="1"/>
  <c r="AO139" i="2"/>
  <c r="AI131" i="2"/>
  <c r="AK131" i="2" s="1"/>
  <c r="AO131" i="2"/>
  <c r="AI123" i="2"/>
  <c r="AK123" i="2" s="1"/>
  <c r="AO123" i="2"/>
  <c r="AI115" i="2"/>
  <c r="AO115" i="2"/>
  <c r="AI107" i="2"/>
  <c r="AO107" i="2"/>
  <c r="AI99" i="2"/>
  <c r="AK99" i="2" s="1"/>
  <c r="AO99" i="2"/>
  <c r="AI177" i="2"/>
  <c r="AK177" i="2" s="1"/>
  <c r="AO177" i="2"/>
  <c r="AQ177" i="2" s="1"/>
  <c r="AI169" i="2"/>
  <c r="AK169" i="2" s="1"/>
  <c r="AO169" i="2"/>
  <c r="AQ169" i="2" s="1"/>
  <c r="AI161" i="2"/>
  <c r="AK161" i="2" s="1"/>
  <c r="AO161" i="2"/>
  <c r="AQ161" i="2" s="1"/>
  <c r="AI153" i="2"/>
  <c r="AO153" i="2"/>
  <c r="AQ153" i="2" s="1"/>
  <c r="AI179" i="2"/>
  <c r="AK179" i="2" s="1"/>
  <c r="AO179" i="2"/>
  <c r="AI204" i="2"/>
  <c r="AK204" i="2" s="1"/>
  <c r="AO204" i="2"/>
  <c r="AI196" i="2"/>
  <c r="AO196" i="2"/>
  <c r="AI188" i="2"/>
  <c r="AK188" i="2" s="1"/>
  <c r="AO188" i="2"/>
  <c r="AI180" i="2"/>
  <c r="AK180" i="2" s="1"/>
  <c r="AO180" i="2"/>
  <c r="AI236" i="2"/>
  <c r="AK236" i="2" s="1"/>
  <c r="AL236" i="2" s="1"/>
  <c r="AO236" i="2"/>
  <c r="AI228" i="2"/>
  <c r="AK228" i="2" s="1"/>
  <c r="AL228" i="2" s="1"/>
  <c r="AO228" i="2"/>
  <c r="AI220" i="2"/>
  <c r="AK220" i="2" s="1"/>
  <c r="AL220" i="2" s="1"/>
  <c r="AO220" i="2"/>
  <c r="AI262" i="2"/>
  <c r="AK262" i="2" s="1"/>
  <c r="AO262" i="2"/>
  <c r="AI254" i="2"/>
  <c r="AK254" i="2" s="1"/>
  <c r="AL254" i="2" s="1"/>
  <c r="AO254" i="2"/>
  <c r="AI246" i="2"/>
  <c r="AK246" i="2" s="1"/>
  <c r="AL246" i="2" s="1"/>
  <c r="AO246" i="2"/>
  <c r="AI275" i="2"/>
  <c r="AK275" i="2" s="1"/>
  <c r="AO275" i="2"/>
  <c r="AI267" i="2"/>
  <c r="AK267" i="2" s="1"/>
  <c r="AL267" i="2" s="1"/>
  <c r="AO267" i="2"/>
  <c r="AI293" i="2"/>
  <c r="AO293" i="2"/>
  <c r="AI285" i="2"/>
  <c r="AK285" i="2" s="1"/>
  <c r="AO285" i="2"/>
  <c r="AI308" i="2"/>
  <c r="AK308" i="2" s="1"/>
  <c r="AO308" i="2"/>
  <c r="AI300" i="2"/>
  <c r="AK300" i="2" s="1"/>
  <c r="AO300" i="2"/>
  <c r="AI90" i="2"/>
  <c r="AK90" i="2" s="1"/>
  <c r="AL90" i="2" s="1"/>
  <c r="AO90" i="2"/>
  <c r="AI82" i="2"/>
  <c r="AK82" i="2" s="1"/>
  <c r="AO82" i="2"/>
  <c r="AI74" i="2"/>
  <c r="AK74" i="2" s="1"/>
  <c r="AO74" i="2"/>
  <c r="AI66" i="2"/>
  <c r="AK66" i="2" s="1"/>
  <c r="AL66" i="2" s="1"/>
  <c r="AO66" i="2"/>
  <c r="AI58" i="2"/>
  <c r="AK58" i="2" s="1"/>
  <c r="AL58" i="2" s="1"/>
  <c r="AO58" i="2"/>
  <c r="AI50" i="2"/>
  <c r="AK50" i="2" s="1"/>
  <c r="AO50" i="2"/>
  <c r="AI42" i="2"/>
  <c r="AK42" i="2" s="1"/>
  <c r="AO42" i="2"/>
  <c r="AI34" i="2"/>
  <c r="AK34" i="2" s="1"/>
  <c r="AL34" i="2" s="1"/>
  <c r="AO34" i="2"/>
  <c r="AI26" i="2"/>
  <c r="AK26" i="2" s="1"/>
  <c r="AO26" i="2"/>
  <c r="AI18" i="2"/>
  <c r="AK18" i="2" s="1"/>
  <c r="AO18" i="2"/>
  <c r="AI138" i="2"/>
  <c r="AK138" i="2" s="1"/>
  <c r="AO138" i="2"/>
  <c r="AI130" i="2"/>
  <c r="AK130" i="2" s="1"/>
  <c r="AO130" i="2"/>
  <c r="AI122" i="2"/>
  <c r="AK122" i="2" s="1"/>
  <c r="AO122" i="2"/>
  <c r="AI114" i="2"/>
  <c r="AK114" i="2" s="1"/>
  <c r="AO114" i="2"/>
  <c r="AI106" i="2"/>
  <c r="AK106" i="2" s="1"/>
  <c r="AO106" i="2"/>
  <c r="AI98" i="2"/>
  <c r="AK98" i="2" s="1"/>
  <c r="AO98" i="2"/>
  <c r="AI176" i="2"/>
  <c r="AK176" i="2" s="1"/>
  <c r="AO176" i="2"/>
  <c r="AI168" i="2"/>
  <c r="AK168" i="2" s="1"/>
  <c r="AO168" i="2"/>
  <c r="AI160" i="2"/>
  <c r="AK160" i="2" s="1"/>
  <c r="AO160" i="2"/>
  <c r="AI152" i="2"/>
  <c r="AK152" i="2" s="1"/>
  <c r="AO152" i="2"/>
  <c r="AI211" i="2"/>
  <c r="AK211" i="2" s="1"/>
  <c r="AO211" i="2"/>
  <c r="AI203" i="2"/>
  <c r="AK203" i="2" s="1"/>
  <c r="AO203" i="2"/>
  <c r="AI195" i="2"/>
  <c r="AK195" i="2" s="1"/>
  <c r="AO195" i="2"/>
  <c r="AI187" i="2"/>
  <c r="AK187" i="2" s="1"/>
  <c r="AO187" i="2"/>
  <c r="AI213" i="2"/>
  <c r="AK213" i="2" s="1"/>
  <c r="AO213" i="2"/>
  <c r="AI235" i="2"/>
  <c r="AK235" i="2" s="1"/>
  <c r="AO235" i="2"/>
  <c r="AI227" i="2"/>
  <c r="AK227" i="2" s="1"/>
  <c r="AO227" i="2"/>
  <c r="AI219" i="2"/>
  <c r="AK219" i="2" s="1"/>
  <c r="AO219" i="2"/>
  <c r="AI261" i="2"/>
  <c r="AK261" i="2" s="1"/>
  <c r="AO261" i="2"/>
  <c r="AI253" i="2"/>
  <c r="AK253" i="2" s="1"/>
  <c r="AO253" i="2"/>
  <c r="AI245" i="2"/>
  <c r="AK245" i="2" s="1"/>
  <c r="AO245" i="2"/>
  <c r="AI274" i="2"/>
  <c r="AK274" i="2" s="1"/>
  <c r="AO274" i="2"/>
  <c r="AI266" i="2"/>
  <c r="AK266" i="2" s="1"/>
  <c r="AO266" i="2"/>
  <c r="AI292" i="2"/>
  <c r="AK292" i="2" s="1"/>
  <c r="AO292" i="2"/>
  <c r="AI284" i="2"/>
  <c r="AK284" i="2" s="1"/>
  <c r="AO284" i="2"/>
  <c r="AI307" i="2"/>
  <c r="AK307" i="2" s="1"/>
  <c r="AO307" i="2"/>
  <c r="AQ307" i="2" s="1"/>
  <c r="AI89" i="2"/>
  <c r="AO89" i="2"/>
  <c r="AI81" i="2"/>
  <c r="AK81" i="2" s="1"/>
  <c r="AO81" i="2"/>
  <c r="AI73" i="2"/>
  <c r="AK73" i="2" s="1"/>
  <c r="AL73" i="2" s="1"/>
  <c r="AO73" i="2"/>
  <c r="AI65" i="2"/>
  <c r="AK65" i="2" s="1"/>
  <c r="AO65" i="2"/>
  <c r="AI57" i="2"/>
  <c r="AK57" i="2" s="1"/>
  <c r="AL57" i="2" s="1"/>
  <c r="AO57" i="2"/>
  <c r="AI49" i="2"/>
  <c r="AO49" i="2"/>
  <c r="AI41" i="2"/>
  <c r="AK41" i="2" s="1"/>
  <c r="AO41" i="2"/>
  <c r="AI33" i="2"/>
  <c r="AK33" i="2" s="1"/>
  <c r="AL33" i="2" s="1"/>
  <c r="AO33" i="2"/>
  <c r="AI25" i="2"/>
  <c r="AK25" i="2" s="1"/>
  <c r="AL25" i="2" s="1"/>
  <c r="AO25" i="2"/>
  <c r="AI17" i="2"/>
  <c r="AK17" i="2" s="1"/>
  <c r="AO17" i="2"/>
  <c r="AI137" i="2"/>
  <c r="AK137" i="2" s="1"/>
  <c r="AO137" i="2"/>
  <c r="AI129" i="2"/>
  <c r="AK129" i="2" s="1"/>
  <c r="AO129" i="2"/>
  <c r="AI121" i="2"/>
  <c r="AK121" i="2" s="1"/>
  <c r="AO121" i="2"/>
  <c r="AI113" i="2"/>
  <c r="AK113" i="2" s="1"/>
  <c r="AO113" i="2"/>
  <c r="AI105" i="2"/>
  <c r="AK105" i="2" s="1"/>
  <c r="AO105" i="2"/>
  <c r="AI97" i="2"/>
  <c r="AK97" i="2" s="1"/>
  <c r="AO97" i="2"/>
  <c r="AI175" i="2"/>
  <c r="AO175" i="2"/>
  <c r="AQ175" i="2" s="1"/>
  <c r="AI167" i="2"/>
  <c r="AO167" i="2"/>
  <c r="AQ167" i="2" s="1"/>
  <c r="AI159" i="2"/>
  <c r="AK159" i="2" s="1"/>
  <c r="AO159" i="2"/>
  <c r="AQ159" i="2" s="1"/>
  <c r="AI151" i="2"/>
  <c r="AK151" i="2" s="1"/>
  <c r="AO151" i="2"/>
  <c r="AQ151" i="2" s="1"/>
  <c r="AI210" i="2"/>
  <c r="AK210" i="2" s="1"/>
  <c r="AO210" i="2"/>
  <c r="AI202" i="2"/>
  <c r="AK202" i="2" s="1"/>
  <c r="AO202" i="2"/>
  <c r="AI194" i="2"/>
  <c r="AK194" i="2" s="1"/>
  <c r="AO194" i="2"/>
  <c r="AI186" i="2"/>
  <c r="AK186" i="2" s="1"/>
  <c r="AL186" i="2" s="1"/>
  <c r="AO186" i="2"/>
  <c r="AI242" i="2"/>
  <c r="AK242" i="2" s="1"/>
  <c r="AO242" i="2"/>
  <c r="AI234" i="2"/>
  <c r="AO234" i="2"/>
  <c r="AI226" i="2"/>
  <c r="AK226" i="2" s="1"/>
  <c r="AO226" i="2"/>
  <c r="AI218" i="2"/>
  <c r="AK218" i="2" s="1"/>
  <c r="AO218" i="2"/>
  <c r="AI260" i="2"/>
  <c r="AK260" i="2" s="1"/>
  <c r="AO260" i="2"/>
  <c r="AI252" i="2"/>
  <c r="AK252" i="2" s="1"/>
  <c r="AO252" i="2"/>
  <c r="AI264" i="2"/>
  <c r="AK264" i="2" s="1"/>
  <c r="AO264" i="2"/>
  <c r="AI273" i="2"/>
  <c r="AK273" i="2" s="1"/>
  <c r="AO273" i="2"/>
  <c r="AI265" i="2"/>
  <c r="AO265" i="2"/>
  <c r="AI291" i="2"/>
  <c r="AK291" i="2" s="1"/>
  <c r="AO291" i="2"/>
  <c r="AI283" i="2"/>
  <c r="AK283" i="2" s="1"/>
  <c r="AO283" i="2"/>
  <c r="AI306" i="2"/>
  <c r="AK306" i="2" s="1"/>
  <c r="AO306" i="2"/>
  <c r="AI88" i="2"/>
  <c r="AO88" i="2"/>
  <c r="AI80" i="2"/>
  <c r="AK80" i="2" s="1"/>
  <c r="AO80" i="2"/>
  <c r="AI72" i="2"/>
  <c r="AK72" i="2" s="1"/>
  <c r="AL72" i="2" s="1"/>
  <c r="AO72" i="2"/>
  <c r="AI64" i="2"/>
  <c r="AK64" i="2" s="1"/>
  <c r="AO64" i="2"/>
  <c r="AI56" i="2"/>
  <c r="AK56" i="2" s="1"/>
  <c r="AL56" i="2" s="1"/>
  <c r="AO56" i="2"/>
  <c r="AI48" i="2"/>
  <c r="AK48" i="2" s="1"/>
  <c r="AO48" i="2"/>
  <c r="AI40" i="2"/>
  <c r="AK40" i="2" s="1"/>
  <c r="AO40" i="2"/>
  <c r="AI32" i="2"/>
  <c r="AK32" i="2" s="1"/>
  <c r="AO32" i="2"/>
  <c r="AI24" i="2"/>
  <c r="AK24" i="2" s="1"/>
  <c r="AL24" i="2" s="1"/>
  <c r="AO24" i="2"/>
  <c r="AI92" i="2"/>
  <c r="AK92" i="2" s="1"/>
  <c r="AO92" i="2"/>
  <c r="AI136" i="2"/>
  <c r="AK136" i="2" s="1"/>
  <c r="AO136" i="2"/>
  <c r="AI128" i="2"/>
  <c r="AK128" i="2" s="1"/>
  <c r="AO128" i="2"/>
  <c r="AI120" i="2"/>
  <c r="AK120" i="2" s="1"/>
  <c r="AO120" i="2"/>
  <c r="AI112" i="2"/>
  <c r="AK112" i="2" s="1"/>
  <c r="AO112" i="2"/>
  <c r="AI104" i="2"/>
  <c r="AK104" i="2" s="1"/>
  <c r="AO104" i="2"/>
  <c r="AI96" i="2"/>
  <c r="AK96" i="2" s="1"/>
  <c r="AO96" i="2"/>
  <c r="AI174" i="2"/>
  <c r="AK174" i="2" s="1"/>
  <c r="AO174" i="2"/>
  <c r="AI166" i="2"/>
  <c r="AK166" i="2" s="1"/>
  <c r="AO166" i="2"/>
  <c r="AI158" i="2"/>
  <c r="AK158" i="2" s="1"/>
  <c r="AO158" i="2"/>
  <c r="AI150" i="2"/>
  <c r="AK150" i="2" s="1"/>
  <c r="AO150" i="2"/>
  <c r="AI209" i="2"/>
  <c r="AK209" i="2" s="1"/>
  <c r="AO209" i="2"/>
  <c r="AI201" i="2"/>
  <c r="AK201" i="2" s="1"/>
  <c r="AO201" i="2"/>
  <c r="AI193" i="2"/>
  <c r="AK193" i="2" s="1"/>
  <c r="AO193" i="2"/>
  <c r="AI185" i="2"/>
  <c r="AK185" i="2" s="1"/>
  <c r="AO185" i="2"/>
  <c r="AI241" i="2"/>
  <c r="AO241" i="2"/>
  <c r="AI233" i="2"/>
  <c r="AK233" i="2" s="1"/>
  <c r="AO233" i="2"/>
  <c r="AI225" i="2"/>
  <c r="AK225" i="2" s="1"/>
  <c r="AO225" i="2"/>
  <c r="AI217" i="2"/>
  <c r="AK217" i="2" s="1"/>
  <c r="AO217" i="2"/>
  <c r="AI259" i="2"/>
  <c r="AK259" i="2" s="1"/>
  <c r="AO259" i="2"/>
  <c r="AI251" i="2"/>
  <c r="AK251" i="2" s="1"/>
  <c r="AO251" i="2"/>
  <c r="AI280" i="2"/>
  <c r="AK280" i="2" s="1"/>
  <c r="AL280" i="2" s="1"/>
  <c r="AO280" i="2"/>
  <c r="AI272" i="2"/>
  <c r="AK272" i="2" s="1"/>
  <c r="AO272" i="2"/>
  <c r="AI282" i="2"/>
  <c r="AK282" i="2" s="1"/>
  <c r="AO282" i="2"/>
  <c r="AI290" i="2"/>
  <c r="AO290" i="2"/>
  <c r="AI299" i="2"/>
  <c r="AK299" i="2" s="1"/>
  <c r="AO299" i="2"/>
  <c r="AI305" i="2"/>
  <c r="AK305" i="2" s="1"/>
  <c r="AO305" i="2"/>
  <c r="AQ305" i="2" s="1"/>
  <c r="AI87" i="2"/>
  <c r="AK87" i="2" s="1"/>
  <c r="AO87" i="2"/>
  <c r="AI79" i="2"/>
  <c r="AK79" i="2" s="1"/>
  <c r="AL79" i="2" s="1"/>
  <c r="AO79" i="2"/>
  <c r="AI71" i="2"/>
  <c r="AK71" i="2" s="1"/>
  <c r="AL71" i="2" s="1"/>
  <c r="AO71" i="2"/>
  <c r="AI63" i="2"/>
  <c r="AK63" i="2" s="1"/>
  <c r="AO63" i="2"/>
  <c r="AI55" i="2"/>
  <c r="AK55" i="2" s="1"/>
  <c r="AL55" i="2" s="1"/>
  <c r="AO55" i="2"/>
  <c r="AI47" i="2"/>
  <c r="AK47" i="2" s="1"/>
  <c r="AL47" i="2" s="1"/>
  <c r="AO47" i="2"/>
  <c r="AI39" i="2"/>
  <c r="AK39" i="2" s="1"/>
  <c r="AO39" i="2"/>
  <c r="AI31" i="2"/>
  <c r="AK31" i="2" s="1"/>
  <c r="AO31" i="2"/>
  <c r="AI23" i="2"/>
  <c r="AK23" i="2" s="1"/>
  <c r="AO23" i="2"/>
  <c r="AI143" i="2"/>
  <c r="AK143" i="2" s="1"/>
  <c r="AO143" i="2"/>
  <c r="AI135" i="2"/>
  <c r="AK135" i="2" s="1"/>
  <c r="AO135" i="2"/>
  <c r="AI127" i="2"/>
  <c r="AK127" i="2" s="1"/>
  <c r="AO127" i="2"/>
  <c r="AI119" i="2"/>
  <c r="AK119" i="2" s="1"/>
  <c r="AO119" i="2"/>
  <c r="AI111" i="2"/>
  <c r="AK111" i="2" s="1"/>
  <c r="AO111" i="2"/>
  <c r="AI103" i="2"/>
  <c r="AK103" i="2" s="1"/>
  <c r="AO103" i="2"/>
  <c r="AI95" i="2"/>
  <c r="AK95" i="2" s="1"/>
  <c r="AO95" i="2"/>
  <c r="AI173" i="2"/>
  <c r="AK173" i="2" s="1"/>
  <c r="AO173" i="2"/>
  <c r="AQ173" i="2" s="1"/>
  <c r="AI165" i="2"/>
  <c r="AK165" i="2" s="1"/>
  <c r="AO165" i="2"/>
  <c r="AQ165" i="2" s="1"/>
  <c r="AI157" i="2"/>
  <c r="AK157" i="2" s="1"/>
  <c r="AO157" i="2"/>
  <c r="AQ157" i="2" s="1"/>
  <c r="AI149" i="2"/>
  <c r="AO149" i="2"/>
  <c r="AQ149" i="2" s="1"/>
  <c r="AI208" i="2"/>
  <c r="AK208" i="2" s="1"/>
  <c r="AO208" i="2"/>
  <c r="AI200" i="2"/>
  <c r="AK200" i="2" s="1"/>
  <c r="AO200" i="2"/>
  <c r="AI192" i="2"/>
  <c r="AK192" i="2" s="1"/>
  <c r="AO192" i="2"/>
  <c r="AI184" i="2"/>
  <c r="AK184" i="2" s="1"/>
  <c r="AO184" i="2"/>
  <c r="AI240" i="2"/>
  <c r="AK240" i="2" s="1"/>
  <c r="AL240" i="2" s="1"/>
  <c r="AO240" i="2"/>
  <c r="AI232" i="2"/>
  <c r="AK232" i="2" s="1"/>
  <c r="AO232" i="2"/>
  <c r="AI224" i="2"/>
  <c r="AK224" i="2" s="1"/>
  <c r="AO224" i="2"/>
  <c r="AI216" i="2"/>
  <c r="AK216" i="2" s="1"/>
  <c r="AO216" i="2"/>
  <c r="AI258" i="2"/>
  <c r="AK258" i="2" s="1"/>
  <c r="AL258" i="2" s="1"/>
  <c r="AO258" i="2"/>
  <c r="AI250" i="2"/>
  <c r="AK250" i="2" s="1"/>
  <c r="AO250" i="2"/>
  <c r="AI279" i="2"/>
  <c r="AK279" i="2" s="1"/>
  <c r="AO279" i="2"/>
  <c r="AI271" i="2"/>
  <c r="AK271" i="2" s="1"/>
  <c r="AO271" i="2"/>
  <c r="AI297" i="2"/>
  <c r="AK297" i="2" s="1"/>
  <c r="AO297" i="2"/>
  <c r="AI289" i="2"/>
  <c r="AK289" i="2" s="1"/>
  <c r="AO289" i="2"/>
  <c r="AI312" i="2"/>
  <c r="AK312" i="2" s="1"/>
  <c r="AO312" i="2"/>
  <c r="AQ312" i="2" s="1"/>
  <c r="AI304" i="2"/>
  <c r="AK304" i="2" s="1"/>
  <c r="AO304" i="2"/>
  <c r="AK293" i="2"/>
  <c r="AL293" i="2" s="1"/>
  <c r="AI86" i="2"/>
  <c r="AK86" i="2" s="1"/>
  <c r="AO86" i="2"/>
  <c r="AI78" i="2"/>
  <c r="AK78" i="2" s="1"/>
  <c r="AO78" i="2"/>
  <c r="AI70" i="2"/>
  <c r="AK70" i="2" s="1"/>
  <c r="AL70" i="2" s="1"/>
  <c r="AO70" i="2"/>
  <c r="AI62" i="2"/>
  <c r="AK62" i="2" s="1"/>
  <c r="AO62" i="2"/>
  <c r="AI54" i="2"/>
  <c r="AK54" i="2" s="1"/>
  <c r="AL54" i="2" s="1"/>
  <c r="AO54" i="2"/>
  <c r="AI46" i="2"/>
  <c r="AK46" i="2" s="1"/>
  <c r="AO46" i="2"/>
  <c r="AI38" i="2"/>
  <c r="AK38" i="2" s="1"/>
  <c r="AO38" i="2"/>
  <c r="AI30" i="2"/>
  <c r="AK30" i="2" s="1"/>
  <c r="AO30" i="2"/>
  <c r="AI22" i="2"/>
  <c r="AK22" i="2" s="1"/>
  <c r="AL22" i="2" s="1"/>
  <c r="AO22" i="2"/>
  <c r="AI142" i="2"/>
  <c r="AK142" i="2" s="1"/>
  <c r="AO142" i="2"/>
  <c r="AI134" i="2"/>
  <c r="AK134" i="2" s="1"/>
  <c r="AO134" i="2"/>
  <c r="AI126" i="2"/>
  <c r="AK126" i="2" s="1"/>
  <c r="AO126" i="2"/>
  <c r="AI118" i="2"/>
  <c r="AK118" i="2" s="1"/>
  <c r="AO118" i="2"/>
  <c r="AI110" i="2"/>
  <c r="AK110" i="2" s="1"/>
  <c r="AO110" i="2"/>
  <c r="AI102" i="2"/>
  <c r="AK102" i="2" s="1"/>
  <c r="AO102" i="2"/>
  <c r="AI94" i="2"/>
  <c r="AK94" i="2" s="1"/>
  <c r="AO94" i="2"/>
  <c r="AI172" i="2"/>
  <c r="AK172" i="2" s="1"/>
  <c r="AO172" i="2"/>
  <c r="AI164" i="2"/>
  <c r="AK164" i="2" s="1"/>
  <c r="AO164" i="2"/>
  <c r="AI156" i="2"/>
  <c r="AK156" i="2" s="1"/>
  <c r="AO156" i="2"/>
  <c r="AI148" i="2"/>
  <c r="AK148" i="2" s="1"/>
  <c r="AO148" i="2"/>
  <c r="AI207" i="2"/>
  <c r="AK207" i="2" s="1"/>
  <c r="AO207" i="2"/>
  <c r="AI199" i="2"/>
  <c r="AK199" i="2" s="1"/>
  <c r="AO199" i="2"/>
  <c r="AI191" i="2"/>
  <c r="AK191" i="2" s="1"/>
  <c r="AO191" i="2"/>
  <c r="AI183" i="2"/>
  <c r="AK183" i="2" s="1"/>
  <c r="AO183" i="2"/>
  <c r="AI239" i="2"/>
  <c r="AK239" i="2" s="1"/>
  <c r="AL239" i="2" s="1"/>
  <c r="AO239" i="2"/>
  <c r="AI231" i="2"/>
  <c r="AK231" i="2" s="1"/>
  <c r="AO231" i="2"/>
  <c r="AI223" i="2"/>
  <c r="AK223" i="2" s="1"/>
  <c r="AO223" i="2"/>
  <c r="AI215" i="2"/>
  <c r="AK215" i="2" s="1"/>
  <c r="AO215" i="2"/>
  <c r="AI257" i="2"/>
  <c r="AK257" i="2" s="1"/>
  <c r="AL257" i="2" s="1"/>
  <c r="AO257" i="2"/>
  <c r="AI249" i="2"/>
  <c r="AK249" i="2" s="1"/>
  <c r="AO249" i="2"/>
  <c r="AI278" i="2"/>
  <c r="AK278" i="2" s="1"/>
  <c r="AL278" i="2" s="1"/>
  <c r="AO278" i="2"/>
  <c r="AI270" i="2"/>
  <c r="AK270" i="2" s="1"/>
  <c r="AO270" i="2"/>
  <c r="AI296" i="2"/>
  <c r="AK296" i="2" s="1"/>
  <c r="AO296" i="2"/>
  <c r="AI288" i="2"/>
  <c r="AK288" i="2" s="1"/>
  <c r="AO288" i="2"/>
  <c r="AI311" i="2"/>
  <c r="AK311" i="2" s="1"/>
  <c r="AO311" i="2"/>
  <c r="AQ311" i="2" s="1"/>
  <c r="AI303" i="2"/>
  <c r="AK303" i="2" s="1"/>
  <c r="AO303" i="2"/>
  <c r="AQ303" i="2" s="1"/>
  <c r="AI85" i="2"/>
  <c r="AK85" i="2" s="1"/>
  <c r="AO85" i="2"/>
  <c r="AI77" i="2"/>
  <c r="AK77" i="2" s="1"/>
  <c r="AO77" i="2"/>
  <c r="AI69" i="2"/>
  <c r="AK69" i="2" s="1"/>
  <c r="AO69" i="2"/>
  <c r="AI61" i="2"/>
  <c r="AK61" i="2" s="1"/>
  <c r="AO61" i="2"/>
  <c r="AI53" i="2"/>
  <c r="AK53" i="2" s="1"/>
  <c r="AL53" i="2" s="1"/>
  <c r="AO53" i="2"/>
  <c r="AI45" i="2"/>
  <c r="AK45" i="2" s="1"/>
  <c r="AL45" i="2" s="1"/>
  <c r="AO45" i="2"/>
  <c r="AI37" i="2"/>
  <c r="AK37" i="2" s="1"/>
  <c r="AO37" i="2"/>
  <c r="AI29" i="2"/>
  <c r="AK29" i="2" s="1"/>
  <c r="AO29" i="2"/>
  <c r="AI21" i="2"/>
  <c r="AO21" i="2"/>
  <c r="AI141" i="2"/>
  <c r="AK141" i="2" s="1"/>
  <c r="AO141" i="2"/>
  <c r="AI133" i="2"/>
  <c r="AK133" i="2" s="1"/>
  <c r="AO133" i="2"/>
  <c r="AI125" i="2"/>
  <c r="AK125" i="2" s="1"/>
  <c r="AO125" i="2"/>
  <c r="AI117" i="2"/>
  <c r="AK117" i="2" s="1"/>
  <c r="AL117" i="2" s="1"/>
  <c r="AO117" i="2"/>
  <c r="AI109" i="2"/>
  <c r="AK109" i="2" s="1"/>
  <c r="AO109" i="2"/>
  <c r="AI101" i="2"/>
  <c r="AK101" i="2" s="1"/>
  <c r="AO101" i="2"/>
  <c r="AI93" i="2"/>
  <c r="AK93" i="2" s="1"/>
  <c r="AO93" i="2"/>
  <c r="AI171" i="2"/>
  <c r="AK171" i="2" s="1"/>
  <c r="AO171" i="2"/>
  <c r="AQ171" i="2" s="1"/>
  <c r="AI163" i="2"/>
  <c r="AK163" i="2" s="1"/>
  <c r="AO163" i="2"/>
  <c r="AQ163" i="2" s="1"/>
  <c r="AI155" i="2"/>
  <c r="AK155" i="2" s="1"/>
  <c r="AO155" i="2"/>
  <c r="AQ155" i="2" s="1"/>
  <c r="AI147" i="2"/>
  <c r="AK147" i="2" s="1"/>
  <c r="AO147" i="2"/>
  <c r="AQ147" i="2" s="1"/>
  <c r="AI206" i="2"/>
  <c r="AK206" i="2" s="1"/>
  <c r="AL206" i="2" s="1"/>
  <c r="AO206" i="2"/>
  <c r="AI198" i="2"/>
  <c r="AK198" i="2" s="1"/>
  <c r="AO198" i="2"/>
  <c r="AI190" i="2"/>
  <c r="AK190" i="2" s="1"/>
  <c r="AO190" i="2"/>
  <c r="AI182" i="2"/>
  <c r="AK182" i="2" s="1"/>
  <c r="AO182" i="2"/>
  <c r="AI238" i="2"/>
  <c r="AK238" i="2" s="1"/>
  <c r="AO238" i="2"/>
  <c r="AI230" i="2"/>
  <c r="AK230" i="2" s="1"/>
  <c r="AO230" i="2"/>
  <c r="AI222" i="2"/>
  <c r="AK222" i="2" s="1"/>
  <c r="AL222" i="2" s="1"/>
  <c r="AO222" i="2"/>
  <c r="AI214" i="2"/>
  <c r="AK214" i="2" s="1"/>
  <c r="AO214" i="2"/>
  <c r="AI256" i="2"/>
  <c r="AK256" i="2" s="1"/>
  <c r="AO256" i="2"/>
  <c r="AI248" i="2"/>
  <c r="AK248" i="2" s="1"/>
  <c r="AO248" i="2"/>
  <c r="AI277" i="2"/>
  <c r="AK277" i="2" s="1"/>
  <c r="AO277" i="2"/>
  <c r="AI269" i="2"/>
  <c r="AK269" i="2" s="1"/>
  <c r="AO269" i="2"/>
  <c r="AI295" i="2"/>
  <c r="AK295" i="2" s="1"/>
  <c r="AO295" i="2"/>
  <c r="AI287" i="2"/>
  <c r="AK287" i="2" s="1"/>
  <c r="AO287" i="2"/>
  <c r="AI310" i="2"/>
  <c r="AK310" i="2" s="1"/>
  <c r="AO310" i="2"/>
  <c r="AI302" i="2"/>
  <c r="AK302" i="2" s="1"/>
  <c r="AO302" i="2"/>
  <c r="AI84" i="2"/>
  <c r="AK84" i="2" s="1"/>
  <c r="AO84" i="2"/>
  <c r="AI76" i="2"/>
  <c r="AK76" i="2" s="1"/>
  <c r="AO76" i="2"/>
  <c r="AI68" i="2"/>
  <c r="AK68" i="2" s="1"/>
  <c r="AO68" i="2"/>
  <c r="AI60" i="2"/>
  <c r="AK60" i="2" s="1"/>
  <c r="AL60" i="2" s="1"/>
  <c r="AO60" i="2"/>
  <c r="AI52" i="2"/>
  <c r="AK52" i="2" s="1"/>
  <c r="AL52" i="2" s="1"/>
  <c r="AO52" i="2"/>
  <c r="AI44" i="2"/>
  <c r="AK44" i="2" s="1"/>
  <c r="AO44" i="2"/>
  <c r="AI36" i="2"/>
  <c r="AK36" i="2" s="1"/>
  <c r="AL36" i="2" s="1"/>
  <c r="AO36" i="2"/>
  <c r="AI28" i="2"/>
  <c r="AK28" i="2" s="1"/>
  <c r="AL28" i="2" s="1"/>
  <c r="AO28" i="2"/>
  <c r="AI20" i="2"/>
  <c r="AK20" i="2" s="1"/>
  <c r="AO20" i="2"/>
  <c r="AI140" i="2"/>
  <c r="AK140" i="2" s="1"/>
  <c r="AO140" i="2"/>
  <c r="AI132" i="2"/>
  <c r="AK132" i="2" s="1"/>
  <c r="AO132" i="2"/>
  <c r="AI124" i="2"/>
  <c r="AK124" i="2" s="1"/>
  <c r="AO124" i="2"/>
  <c r="AI116" i="2"/>
  <c r="AK116" i="2" s="1"/>
  <c r="AO116" i="2"/>
  <c r="AI108" i="2"/>
  <c r="AK108" i="2" s="1"/>
  <c r="AO108" i="2"/>
  <c r="AI100" i="2"/>
  <c r="AK100" i="2" s="1"/>
  <c r="AO100" i="2"/>
  <c r="AI145" i="2"/>
  <c r="AK145" i="2" s="1"/>
  <c r="AO145" i="2"/>
  <c r="AI170" i="2"/>
  <c r="AK170" i="2" s="1"/>
  <c r="AO170" i="2"/>
  <c r="AI162" i="2"/>
  <c r="AK162" i="2" s="1"/>
  <c r="AO162" i="2"/>
  <c r="AI154" i="2"/>
  <c r="AK154" i="2" s="1"/>
  <c r="AL154" i="2" s="1"/>
  <c r="AO154" i="2"/>
  <c r="AI146" i="2"/>
  <c r="AK146" i="2" s="1"/>
  <c r="AO146" i="2"/>
  <c r="AI205" i="2"/>
  <c r="AK205" i="2" s="1"/>
  <c r="AO205" i="2"/>
  <c r="AI197" i="2"/>
  <c r="AK197" i="2" s="1"/>
  <c r="AL197" i="2" s="1"/>
  <c r="AO197" i="2"/>
  <c r="AI189" i="2"/>
  <c r="AK189" i="2" s="1"/>
  <c r="AO189" i="2"/>
  <c r="AI181" i="2"/>
  <c r="AK181" i="2" s="1"/>
  <c r="AO181" i="2"/>
  <c r="AI237" i="2"/>
  <c r="AK237" i="2" s="1"/>
  <c r="AO237" i="2"/>
  <c r="AI229" i="2"/>
  <c r="AK229" i="2" s="1"/>
  <c r="AO229" i="2"/>
  <c r="AI221" i="2"/>
  <c r="AO221" i="2"/>
  <c r="AI244" i="2"/>
  <c r="AK244" i="2" s="1"/>
  <c r="AO244" i="2"/>
  <c r="AI255" i="2"/>
  <c r="AK255" i="2" s="1"/>
  <c r="AO255" i="2"/>
  <c r="AI247" i="2"/>
  <c r="AK247" i="2" s="1"/>
  <c r="AO247" i="2"/>
  <c r="AI276" i="2"/>
  <c r="AK276" i="2" s="1"/>
  <c r="AO276" i="2"/>
  <c r="AI268" i="2"/>
  <c r="AK268" i="2" s="1"/>
  <c r="AO268" i="2"/>
  <c r="AI294" i="2"/>
  <c r="AK294" i="2" s="1"/>
  <c r="AO294" i="2"/>
  <c r="AI286" i="2"/>
  <c r="AK286" i="2" s="1"/>
  <c r="AO286" i="2"/>
  <c r="AI309" i="2"/>
  <c r="AK309" i="2" s="1"/>
  <c r="AO309" i="2"/>
  <c r="AQ309" i="2" s="1"/>
  <c r="AI301" i="2"/>
  <c r="AK301" i="2" s="1"/>
  <c r="AO301" i="2"/>
  <c r="AQ301" i="2" s="1"/>
  <c r="AK234" i="2"/>
  <c r="AK290" i="2"/>
  <c r="AJ236" i="2"/>
  <c r="AK19" i="2"/>
  <c r="AK196" i="2"/>
  <c r="AK149" i="2"/>
  <c r="AK153" i="2"/>
  <c r="AK175" i="2"/>
  <c r="AK16" i="2"/>
  <c r="AL16" i="2" s="1"/>
  <c r="AK49" i="2"/>
  <c r="AL49" i="2" s="1"/>
  <c r="AK67" i="2"/>
  <c r="AL67" i="2" s="1"/>
  <c r="AK241" i="2"/>
  <c r="AK21" i="2"/>
  <c r="AK115" i="2"/>
  <c r="AK265" i="2"/>
  <c r="AK89" i="2"/>
  <c r="AK88" i="2"/>
  <c r="AK107" i="2"/>
  <c r="AK167" i="2"/>
  <c r="AX144" i="2" l="1"/>
  <c r="AX263" i="2"/>
  <c r="AX298" i="2"/>
  <c r="AX178" i="2"/>
  <c r="AZ145" i="2" s="1"/>
  <c r="AX91" i="2"/>
  <c r="AZ93" i="2" s="1"/>
  <c r="AZ94" i="2" s="1"/>
  <c r="AX281" i="2"/>
  <c r="AZ244" i="2"/>
  <c r="AZ213" i="2"/>
  <c r="AJ220" i="2"/>
  <c r="AV17" i="2"/>
  <c r="AV18" i="2" s="1"/>
  <c r="AJ228" i="2"/>
  <c r="AV180" i="2"/>
  <c r="AV181" i="2" s="1"/>
  <c r="AV146" i="2"/>
  <c r="AV147" i="2" s="1"/>
  <c r="AV265" i="2"/>
  <c r="AV266" i="2" s="1"/>
  <c r="AV245" i="2"/>
  <c r="AV246" i="2" s="1"/>
  <c r="AJ280" i="2"/>
  <c r="AV300" i="2"/>
  <c r="AV301" i="2" s="1"/>
  <c r="AV93" i="2"/>
  <c r="AV94" i="2" s="1"/>
  <c r="AV283" i="2"/>
  <c r="AV284" i="2" s="1"/>
  <c r="AL231" i="2"/>
  <c r="AJ231" i="2"/>
  <c r="AK221" i="2"/>
  <c r="AL221" i="2" s="1"/>
  <c r="AQ290" i="2"/>
  <c r="AR290" i="2" s="1"/>
  <c r="AQ251" i="2"/>
  <c r="AR251" i="2" s="1"/>
  <c r="AQ233" i="2"/>
  <c r="AR233" i="2" s="1"/>
  <c r="AQ201" i="2"/>
  <c r="AR201" i="2" s="1"/>
  <c r="AQ166" i="2"/>
  <c r="AR166" i="2" s="1"/>
  <c r="AQ112" i="2"/>
  <c r="AR112" i="2" s="1"/>
  <c r="AQ92" i="2"/>
  <c r="AR92" i="2" s="1"/>
  <c r="AQ48" i="2"/>
  <c r="AR48" i="2" s="1"/>
  <c r="AQ80" i="2"/>
  <c r="AR80" i="2" s="1"/>
  <c r="AQ300" i="2"/>
  <c r="AR300" i="2" s="1"/>
  <c r="AQ267" i="2"/>
  <c r="AR267" i="2" s="1"/>
  <c r="AQ262" i="2"/>
  <c r="AR262" i="2" s="1"/>
  <c r="AQ180" i="2"/>
  <c r="AR180" i="2" s="1"/>
  <c r="AQ179" i="2"/>
  <c r="AR179" i="2" s="1"/>
  <c r="AP177" i="2"/>
  <c r="AR177" i="2"/>
  <c r="AQ123" i="2"/>
  <c r="AR123" i="2" s="1"/>
  <c r="AQ27" i="2"/>
  <c r="AR27" i="2" s="1"/>
  <c r="AQ59" i="2"/>
  <c r="AR59" i="2" s="1"/>
  <c r="AQ294" i="2"/>
  <c r="AR294" i="2" s="1"/>
  <c r="AQ255" i="2"/>
  <c r="AR255" i="2" s="1"/>
  <c r="AQ237" i="2"/>
  <c r="AR237" i="2" s="1"/>
  <c r="AQ205" i="2"/>
  <c r="AR205" i="2" s="1"/>
  <c r="AQ170" i="2"/>
  <c r="AR170" i="2" s="1"/>
  <c r="AQ116" i="2"/>
  <c r="AR116" i="2" s="1"/>
  <c r="AQ20" i="2"/>
  <c r="AR20" i="2" s="1"/>
  <c r="AQ52" i="2"/>
  <c r="AR52" i="2" s="1"/>
  <c r="AQ84" i="2"/>
  <c r="AR84" i="2" s="1"/>
  <c r="AQ310" i="2"/>
  <c r="AR310" i="2" s="1"/>
  <c r="AQ277" i="2"/>
  <c r="AR277" i="2" s="1"/>
  <c r="AQ222" i="2"/>
  <c r="AR222" i="2" s="1"/>
  <c r="AQ190" i="2"/>
  <c r="AR190" i="2" s="1"/>
  <c r="AP155" i="2"/>
  <c r="AR155" i="2"/>
  <c r="AQ101" i="2"/>
  <c r="AR101" i="2" s="1"/>
  <c r="AQ133" i="2"/>
  <c r="AR133" i="2" s="1"/>
  <c r="AQ37" i="2"/>
  <c r="AR37" i="2" s="1"/>
  <c r="AQ69" i="2"/>
  <c r="AR69" i="2" s="1"/>
  <c r="AQ296" i="2"/>
  <c r="AR296" i="2" s="1"/>
  <c r="AQ257" i="2"/>
  <c r="AR257" i="2" s="1"/>
  <c r="AQ239" i="2"/>
  <c r="AR239" i="2" s="1"/>
  <c r="AQ207" i="2"/>
  <c r="AR207" i="2" s="1"/>
  <c r="AQ172" i="2"/>
  <c r="AR172" i="2" s="1"/>
  <c r="AQ118" i="2"/>
  <c r="AR118" i="2" s="1"/>
  <c r="AQ22" i="2"/>
  <c r="AR22" i="2" s="1"/>
  <c r="AQ54" i="2"/>
  <c r="AR54" i="2" s="1"/>
  <c r="AQ86" i="2"/>
  <c r="AR86" i="2" s="1"/>
  <c r="AP312" i="2"/>
  <c r="AR312" i="2"/>
  <c r="AQ279" i="2"/>
  <c r="AR279" i="2" s="1"/>
  <c r="AQ224" i="2"/>
  <c r="AR224" i="2" s="1"/>
  <c r="AQ192" i="2"/>
  <c r="AR192" i="2" s="1"/>
  <c r="AP157" i="2"/>
  <c r="AR157" i="2"/>
  <c r="AQ103" i="2"/>
  <c r="AR103" i="2" s="1"/>
  <c r="AQ135" i="2"/>
  <c r="AR135" i="2" s="1"/>
  <c r="AQ39" i="2"/>
  <c r="AR39" i="2" s="1"/>
  <c r="AQ71" i="2"/>
  <c r="AR71" i="2" s="1"/>
  <c r="AQ283" i="2"/>
  <c r="AR283" i="2" s="1"/>
  <c r="AQ264" i="2"/>
  <c r="AR264" i="2" s="1"/>
  <c r="AQ226" i="2"/>
  <c r="AR226" i="2" s="1"/>
  <c r="AQ194" i="2"/>
  <c r="AR194" i="2" s="1"/>
  <c r="AP159" i="2"/>
  <c r="AR159" i="2"/>
  <c r="AQ105" i="2"/>
  <c r="AR105" i="2" s="1"/>
  <c r="AQ137" i="2"/>
  <c r="AR137" i="2" s="1"/>
  <c r="AQ41" i="2"/>
  <c r="AR41" i="2" s="1"/>
  <c r="AQ73" i="2"/>
  <c r="AR73" i="2" s="1"/>
  <c r="AQ292" i="2"/>
  <c r="AR292" i="2" s="1"/>
  <c r="AQ253" i="2"/>
  <c r="AR253" i="2" s="1"/>
  <c r="AQ235" i="2"/>
  <c r="AR235" i="2" s="1"/>
  <c r="AQ203" i="2"/>
  <c r="AR203" i="2" s="1"/>
  <c r="AQ168" i="2"/>
  <c r="AR168" i="2" s="1"/>
  <c r="AQ114" i="2"/>
  <c r="AR114" i="2" s="1"/>
  <c r="AQ18" i="2"/>
  <c r="AR18" i="2" s="1"/>
  <c r="AQ50" i="2"/>
  <c r="AR50" i="2" s="1"/>
  <c r="AQ82" i="2"/>
  <c r="AR82" i="2" s="1"/>
  <c r="AQ282" i="2"/>
  <c r="AR282" i="2" s="1"/>
  <c r="AQ259" i="2"/>
  <c r="AR259" i="2" s="1"/>
  <c r="AQ241" i="2"/>
  <c r="AR241" i="2" s="1"/>
  <c r="AQ209" i="2"/>
  <c r="AR209" i="2" s="1"/>
  <c r="AQ174" i="2"/>
  <c r="AR174" i="2" s="1"/>
  <c r="AQ120" i="2"/>
  <c r="AR120" i="2" s="1"/>
  <c r="AQ24" i="2"/>
  <c r="AR24" i="2" s="1"/>
  <c r="AQ56" i="2"/>
  <c r="AR56" i="2" s="1"/>
  <c r="AQ88" i="2"/>
  <c r="AR88" i="2" s="1"/>
  <c r="AQ308" i="2"/>
  <c r="AR308" i="2" s="1"/>
  <c r="AQ275" i="2"/>
  <c r="AR275" i="2" s="1"/>
  <c r="AQ220" i="2"/>
  <c r="AR220" i="2" s="1"/>
  <c r="AQ188" i="2"/>
  <c r="AR188" i="2" s="1"/>
  <c r="AP153" i="2"/>
  <c r="AR153" i="2"/>
  <c r="AQ99" i="2"/>
  <c r="AR99" i="2" s="1"/>
  <c r="AQ131" i="2"/>
  <c r="AR131" i="2" s="1"/>
  <c r="AQ35" i="2"/>
  <c r="AR35" i="2" s="1"/>
  <c r="AQ67" i="2"/>
  <c r="AR67" i="2" s="1"/>
  <c r="AQ124" i="2"/>
  <c r="AR124" i="2" s="1"/>
  <c r="AQ252" i="2"/>
  <c r="AR252" i="2" s="1"/>
  <c r="AQ202" i="2"/>
  <c r="AR202" i="2" s="1"/>
  <c r="AP167" i="2"/>
  <c r="AR167" i="2"/>
  <c r="AQ113" i="2"/>
  <c r="AR113" i="2" s="1"/>
  <c r="AQ17" i="2"/>
  <c r="AR17" i="2" s="1"/>
  <c r="AQ49" i="2"/>
  <c r="AR49" i="2" s="1"/>
  <c r="AQ81" i="2"/>
  <c r="AR81" i="2" s="1"/>
  <c r="AQ266" i="2"/>
  <c r="AR266" i="2" s="1"/>
  <c r="AQ261" i="2"/>
  <c r="AR261" i="2" s="1"/>
  <c r="AQ213" i="2"/>
  <c r="AR213" i="2" s="1"/>
  <c r="AQ211" i="2"/>
  <c r="AR211" i="2" s="1"/>
  <c r="AQ176" i="2"/>
  <c r="AR176" i="2" s="1"/>
  <c r="AQ122" i="2"/>
  <c r="AR122" i="2" s="1"/>
  <c r="AQ26" i="2"/>
  <c r="AR26" i="2" s="1"/>
  <c r="AQ58" i="2"/>
  <c r="AR58" i="2" s="1"/>
  <c r="AQ90" i="2"/>
  <c r="AR90" i="2" s="1"/>
  <c r="AJ154" i="2"/>
  <c r="AQ268" i="2"/>
  <c r="AR268" i="2" s="1"/>
  <c r="AQ146" i="2"/>
  <c r="AR146" i="2" s="1"/>
  <c r="AQ248" i="2"/>
  <c r="AR248" i="2" s="1"/>
  <c r="AP163" i="2"/>
  <c r="AR163" i="2"/>
  <c r="AQ109" i="2"/>
  <c r="AR109" i="2" s="1"/>
  <c r="AQ45" i="2"/>
  <c r="AR45" i="2" s="1"/>
  <c r="AQ77" i="2"/>
  <c r="AR77" i="2" s="1"/>
  <c r="AQ270" i="2"/>
  <c r="AR270" i="2" s="1"/>
  <c r="AQ183" i="2"/>
  <c r="AR183" i="2" s="1"/>
  <c r="AQ148" i="2"/>
  <c r="AR148" i="2" s="1"/>
  <c r="AQ126" i="2"/>
  <c r="AR126" i="2" s="1"/>
  <c r="AQ30" i="2"/>
  <c r="AR30" i="2" s="1"/>
  <c r="AQ62" i="2"/>
  <c r="AR62" i="2" s="1"/>
  <c r="AQ289" i="2"/>
  <c r="AR289" i="2" s="1"/>
  <c r="AQ232" i="2"/>
  <c r="AR232" i="2" s="1"/>
  <c r="AP165" i="2"/>
  <c r="AR165" i="2"/>
  <c r="AQ111" i="2"/>
  <c r="AR111" i="2" s="1"/>
  <c r="AQ143" i="2"/>
  <c r="AR143" i="2" s="1"/>
  <c r="AQ79" i="2"/>
  <c r="AR79" i="2" s="1"/>
  <c r="AQ291" i="2"/>
  <c r="AR291" i="2" s="1"/>
  <c r="AJ293" i="2"/>
  <c r="AJ222" i="2"/>
  <c r="AP305" i="2"/>
  <c r="AR305" i="2"/>
  <c r="AQ272" i="2"/>
  <c r="AR272" i="2" s="1"/>
  <c r="AQ217" i="2"/>
  <c r="AR217" i="2" s="1"/>
  <c r="AQ185" i="2"/>
  <c r="AR185" i="2" s="1"/>
  <c r="AQ150" i="2"/>
  <c r="AR150" i="2" s="1"/>
  <c r="AQ96" i="2"/>
  <c r="AR96" i="2" s="1"/>
  <c r="AQ128" i="2"/>
  <c r="AR128" i="2" s="1"/>
  <c r="AQ32" i="2"/>
  <c r="AR32" i="2" s="1"/>
  <c r="AQ64" i="2"/>
  <c r="AR64" i="2" s="1"/>
  <c r="AQ285" i="2"/>
  <c r="AR285" i="2" s="1"/>
  <c r="AQ246" i="2"/>
  <c r="AR246" i="2" s="1"/>
  <c r="AQ228" i="2"/>
  <c r="AR228" i="2" s="1"/>
  <c r="AQ196" i="2"/>
  <c r="AR196" i="2" s="1"/>
  <c r="AP161" i="2"/>
  <c r="AR161" i="2"/>
  <c r="AQ107" i="2"/>
  <c r="AR107" i="2" s="1"/>
  <c r="AQ139" i="2"/>
  <c r="AR139" i="2" s="1"/>
  <c r="AQ43" i="2"/>
  <c r="AR43" i="2" s="1"/>
  <c r="AQ75" i="2"/>
  <c r="AR75" i="2" s="1"/>
  <c r="AJ197" i="2"/>
  <c r="AP301" i="2"/>
  <c r="AR301" i="2"/>
  <c r="AQ244" i="2"/>
  <c r="AR244" i="2" s="1"/>
  <c r="AQ181" i="2"/>
  <c r="AR181" i="2" s="1"/>
  <c r="AQ145" i="2"/>
  <c r="AR145" i="2" s="1"/>
  <c r="AQ28" i="2"/>
  <c r="AR28" i="2" s="1"/>
  <c r="AQ60" i="2"/>
  <c r="AR60" i="2" s="1"/>
  <c r="AQ287" i="2"/>
  <c r="AR287" i="2" s="1"/>
  <c r="AQ230" i="2"/>
  <c r="AR230" i="2" s="1"/>
  <c r="AQ198" i="2"/>
  <c r="AR198" i="2" s="1"/>
  <c r="AQ141" i="2"/>
  <c r="AR141" i="2" s="1"/>
  <c r="AP303" i="2"/>
  <c r="AR303" i="2"/>
  <c r="AQ215" i="2"/>
  <c r="AR215" i="2" s="1"/>
  <c r="AQ94" i="2"/>
  <c r="AR94" i="2" s="1"/>
  <c r="AQ250" i="2"/>
  <c r="AR250" i="2" s="1"/>
  <c r="AQ200" i="2"/>
  <c r="AR200" i="2" s="1"/>
  <c r="AQ47" i="2"/>
  <c r="AR47" i="2" s="1"/>
  <c r="AQ234" i="2"/>
  <c r="AR234" i="2" s="1"/>
  <c r="AJ246" i="2"/>
  <c r="AJ117" i="2"/>
  <c r="AP309" i="2"/>
  <c r="AR309" i="2"/>
  <c r="AQ276" i="2"/>
  <c r="AR276" i="2" s="1"/>
  <c r="AQ221" i="2"/>
  <c r="AR221" i="2" s="1"/>
  <c r="AQ189" i="2"/>
  <c r="AR189" i="2" s="1"/>
  <c r="AQ154" i="2"/>
  <c r="AR154" i="2" s="1"/>
  <c r="AQ100" i="2"/>
  <c r="AR100" i="2" s="1"/>
  <c r="AQ132" i="2"/>
  <c r="AR132" i="2" s="1"/>
  <c r="AQ36" i="2"/>
  <c r="AR36" i="2" s="1"/>
  <c r="AQ68" i="2"/>
  <c r="AR68" i="2" s="1"/>
  <c r="AQ295" i="2"/>
  <c r="AR295" i="2" s="1"/>
  <c r="AQ256" i="2"/>
  <c r="AR256" i="2" s="1"/>
  <c r="AQ238" i="2"/>
  <c r="AR238" i="2" s="1"/>
  <c r="AQ206" i="2"/>
  <c r="AR206" i="2" s="1"/>
  <c r="AP171" i="2"/>
  <c r="AR171" i="2"/>
  <c r="AQ117" i="2"/>
  <c r="AR117" i="2" s="1"/>
  <c r="AQ21" i="2"/>
  <c r="AR21" i="2" s="1"/>
  <c r="AQ53" i="2"/>
  <c r="AR53" i="2" s="1"/>
  <c r="AQ85" i="2"/>
  <c r="AR85" i="2" s="1"/>
  <c r="AP311" i="2"/>
  <c r="AR311" i="2"/>
  <c r="AQ278" i="2"/>
  <c r="AR278" i="2" s="1"/>
  <c r="AQ223" i="2"/>
  <c r="AR223" i="2" s="1"/>
  <c r="AQ191" i="2"/>
  <c r="AR191" i="2" s="1"/>
  <c r="AQ156" i="2"/>
  <c r="AR156" i="2" s="1"/>
  <c r="AQ102" i="2"/>
  <c r="AR102" i="2" s="1"/>
  <c r="AQ134" i="2"/>
  <c r="AR134" i="2" s="1"/>
  <c r="AQ38" i="2"/>
  <c r="AR38" i="2" s="1"/>
  <c r="AQ70" i="2"/>
  <c r="AR70" i="2" s="1"/>
  <c r="AQ297" i="2"/>
  <c r="AR297" i="2" s="1"/>
  <c r="AQ258" i="2"/>
  <c r="AR258" i="2" s="1"/>
  <c r="AQ240" i="2"/>
  <c r="AR240" i="2" s="1"/>
  <c r="AQ208" i="2"/>
  <c r="AR208" i="2" s="1"/>
  <c r="AP173" i="2"/>
  <c r="AR173" i="2"/>
  <c r="AQ119" i="2"/>
  <c r="AR119" i="2" s="1"/>
  <c r="AQ23" i="2"/>
  <c r="AR23" i="2" s="1"/>
  <c r="AQ55" i="2"/>
  <c r="AR55" i="2" s="1"/>
  <c r="AQ87" i="2"/>
  <c r="AR87" i="2" s="1"/>
  <c r="AQ265" i="2"/>
  <c r="AR265" i="2" s="1"/>
  <c r="AQ260" i="2"/>
  <c r="AR260" i="2" s="1"/>
  <c r="AQ242" i="2"/>
  <c r="AR242" i="2" s="1"/>
  <c r="AQ210" i="2"/>
  <c r="AR210" i="2" s="1"/>
  <c r="AP175" i="2"/>
  <c r="AR175" i="2"/>
  <c r="AQ121" i="2"/>
  <c r="AR121" i="2" s="1"/>
  <c r="AQ25" i="2"/>
  <c r="AR25" i="2" s="1"/>
  <c r="AQ57" i="2"/>
  <c r="AR57" i="2" s="1"/>
  <c r="AQ89" i="2"/>
  <c r="AR89" i="2" s="1"/>
  <c r="AP307" i="2"/>
  <c r="AR307" i="2"/>
  <c r="AQ274" i="2"/>
  <c r="AR274" i="2" s="1"/>
  <c r="AQ219" i="2"/>
  <c r="AR219" i="2" s="1"/>
  <c r="AQ187" i="2"/>
  <c r="AR187" i="2" s="1"/>
  <c r="AQ152" i="2"/>
  <c r="AR152" i="2" s="1"/>
  <c r="AQ98" i="2"/>
  <c r="AR98" i="2" s="1"/>
  <c r="AQ130" i="2"/>
  <c r="AR130" i="2" s="1"/>
  <c r="AQ34" i="2"/>
  <c r="AR34" i="2" s="1"/>
  <c r="AQ66" i="2"/>
  <c r="AR66" i="2" s="1"/>
  <c r="AQ299" i="2"/>
  <c r="AR299" i="2" s="1"/>
  <c r="AQ280" i="2"/>
  <c r="AR280" i="2" s="1"/>
  <c r="AQ225" i="2"/>
  <c r="AR225" i="2" s="1"/>
  <c r="AQ193" i="2"/>
  <c r="AR193" i="2" s="1"/>
  <c r="AQ158" i="2"/>
  <c r="AR158" i="2" s="1"/>
  <c r="AQ104" i="2"/>
  <c r="AR104" i="2" s="1"/>
  <c r="AQ136" i="2"/>
  <c r="AR136" i="2" s="1"/>
  <c r="AQ40" i="2"/>
  <c r="AR40" i="2" s="1"/>
  <c r="AQ72" i="2"/>
  <c r="AR72" i="2" s="1"/>
  <c r="AQ293" i="2"/>
  <c r="AR293" i="2" s="1"/>
  <c r="AQ254" i="2"/>
  <c r="AR254" i="2" s="1"/>
  <c r="AQ236" i="2"/>
  <c r="AR236" i="2" s="1"/>
  <c r="AQ204" i="2"/>
  <c r="AR204" i="2" s="1"/>
  <c r="AP169" i="2"/>
  <c r="AR169" i="2"/>
  <c r="AQ115" i="2"/>
  <c r="AR115" i="2" s="1"/>
  <c r="AQ19" i="2"/>
  <c r="AR19" i="2" s="1"/>
  <c r="AQ51" i="2"/>
  <c r="AR51" i="2" s="1"/>
  <c r="AQ83" i="2"/>
  <c r="AR83" i="2" s="1"/>
  <c r="AQ286" i="2"/>
  <c r="AR286" i="2" s="1"/>
  <c r="AQ247" i="2"/>
  <c r="AR247" i="2" s="1"/>
  <c r="AQ229" i="2"/>
  <c r="AR229" i="2" s="1"/>
  <c r="AQ197" i="2"/>
  <c r="AR197" i="2" s="1"/>
  <c r="AQ162" i="2"/>
  <c r="AR162" i="2" s="1"/>
  <c r="AQ108" i="2"/>
  <c r="AR108" i="2" s="1"/>
  <c r="AQ140" i="2"/>
  <c r="AR140" i="2" s="1"/>
  <c r="AQ44" i="2"/>
  <c r="AR44" i="2" s="1"/>
  <c r="AQ76" i="2"/>
  <c r="AR76" i="2" s="1"/>
  <c r="AQ302" i="2"/>
  <c r="AR302" i="2" s="1"/>
  <c r="AQ269" i="2"/>
  <c r="AR269" i="2" s="1"/>
  <c r="AQ214" i="2"/>
  <c r="AR214" i="2" s="1"/>
  <c r="AQ182" i="2"/>
  <c r="AR182" i="2" s="1"/>
  <c r="AP147" i="2"/>
  <c r="AR147" i="2"/>
  <c r="AQ93" i="2"/>
  <c r="AR93" i="2" s="1"/>
  <c r="AQ125" i="2"/>
  <c r="AR125" i="2" s="1"/>
  <c r="AQ29" i="2"/>
  <c r="AR29" i="2" s="1"/>
  <c r="AQ61" i="2"/>
  <c r="AR61" i="2" s="1"/>
  <c r="AQ288" i="2"/>
  <c r="AR288" i="2" s="1"/>
  <c r="AQ249" i="2"/>
  <c r="AR249" i="2" s="1"/>
  <c r="AQ231" i="2"/>
  <c r="AR231" i="2" s="1"/>
  <c r="AQ199" i="2"/>
  <c r="AR199" i="2" s="1"/>
  <c r="AQ164" i="2"/>
  <c r="AR164" i="2" s="1"/>
  <c r="AQ110" i="2"/>
  <c r="AR110" i="2" s="1"/>
  <c r="AQ142" i="2"/>
  <c r="AR142" i="2" s="1"/>
  <c r="AQ46" i="2"/>
  <c r="AR46" i="2" s="1"/>
  <c r="AQ78" i="2"/>
  <c r="AR78" i="2" s="1"/>
  <c r="AQ304" i="2"/>
  <c r="AR304" i="2" s="1"/>
  <c r="AQ271" i="2"/>
  <c r="AR271" i="2" s="1"/>
  <c r="AQ216" i="2"/>
  <c r="AR216" i="2" s="1"/>
  <c r="AQ184" i="2"/>
  <c r="AR184" i="2" s="1"/>
  <c r="AP149" i="2"/>
  <c r="AR149" i="2"/>
  <c r="AQ95" i="2"/>
  <c r="AR95" i="2" s="1"/>
  <c r="AQ127" i="2"/>
  <c r="AR127" i="2" s="1"/>
  <c r="AQ31" i="2"/>
  <c r="AR31" i="2" s="1"/>
  <c r="AQ63" i="2"/>
  <c r="AR63" i="2" s="1"/>
  <c r="AQ306" i="2"/>
  <c r="AR306" i="2" s="1"/>
  <c r="AQ273" i="2"/>
  <c r="AR273" i="2" s="1"/>
  <c r="AQ218" i="2"/>
  <c r="AR218" i="2" s="1"/>
  <c r="AQ186" i="2"/>
  <c r="AR186" i="2" s="1"/>
  <c r="AP151" i="2"/>
  <c r="AR151" i="2"/>
  <c r="AQ97" i="2"/>
  <c r="AR97" i="2" s="1"/>
  <c r="AQ129" i="2"/>
  <c r="AR129" i="2" s="1"/>
  <c r="AQ33" i="2"/>
  <c r="AR33" i="2" s="1"/>
  <c r="AQ65" i="2"/>
  <c r="AR65" i="2" s="1"/>
  <c r="AQ284" i="2"/>
  <c r="AR284" i="2" s="1"/>
  <c r="AQ245" i="2"/>
  <c r="AR245" i="2" s="1"/>
  <c r="AQ227" i="2"/>
  <c r="AR227" i="2" s="1"/>
  <c r="AQ195" i="2"/>
  <c r="AR195" i="2" s="1"/>
  <c r="AQ160" i="2"/>
  <c r="AR160" i="2" s="1"/>
  <c r="AQ106" i="2"/>
  <c r="AR106" i="2" s="1"/>
  <c r="AQ138" i="2"/>
  <c r="AR138" i="2" s="1"/>
  <c r="AQ42" i="2"/>
  <c r="AR42" i="2" s="1"/>
  <c r="AQ74" i="2"/>
  <c r="AR74" i="2" s="1"/>
  <c r="AJ72" i="2"/>
  <c r="AJ254" i="2"/>
  <c r="AJ240" i="2"/>
  <c r="AJ267" i="2"/>
  <c r="AJ278" i="2"/>
  <c r="AJ257" i="2"/>
  <c r="AJ258" i="2"/>
  <c r="AJ21" i="2"/>
  <c r="AL21" i="2"/>
  <c r="AJ226" i="2"/>
  <c r="AL226" i="2"/>
  <c r="AJ308" i="2"/>
  <c r="AL308" i="2"/>
  <c r="AJ210" i="2"/>
  <c r="AL210" i="2"/>
  <c r="AJ305" i="2"/>
  <c r="AL305" i="2"/>
  <c r="AJ18" i="2"/>
  <c r="AL18" i="2"/>
  <c r="AJ20" i="2"/>
  <c r="AL20" i="2"/>
  <c r="AJ92" i="2"/>
  <c r="AL92" i="2"/>
  <c r="AJ124" i="2"/>
  <c r="AL124" i="2"/>
  <c r="AJ44" i="2"/>
  <c r="AL44" i="2"/>
  <c r="AJ163" i="2"/>
  <c r="AL163" i="2"/>
  <c r="AJ184" i="2"/>
  <c r="AL184" i="2"/>
  <c r="AJ167" i="2"/>
  <c r="AL167" i="2"/>
  <c r="AJ113" i="2"/>
  <c r="AL113" i="2"/>
  <c r="AJ265" i="2"/>
  <c r="AL265" i="2"/>
  <c r="AJ241" i="2"/>
  <c r="AL241" i="2"/>
  <c r="AJ219" i="2"/>
  <c r="AL219" i="2"/>
  <c r="AJ50" i="2"/>
  <c r="AL50" i="2"/>
  <c r="AJ296" i="2"/>
  <c r="AL296" i="2"/>
  <c r="AJ126" i="2"/>
  <c r="AL126" i="2"/>
  <c r="AJ301" i="2"/>
  <c r="AL301" i="2"/>
  <c r="AJ304" i="2"/>
  <c r="AL304" i="2"/>
  <c r="AJ162" i="2"/>
  <c r="AL162" i="2"/>
  <c r="AJ64" i="2"/>
  <c r="AL64" i="2"/>
  <c r="AJ207" i="2"/>
  <c r="AL207" i="2"/>
  <c r="AJ114" i="2"/>
  <c r="AL114" i="2"/>
  <c r="AJ32" i="2"/>
  <c r="AL32" i="2"/>
  <c r="AJ224" i="2"/>
  <c r="AL224" i="2"/>
  <c r="AJ194" i="2"/>
  <c r="AL194" i="2"/>
  <c r="AJ140" i="2"/>
  <c r="AL140" i="2"/>
  <c r="AJ108" i="2"/>
  <c r="AL108" i="2"/>
  <c r="AJ277" i="2"/>
  <c r="AL277" i="2"/>
  <c r="AJ256" i="2"/>
  <c r="AL256" i="2"/>
  <c r="AJ213" i="2"/>
  <c r="AL213" i="2"/>
  <c r="AJ40" i="2"/>
  <c r="AL40" i="2"/>
  <c r="AJ166" i="2"/>
  <c r="AL166" i="2"/>
  <c r="AJ46" i="2"/>
  <c r="AL46" i="2"/>
  <c r="AJ82" i="2"/>
  <c r="AL82" i="2"/>
  <c r="AJ225" i="2"/>
  <c r="AL225" i="2"/>
  <c r="AJ283" i="2"/>
  <c r="AL283" i="2"/>
  <c r="AJ131" i="2"/>
  <c r="AL131" i="2"/>
  <c r="AJ105" i="2"/>
  <c r="AL105" i="2"/>
  <c r="AJ269" i="2"/>
  <c r="AL269" i="2"/>
  <c r="AJ151" i="2"/>
  <c r="AL151" i="2"/>
  <c r="AJ299" i="2"/>
  <c r="AL299" i="2"/>
  <c r="AJ306" i="2"/>
  <c r="AL306" i="2"/>
  <c r="AJ147" i="2"/>
  <c r="AL147" i="2"/>
  <c r="AJ149" i="2"/>
  <c r="AL149" i="2"/>
  <c r="AJ137" i="2"/>
  <c r="AL137" i="2"/>
  <c r="AJ30" i="2"/>
  <c r="AL30" i="2"/>
  <c r="AJ75" i="2"/>
  <c r="AL75" i="2"/>
  <c r="AJ77" i="2"/>
  <c r="AL77" i="2"/>
  <c r="AJ202" i="2"/>
  <c r="AL202" i="2"/>
  <c r="AJ186" i="2"/>
  <c r="AJ235" i="2"/>
  <c r="AL235" i="2"/>
  <c r="AJ138" i="2"/>
  <c r="AL138" i="2"/>
  <c r="AJ62" i="2"/>
  <c r="AL62" i="2"/>
  <c r="AJ271" i="2"/>
  <c r="AL271" i="2"/>
  <c r="AJ232" i="2"/>
  <c r="AL232" i="2"/>
  <c r="AJ288" i="2"/>
  <c r="AL288" i="2"/>
  <c r="AJ182" i="2"/>
  <c r="AL182" i="2"/>
  <c r="AJ161" i="2"/>
  <c r="AL161" i="2"/>
  <c r="AJ195" i="2"/>
  <c r="AL195" i="2"/>
  <c r="AJ274" i="2"/>
  <c r="AL274" i="2"/>
  <c r="AJ259" i="2"/>
  <c r="AL259" i="2"/>
  <c r="AJ295" i="2"/>
  <c r="AL295" i="2"/>
  <c r="AJ201" i="2"/>
  <c r="AL201" i="2"/>
  <c r="AJ121" i="2"/>
  <c r="AL121" i="2"/>
  <c r="AJ279" i="2"/>
  <c r="AL279" i="2"/>
  <c r="AJ115" i="2"/>
  <c r="AL115" i="2"/>
  <c r="AJ242" i="2"/>
  <c r="AL242" i="2"/>
  <c r="AJ215" i="2"/>
  <c r="AL215" i="2"/>
  <c r="AJ142" i="2"/>
  <c r="AL142" i="2"/>
  <c r="AJ310" i="2"/>
  <c r="AL310" i="2"/>
  <c r="AJ158" i="2"/>
  <c r="AL158" i="2"/>
  <c r="AJ187" i="2"/>
  <c r="AL187" i="2"/>
  <c r="AJ29" i="2"/>
  <c r="AL29" i="2"/>
  <c r="AJ17" i="2"/>
  <c r="AL17" i="2"/>
  <c r="AJ109" i="2"/>
  <c r="AL109" i="2"/>
  <c r="AJ223" i="2"/>
  <c r="AL223" i="2"/>
  <c r="AJ125" i="2"/>
  <c r="AL125" i="2"/>
  <c r="AJ156" i="2"/>
  <c r="AL156" i="2"/>
  <c r="AJ136" i="2"/>
  <c r="AL136" i="2"/>
  <c r="AJ192" i="2"/>
  <c r="AL192" i="2"/>
  <c r="AJ206" i="2"/>
  <c r="AJ227" i="2"/>
  <c r="AL227" i="2"/>
  <c r="AJ270" i="2"/>
  <c r="AL270" i="2"/>
  <c r="AJ290" i="2"/>
  <c r="AL290" i="2"/>
  <c r="AJ103" i="2"/>
  <c r="AL103" i="2"/>
  <c r="AJ107" i="2"/>
  <c r="AL107" i="2"/>
  <c r="AJ89" i="2"/>
  <c r="AL89" i="2"/>
  <c r="AJ248" i="2"/>
  <c r="AL248" i="2"/>
  <c r="AJ229" i="2"/>
  <c r="AL229" i="2"/>
  <c r="AJ80" i="2"/>
  <c r="AL80" i="2"/>
  <c r="AJ110" i="2"/>
  <c r="AL110" i="2"/>
  <c r="AJ31" i="2"/>
  <c r="AL31" i="2"/>
  <c r="AJ116" i="2"/>
  <c r="AL116" i="2"/>
  <c r="AJ23" i="2"/>
  <c r="AL23" i="2"/>
  <c r="AJ233" i="2"/>
  <c r="AL233" i="2"/>
  <c r="AJ218" i="2"/>
  <c r="AL218" i="2"/>
  <c r="AJ289" i="2"/>
  <c r="AL289" i="2"/>
  <c r="AJ93" i="2"/>
  <c r="AL93" i="2"/>
  <c r="AJ139" i="2"/>
  <c r="AL139" i="2"/>
  <c r="AJ81" i="2"/>
  <c r="AL81" i="2"/>
  <c r="AJ39" i="2"/>
  <c r="AL39" i="2"/>
  <c r="AJ78" i="2"/>
  <c r="AL78" i="2"/>
  <c r="AJ303" i="2"/>
  <c r="AL303" i="2"/>
  <c r="AJ312" i="2"/>
  <c r="AL312" i="2"/>
  <c r="AJ159" i="2"/>
  <c r="AL159" i="2"/>
  <c r="AJ170" i="2"/>
  <c r="AL170" i="2"/>
  <c r="AJ112" i="2"/>
  <c r="AL112" i="2"/>
  <c r="AJ204" i="2"/>
  <c r="AL204" i="2"/>
  <c r="AJ179" i="2"/>
  <c r="AL179" i="2"/>
  <c r="AJ188" i="2"/>
  <c r="AL188" i="2"/>
  <c r="AJ307" i="2"/>
  <c r="AL307" i="2"/>
  <c r="AJ152" i="2"/>
  <c r="AL152" i="2"/>
  <c r="AJ26" i="2"/>
  <c r="AL26" i="2"/>
  <c r="AJ130" i="2"/>
  <c r="AL130" i="2"/>
  <c r="AJ294" i="2"/>
  <c r="AL294" i="2"/>
  <c r="AJ119" i="2"/>
  <c r="AL119" i="2"/>
  <c r="AJ133" i="2"/>
  <c r="AL133" i="2"/>
  <c r="AJ88" i="2"/>
  <c r="AL88" i="2"/>
  <c r="AJ268" i="2"/>
  <c r="AL268" i="2"/>
  <c r="AJ247" i="2"/>
  <c r="AL247" i="2"/>
  <c r="AJ302" i="2"/>
  <c r="AL302" i="2"/>
  <c r="AJ100" i="2"/>
  <c r="AL100" i="2"/>
  <c r="AJ102" i="2"/>
  <c r="AL102" i="2"/>
  <c r="AJ214" i="2"/>
  <c r="AL214" i="2"/>
  <c r="AJ134" i="2"/>
  <c r="AL134" i="2"/>
  <c r="AJ96" i="2"/>
  <c r="AL96" i="2"/>
  <c r="AJ99" i="2"/>
  <c r="AL99" i="2"/>
  <c r="AJ101" i="2"/>
  <c r="AL101" i="2"/>
  <c r="AJ250" i="2"/>
  <c r="AL250" i="2"/>
  <c r="AJ65" i="2"/>
  <c r="AL65" i="2"/>
  <c r="AJ311" i="2"/>
  <c r="AL311" i="2"/>
  <c r="AJ143" i="2"/>
  <c r="AL143" i="2"/>
  <c r="AJ171" i="2"/>
  <c r="AL171" i="2"/>
  <c r="AJ177" i="2"/>
  <c r="AL177" i="2"/>
  <c r="AJ127" i="2"/>
  <c r="AL127" i="2"/>
  <c r="AJ183" i="2"/>
  <c r="AL183" i="2"/>
  <c r="AJ189" i="2"/>
  <c r="AL189" i="2"/>
  <c r="AJ191" i="2"/>
  <c r="AL191" i="2"/>
  <c r="AJ203" i="2"/>
  <c r="AL203" i="2"/>
  <c r="AJ284" i="2"/>
  <c r="AL284" i="2"/>
  <c r="AJ160" i="2"/>
  <c r="AL160" i="2"/>
  <c r="AJ68" i="2"/>
  <c r="AL68" i="2"/>
  <c r="AJ282" i="2"/>
  <c r="AL282" i="2"/>
  <c r="AJ208" i="2"/>
  <c r="AL208" i="2"/>
  <c r="AJ86" i="2"/>
  <c r="AL86" i="2"/>
  <c r="AJ249" i="2"/>
  <c r="AL249" i="2"/>
  <c r="AJ200" i="2"/>
  <c r="AL200" i="2"/>
  <c r="AJ122" i="2"/>
  <c r="AL122" i="2"/>
  <c r="AJ132" i="2"/>
  <c r="AL132" i="2"/>
  <c r="AJ155" i="2"/>
  <c r="AL155" i="2"/>
  <c r="AJ181" i="2"/>
  <c r="AL181" i="2"/>
  <c r="AJ150" i="2"/>
  <c r="AL150" i="2"/>
  <c r="AJ261" i="2"/>
  <c r="AL261" i="2"/>
  <c r="AJ255" i="2"/>
  <c r="AL255" i="2"/>
  <c r="AJ37" i="2"/>
  <c r="AL37" i="2"/>
  <c r="AJ148" i="2"/>
  <c r="AL148" i="2"/>
  <c r="AJ48" i="2"/>
  <c r="AL48" i="2"/>
  <c r="AJ205" i="2"/>
  <c r="AL205" i="2"/>
  <c r="AJ273" i="2"/>
  <c r="AL273" i="2"/>
  <c r="AJ85" i="2"/>
  <c r="AL85" i="2"/>
  <c r="AJ74" i="2"/>
  <c r="AL74" i="2"/>
  <c r="AJ230" i="2"/>
  <c r="AL230" i="2"/>
  <c r="AJ253" i="2"/>
  <c r="AL253" i="2"/>
  <c r="AJ95" i="2"/>
  <c r="AL95" i="2"/>
  <c r="AJ141" i="2"/>
  <c r="AL141" i="2"/>
  <c r="AJ120" i="2"/>
  <c r="AL120" i="2"/>
  <c r="AJ174" i="2"/>
  <c r="AL174" i="2"/>
  <c r="AJ146" i="2"/>
  <c r="AL146" i="2"/>
  <c r="AJ264" i="2"/>
  <c r="AL264" i="2"/>
  <c r="AJ300" i="2"/>
  <c r="AL300" i="2"/>
  <c r="AJ175" i="2"/>
  <c r="AL175" i="2"/>
  <c r="AJ145" i="2"/>
  <c r="AL145" i="2"/>
  <c r="AJ157" i="2"/>
  <c r="AL157" i="2"/>
  <c r="AJ135" i="2"/>
  <c r="AL135" i="2"/>
  <c r="AJ185" i="2"/>
  <c r="AL185" i="2"/>
  <c r="AJ76" i="2"/>
  <c r="AL76" i="2"/>
  <c r="AJ196" i="2"/>
  <c r="AL196" i="2"/>
  <c r="AJ19" i="2"/>
  <c r="AL19" i="2"/>
  <c r="AJ292" i="2"/>
  <c r="AL292" i="2"/>
  <c r="AJ168" i="2"/>
  <c r="AL168" i="2"/>
  <c r="AJ276" i="2"/>
  <c r="AL276" i="2"/>
  <c r="AJ272" i="2"/>
  <c r="AL272" i="2"/>
  <c r="AJ262" i="2"/>
  <c r="AL262" i="2"/>
  <c r="AJ287" i="2"/>
  <c r="AL287" i="2"/>
  <c r="AJ238" i="2"/>
  <c r="AL238" i="2"/>
  <c r="AJ61" i="2"/>
  <c r="AL61" i="2"/>
  <c r="AJ209" i="2"/>
  <c r="AL209" i="2"/>
  <c r="AJ129" i="2"/>
  <c r="AL129" i="2"/>
  <c r="AJ198" i="2"/>
  <c r="AL198" i="2"/>
  <c r="AJ260" i="2"/>
  <c r="AL260" i="2"/>
  <c r="AJ104" i="2"/>
  <c r="AL104" i="2"/>
  <c r="AJ237" i="2"/>
  <c r="AL237" i="2"/>
  <c r="AJ94" i="2"/>
  <c r="AL94" i="2"/>
  <c r="AJ118" i="2"/>
  <c r="AL118" i="2"/>
  <c r="AJ42" i="2"/>
  <c r="AL42" i="2"/>
  <c r="AJ84" i="2"/>
  <c r="AL84" i="2"/>
  <c r="AJ244" i="2"/>
  <c r="AL244" i="2"/>
  <c r="AJ309" i="2"/>
  <c r="AL309" i="2"/>
  <c r="AJ172" i="2"/>
  <c r="AL172" i="2"/>
  <c r="AJ153" i="2"/>
  <c r="AL153" i="2"/>
  <c r="AJ165" i="2"/>
  <c r="AL165" i="2"/>
  <c r="AJ111" i="2"/>
  <c r="AL111" i="2"/>
  <c r="AJ199" i="2"/>
  <c r="AL199" i="2"/>
  <c r="AJ63" i="2"/>
  <c r="AL63" i="2"/>
  <c r="AJ180" i="2"/>
  <c r="AL180" i="2"/>
  <c r="AJ239" i="2"/>
  <c r="AJ266" i="2"/>
  <c r="AL266" i="2"/>
  <c r="AJ176" i="2"/>
  <c r="AL176" i="2"/>
  <c r="AJ275" i="2"/>
  <c r="AL275" i="2"/>
  <c r="AJ251" i="2"/>
  <c r="AL251" i="2"/>
  <c r="AJ297" i="2"/>
  <c r="AL297" i="2"/>
  <c r="AJ286" i="2"/>
  <c r="AL286" i="2"/>
  <c r="AJ234" i="2"/>
  <c r="AL234" i="2"/>
  <c r="AJ211" i="2"/>
  <c r="AL211" i="2"/>
  <c r="AJ128" i="2"/>
  <c r="AL128" i="2"/>
  <c r="AJ252" i="2"/>
  <c r="AL252" i="2"/>
  <c r="AJ123" i="2"/>
  <c r="AL123" i="2"/>
  <c r="AJ41" i="2"/>
  <c r="AL41" i="2"/>
  <c r="AJ169" i="2"/>
  <c r="AL169" i="2"/>
  <c r="AJ38" i="2"/>
  <c r="AL38" i="2"/>
  <c r="AJ98" i="2"/>
  <c r="AL98" i="2"/>
  <c r="AJ193" i="2"/>
  <c r="AL193" i="2"/>
  <c r="AJ97" i="2"/>
  <c r="AL97" i="2"/>
  <c r="AJ291" i="2"/>
  <c r="AL291" i="2"/>
  <c r="AJ164" i="2"/>
  <c r="AL164" i="2"/>
  <c r="AJ173" i="2"/>
  <c r="AL173" i="2"/>
  <c r="AJ69" i="2"/>
  <c r="AL69" i="2"/>
  <c r="AJ190" i="2"/>
  <c r="AL190" i="2"/>
  <c r="AJ59" i="2"/>
  <c r="AL59" i="2"/>
  <c r="AJ245" i="2"/>
  <c r="AL245" i="2"/>
  <c r="AJ106" i="2"/>
  <c r="AL106" i="2"/>
  <c r="AJ87" i="2"/>
  <c r="AL87" i="2"/>
  <c r="AJ217" i="2"/>
  <c r="AL217" i="2"/>
  <c r="AJ216" i="2"/>
  <c r="AL216" i="2"/>
  <c r="AJ285" i="2"/>
  <c r="AL285" i="2"/>
  <c r="AJ60" i="2"/>
  <c r="AJ43" i="2"/>
  <c r="AJ70" i="2"/>
  <c r="AJ73" i="2"/>
  <c r="AJ51" i="2"/>
  <c r="AJ16" i="2"/>
  <c r="AJ24" i="2"/>
  <c r="AJ25" i="2"/>
  <c r="AJ49" i="2"/>
  <c r="AJ66" i="2"/>
  <c r="AJ83" i="2"/>
  <c r="AJ45" i="2"/>
  <c r="AJ34" i="2"/>
  <c r="AJ47" i="2"/>
  <c r="AJ27" i="2"/>
  <c r="AJ52" i="2"/>
  <c r="AJ22" i="2"/>
  <c r="AJ79" i="2"/>
  <c r="AJ67" i="2"/>
  <c r="AJ54" i="2"/>
  <c r="AJ53" i="2"/>
  <c r="AJ56" i="2"/>
  <c r="AJ33" i="2"/>
  <c r="AJ35" i="2"/>
  <c r="AJ55" i="2"/>
  <c r="AJ90" i="2"/>
  <c r="AJ28" i="2"/>
  <c r="AJ36" i="2"/>
  <c r="AJ71" i="2"/>
  <c r="AJ57" i="2"/>
  <c r="AJ58" i="2"/>
  <c r="AZ264" i="2" l="1"/>
  <c r="AZ265" i="2" s="1"/>
  <c r="AZ266" i="2" s="1"/>
  <c r="AZ180" i="2"/>
  <c r="AZ181" i="2" s="1"/>
  <c r="AZ300" i="2"/>
  <c r="AZ301" i="2" s="1"/>
  <c r="AZ282" i="2"/>
  <c r="AP225" i="2"/>
  <c r="AZ146" i="2"/>
  <c r="AZ147" i="2" s="1"/>
  <c r="AP194" i="2"/>
  <c r="AZ214" i="2"/>
  <c r="AZ215" i="2" s="1"/>
  <c r="AZ245" i="2"/>
  <c r="AZ246" i="2" s="1"/>
  <c r="AP234" i="2"/>
  <c r="AV214" i="2"/>
  <c r="AV215" i="2" s="1"/>
  <c r="AP89" i="2"/>
  <c r="AP123" i="2"/>
  <c r="AP300" i="2"/>
  <c r="AP54" i="2"/>
  <c r="AP222" i="2"/>
  <c r="AP116" i="2"/>
  <c r="AP294" i="2"/>
  <c r="AP112" i="2"/>
  <c r="AP150" i="2"/>
  <c r="AP45" i="2"/>
  <c r="AP199" i="2"/>
  <c r="AP43" i="2"/>
  <c r="AP52" i="2"/>
  <c r="AP255" i="2"/>
  <c r="AP78" i="2"/>
  <c r="AP193" i="2"/>
  <c r="AP220" i="2"/>
  <c r="AP24" i="2"/>
  <c r="AP135" i="2"/>
  <c r="AP74" i="2"/>
  <c r="AP197" i="2"/>
  <c r="AP115" i="2"/>
  <c r="AP191" i="2"/>
  <c r="AP143" i="2"/>
  <c r="AP213" i="2"/>
  <c r="AP257" i="2"/>
  <c r="AP48" i="2"/>
  <c r="AP251" i="2"/>
  <c r="AP261" i="2"/>
  <c r="AP308" i="2"/>
  <c r="AP250" i="2"/>
  <c r="AP244" i="2"/>
  <c r="AP286" i="2"/>
  <c r="AP100" i="2"/>
  <c r="AP94" i="2"/>
  <c r="AP287" i="2"/>
  <c r="AP26" i="2"/>
  <c r="AP203" i="2"/>
  <c r="AP105" i="2"/>
  <c r="AP154" i="2"/>
  <c r="AP270" i="2"/>
  <c r="AP81" i="2"/>
  <c r="AP252" i="2"/>
  <c r="AP235" i="2"/>
  <c r="AP271" i="2"/>
  <c r="AP29" i="2"/>
  <c r="AP108" i="2"/>
  <c r="AP136" i="2"/>
  <c r="AP242" i="2"/>
  <c r="AP258" i="2"/>
  <c r="AP68" i="2"/>
  <c r="AP162" i="2"/>
  <c r="AP119" i="2"/>
  <c r="AP156" i="2"/>
  <c r="AP64" i="2"/>
  <c r="AP291" i="2"/>
  <c r="AP148" i="2"/>
  <c r="AP109" i="2"/>
  <c r="AP71" i="2"/>
  <c r="AP95" i="2"/>
  <c r="AP254" i="2"/>
  <c r="AP25" i="2"/>
  <c r="AP206" i="2"/>
  <c r="AP217" i="2"/>
  <c r="AP17" i="2"/>
  <c r="AP259" i="2"/>
  <c r="AP114" i="2"/>
  <c r="AP292" i="2"/>
  <c r="AP224" i="2"/>
  <c r="AJ221" i="2"/>
  <c r="AP65" i="2"/>
  <c r="AP76" i="2"/>
  <c r="AP158" i="2"/>
  <c r="AP274" i="2"/>
  <c r="AP265" i="2"/>
  <c r="AP70" i="2"/>
  <c r="AP53" i="2"/>
  <c r="AP132" i="2"/>
  <c r="AP200" i="2"/>
  <c r="AP196" i="2"/>
  <c r="AP32" i="2"/>
  <c r="AP289" i="2"/>
  <c r="AP58" i="2"/>
  <c r="AP67" i="2"/>
  <c r="AP168" i="2"/>
  <c r="AP118" i="2"/>
  <c r="AP69" i="2"/>
  <c r="AP306" i="2"/>
  <c r="AP72" i="2"/>
  <c r="AP208" i="2"/>
  <c r="AP223" i="2"/>
  <c r="AP256" i="2"/>
  <c r="AP198" i="2"/>
  <c r="AP228" i="2"/>
  <c r="AP120" i="2"/>
  <c r="AP82" i="2"/>
  <c r="AP41" i="2"/>
  <c r="AP59" i="2"/>
  <c r="AP142" i="2"/>
  <c r="AP182" i="2"/>
  <c r="AP98" i="2"/>
  <c r="AP55" i="2"/>
  <c r="AP134" i="2"/>
  <c r="AP117" i="2"/>
  <c r="AP139" i="2"/>
  <c r="AP111" i="2"/>
  <c r="AP30" i="2"/>
  <c r="AP146" i="2"/>
  <c r="AP131" i="2"/>
  <c r="AP133" i="2"/>
  <c r="AP262" i="2"/>
  <c r="AP42" i="2"/>
  <c r="AP195" i="2"/>
  <c r="AP231" i="2"/>
  <c r="AP34" i="2"/>
  <c r="AP187" i="2"/>
  <c r="AP181" i="2"/>
  <c r="AP211" i="2"/>
  <c r="AP18" i="2"/>
  <c r="AP205" i="2"/>
  <c r="AP179" i="2"/>
  <c r="AP138" i="2"/>
  <c r="AP227" i="2"/>
  <c r="AP33" i="2"/>
  <c r="AP186" i="2"/>
  <c r="AP63" i="2"/>
  <c r="AP304" i="2"/>
  <c r="AP110" i="2"/>
  <c r="AP249" i="2"/>
  <c r="AP125" i="2"/>
  <c r="AP214" i="2"/>
  <c r="AP44" i="2"/>
  <c r="AP83" i="2"/>
  <c r="AP293" i="2"/>
  <c r="AP104" i="2"/>
  <c r="AP280" i="2"/>
  <c r="AP130" i="2"/>
  <c r="AP219" i="2"/>
  <c r="AP57" i="2"/>
  <c r="AP210" i="2"/>
  <c r="AP87" i="2"/>
  <c r="AP297" i="2"/>
  <c r="AP102" i="2"/>
  <c r="AP278" i="2"/>
  <c r="AP21" i="2"/>
  <c r="AP238" i="2"/>
  <c r="AP36" i="2"/>
  <c r="AP189" i="2"/>
  <c r="AP141" i="2"/>
  <c r="AP60" i="2"/>
  <c r="AP49" i="2"/>
  <c r="AP202" i="2"/>
  <c r="AP35" i="2"/>
  <c r="AP188" i="2"/>
  <c r="AP88" i="2"/>
  <c r="AP174" i="2"/>
  <c r="AP282" i="2"/>
  <c r="AP253" i="2"/>
  <c r="AP137" i="2"/>
  <c r="AP226" i="2"/>
  <c r="AP39" i="2"/>
  <c r="AP192" i="2"/>
  <c r="AP86" i="2"/>
  <c r="AP172" i="2"/>
  <c r="AP296" i="2"/>
  <c r="AP101" i="2"/>
  <c r="AP277" i="2"/>
  <c r="AP20" i="2"/>
  <c r="AP237" i="2"/>
  <c r="AP27" i="2"/>
  <c r="AP180" i="2"/>
  <c r="AP80" i="2"/>
  <c r="AP166" i="2"/>
  <c r="AP290" i="2"/>
  <c r="AP106" i="2"/>
  <c r="AP245" i="2"/>
  <c r="AP129" i="2"/>
  <c r="AP218" i="2"/>
  <c r="AP31" i="2"/>
  <c r="AP184" i="2"/>
  <c r="AP164" i="2"/>
  <c r="AP288" i="2"/>
  <c r="AP93" i="2"/>
  <c r="AP269" i="2"/>
  <c r="AP140" i="2"/>
  <c r="AP229" i="2"/>
  <c r="AP51" i="2"/>
  <c r="AP204" i="2"/>
  <c r="AP185" i="2"/>
  <c r="AP62" i="2"/>
  <c r="AP183" i="2"/>
  <c r="AP268" i="2"/>
  <c r="AP299" i="2"/>
  <c r="AP221" i="2"/>
  <c r="AP28" i="2"/>
  <c r="AP107" i="2"/>
  <c r="AP246" i="2"/>
  <c r="AP128" i="2"/>
  <c r="AP122" i="2"/>
  <c r="AP56" i="2"/>
  <c r="AP209" i="2"/>
  <c r="AP264" i="2"/>
  <c r="AP207" i="2"/>
  <c r="AP310" i="2"/>
  <c r="AP201" i="2"/>
  <c r="AP160" i="2"/>
  <c r="AP284" i="2"/>
  <c r="AP97" i="2"/>
  <c r="AP273" i="2"/>
  <c r="AP127" i="2"/>
  <c r="AP216" i="2"/>
  <c r="AP46" i="2"/>
  <c r="AP61" i="2"/>
  <c r="AP302" i="2"/>
  <c r="AP247" i="2"/>
  <c r="AP19" i="2"/>
  <c r="AP236" i="2"/>
  <c r="AP40" i="2"/>
  <c r="AP66" i="2"/>
  <c r="AP152" i="2"/>
  <c r="AP121" i="2"/>
  <c r="AP260" i="2"/>
  <c r="AP23" i="2"/>
  <c r="AP240" i="2"/>
  <c r="AP38" i="2"/>
  <c r="AP85" i="2"/>
  <c r="AP295" i="2"/>
  <c r="AP276" i="2"/>
  <c r="AP47" i="2"/>
  <c r="AP215" i="2"/>
  <c r="AP230" i="2"/>
  <c r="AP145" i="2"/>
  <c r="AP90" i="2"/>
  <c r="AP176" i="2"/>
  <c r="AP266" i="2"/>
  <c r="AP113" i="2"/>
  <c r="AP124" i="2"/>
  <c r="AP99" i="2"/>
  <c r="AP275" i="2"/>
  <c r="AP241" i="2"/>
  <c r="AP50" i="2"/>
  <c r="AP73" i="2"/>
  <c r="AP283" i="2"/>
  <c r="AP103" i="2"/>
  <c r="AP279" i="2"/>
  <c r="AP22" i="2"/>
  <c r="AP239" i="2"/>
  <c r="AP37" i="2"/>
  <c r="AP190" i="2"/>
  <c r="AP84" i="2"/>
  <c r="AP170" i="2"/>
  <c r="AP267" i="2"/>
  <c r="AP92" i="2"/>
  <c r="AP233" i="2"/>
  <c r="AP75" i="2"/>
  <c r="AP285" i="2"/>
  <c r="AP96" i="2"/>
  <c r="AP272" i="2"/>
  <c r="AP79" i="2"/>
  <c r="AP232" i="2"/>
  <c r="AP126" i="2"/>
  <c r="AP77" i="2"/>
  <c r="AP248" i="2"/>
  <c r="AZ283" i="2" l="1"/>
  <c r="AZ284" i="2" s="1"/>
</calcChain>
</file>

<file path=xl/comments1.xml><?xml version="1.0" encoding="utf-8"?>
<comments xmlns="http://schemas.openxmlformats.org/spreadsheetml/2006/main">
  <authors>
    <author>towi</author>
  </authors>
  <commentList>
    <comment ref="H65" authorId="0" shapeId="0">
      <text>
        <r>
          <rPr>
            <b/>
            <sz val="9"/>
            <color indexed="81"/>
            <rFont val="Segoe UI"/>
            <family val="2"/>
          </rPr>
          <t>towi:</t>
        </r>
        <r>
          <rPr>
            <sz val="9"/>
            <color indexed="81"/>
            <rFont val="Segoe UI"/>
            <family val="2"/>
          </rPr>
          <t xml:space="preserve">
no conspecific within 10m, use value for 12m. </t>
        </r>
      </text>
    </comment>
    <comment ref="H87" authorId="0" shapeId="0">
      <text>
        <r>
          <rPr>
            <b/>
            <sz val="9"/>
            <color indexed="81"/>
            <rFont val="Segoe UI"/>
            <charset val="1"/>
          </rPr>
          <t>towi:</t>
        </r>
        <r>
          <rPr>
            <sz val="9"/>
            <color indexed="81"/>
            <rFont val="Segoe UI"/>
            <charset val="1"/>
          </rPr>
          <t xml:space="preserve">
no conspecific within 10m, use value for 14m. </t>
        </r>
      </text>
    </comment>
    <comment ref="AI87" authorId="0" shapeId="0">
      <text>
        <r>
          <rPr>
            <b/>
            <sz val="10"/>
            <color indexed="81"/>
            <rFont val="Tahoma"/>
            <family val="2"/>
          </rPr>
          <t>towi:</t>
        </r>
        <r>
          <rPr>
            <sz val="10"/>
            <color indexed="81"/>
            <rFont val="Tahoma"/>
            <family val="2"/>
          </rPr>
          <t xml:space="preserve">
use value of nkf(R=15)</t>
        </r>
      </text>
    </comment>
  </commentList>
</comments>
</file>

<file path=xl/sharedStrings.xml><?xml version="1.0" encoding="utf-8"?>
<sst xmlns="http://schemas.openxmlformats.org/spreadsheetml/2006/main" count="1019" uniqueCount="893">
  <si>
    <t>filename</t>
  </si>
  <si>
    <t>species</t>
  </si>
  <si>
    <t>#pat1</t>
  </si>
  <si>
    <t>ALSEBL</t>
  </si>
  <si>
    <t>GAR2IN</t>
  </si>
  <si>
    <t>GUAPST</t>
  </si>
  <si>
    <t>GUARGU</t>
  </si>
  <si>
    <t>GUARSP</t>
  </si>
  <si>
    <t>GUATDU</t>
  </si>
  <si>
    <t>GUETFO</t>
  </si>
  <si>
    <t>GUSTSU</t>
  </si>
  <si>
    <t>HASSFL</t>
  </si>
  <si>
    <t>HEISCO</t>
  </si>
  <si>
    <t>HIRTTR</t>
  </si>
  <si>
    <t>HURACR</t>
  </si>
  <si>
    <t>INGAGO</t>
  </si>
  <si>
    <t>INGAMA</t>
  </si>
  <si>
    <t>INGASA</t>
  </si>
  <si>
    <t>JAC1CO</t>
  </si>
  <si>
    <t>LINDLA</t>
  </si>
  <si>
    <t>LONCLA</t>
  </si>
  <si>
    <t>LUEHSE</t>
  </si>
  <si>
    <t>MAQUCO</t>
  </si>
  <si>
    <t>MICOAR</t>
  </si>
  <si>
    <t>APEIME</t>
  </si>
  <si>
    <t>OCOTWH</t>
  </si>
  <si>
    <t>OENOMA</t>
  </si>
  <si>
    <t>PLA1PI</t>
  </si>
  <si>
    <t>PLA2EL</t>
  </si>
  <si>
    <t>POULAR</t>
  </si>
  <si>
    <t>POUTRE</t>
  </si>
  <si>
    <t>PRI2CO</t>
  </si>
  <si>
    <t>PROTCO</t>
  </si>
  <si>
    <t>PROTTE</t>
  </si>
  <si>
    <t>PTERRO</t>
  </si>
  <si>
    <t>QUARAS</t>
  </si>
  <si>
    <t>RANDAR</t>
  </si>
  <si>
    <t>ASPICR</t>
  </si>
  <si>
    <t>SIMAAM</t>
  </si>
  <si>
    <t>SLOATE</t>
  </si>
  <si>
    <t>SOCREX</t>
  </si>
  <si>
    <t>AST1ST</t>
  </si>
  <si>
    <t>SPONRA</t>
  </si>
  <si>
    <t>SWARS1</t>
  </si>
  <si>
    <t>SWARS2</t>
  </si>
  <si>
    <t>TAB1RO</t>
  </si>
  <si>
    <t>TAB2AR</t>
  </si>
  <si>
    <t>TACHVE</t>
  </si>
  <si>
    <t>TET2PA</t>
  </si>
  <si>
    <t>TRI2PA</t>
  </si>
  <si>
    <t>TRI2TU</t>
  </si>
  <si>
    <t>TRIPCU</t>
  </si>
  <si>
    <t>TURPOC</t>
  </si>
  <si>
    <t>UNONPI</t>
  </si>
  <si>
    <t>VIROSE</t>
  </si>
  <si>
    <t>VIROSU</t>
  </si>
  <si>
    <t>XYL1MA</t>
  </si>
  <si>
    <t>ZANTBE</t>
  </si>
  <si>
    <t>ZANTP1</t>
  </si>
  <si>
    <t>BEILPE</t>
  </si>
  <si>
    <t>BROSAL</t>
  </si>
  <si>
    <t>CALOLO</t>
  </si>
  <si>
    <t>ADE1TR</t>
  </si>
  <si>
    <t>CASEAR</t>
  </si>
  <si>
    <t>CASESY</t>
  </si>
  <si>
    <t>CASSEL</t>
  </si>
  <si>
    <t>CECRIN</t>
  </si>
  <si>
    <t>ALCHCO</t>
  </si>
  <si>
    <t>CHR2AR</t>
  </si>
  <si>
    <t>CORDAL</t>
  </si>
  <si>
    <t>CORDBI</t>
  </si>
  <si>
    <t>CORDLA</t>
  </si>
  <si>
    <t>CROTBI</t>
  </si>
  <si>
    <t>DENDAR</t>
  </si>
  <si>
    <t>DRYPST</t>
  </si>
  <si>
    <t>EUGECO</t>
  </si>
  <si>
    <t>EUGEOE</t>
  </si>
  <si>
    <t>FARAOC</t>
  </si>
  <si>
    <t>con</t>
  </si>
  <si>
    <t>het</t>
  </si>
  <si>
    <t>Var/M10</t>
  </si>
  <si>
    <t>PITTKE</t>
  </si>
  <si>
    <t>CASTMK</t>
  </si>
  <si>
    <t>SARCKA</t>
  </si>
  <si>
    <t>ACTIOB</t>
  </si>
  <si>
    <t>FICULA</t>
  </si>
  <si>
    <t>LITSPI</t>
  </si>
  <si>
    <t>COLOTH</t>
  </si>
  <si>
    <t>DICHGE</t>
  </si>
  <si>
    <t>FICUAU</t>
  </si>
  <si>
    <t>NEPHCH</t>
  </si>
  <si>
    <t>DUABGR</t>
  </si>
  <si>
    <t>CASTEC</t>
  </si>
  <si>
    <t>SAPIBA</t>
  </si>
  <si>
    <t>CLEIBR</t>
  </si>
  <si>
    <t>PSEUIN</t>
  </si>
  <si>
    <t>DIOSHA</t>
  </si>
  <si>
    <t>DYSOBI</t>
  </si>
  <si>
    <t>PARACH</t>
  </si>
  <si>
    <t>SYZYLA</t>
  </si>
  <si>
    <t>TRIGTH</t>
  </si>
  <si>
    <t>CHISSI</t>
  </si>
  <si>
    <t>MALLGA</t>
  </si>
  <si>
    <t>EURYAU</t>
  </si>
  <si>
    <t>SEMERE</t>
  </si>
  <si>
    <t>HARPCU</t>
  </si>
  <si>
    <t>GARCCO</t>
  </si>
  <si>
    <t>BARRPE</t>
  </si>
  <si>
    <t>SLOATO</t>
  </si>
  <si>
    <t>POMETO</t>
  </si>
  <si>
    <t>CASTIN</t>
  </si>
  <si>
    <t>KNEMFU</t>
  </si>
  <si>
    <t>MACRDI</t>
  </si>
  <si>
    <t>DIOSNI</t>
  </si>
  <si>
    <t>ENGESP</t>
  </si>
  <si>
    <t>ARDISO</t>
  </si>
  <si>
    <t>SYMPCO</t>
  </si>
  <si>
    <t>APORYU</t>
  </si>
  <si>
    <t>METATR</t>
  </si>
  <si>
    <t>MELIKI</t>
  </si>
  <si>
    <t>CASTHY</t>
  </si>
  <si>
    <t>CASTMG</t>
  </si>
  <si>
    <t>LITSDI</t>
  </si>
  <si>
    <t>MEZZCR</t>
  </si>
  <si>
    <t>PERSTE</t>
  </si>
  <si>
    <t>SYZYRO</t>
  </si>
  <si>
    <t>BACCRA</t>
  </si>
  <si>
    <t>LINDME</t>
  </si>
  <si>
    <t>POLYSI</t>
  </si>
  <si>
    <t>ALSEPE</t>
  </si>
  <si>
    <t>CINNBE</t>
  </si>
  <si>
    <t>ELAEAU</t>
  </si>
  <si>
    <t>ALPHMO</t>
  </si>
  <si>
    <t>HELIFO</t>
  </si>
  <si>
    <t>MYRSSE</t>
  </si>
  <si>
    <t>MACHMU</t>
  </si>
  <si>
    <t>GLOCAC</t>
  </si>
  <si>
    <t>DIOSMO</t>
  </si>
  <si>
    <t>LIMLUR</t>
  </si>
  <si>
    <t>SCHEOC</t>
  </si>
  <si>
    <t>RANDCO</t>
  </si>
  <si>
    <t>PASAHR</t>
  </si>
  <si>
    <t>ENGERO</t>
  </si>
  <si>
    <t>CLEYJA</t>
  </si>
  <si>
    <t>ELAEJA</t>
  </si>
  <si>
    <t>PRUNPH</t>
  </si>
  <si>
    <t>TRICDU</t>
  </si>
  <si>
    <t>CYCLLO</t>
  </si>
  <si>
    <t>ILEXFO</t>
  </si>
  <si>
    <t>CINNSU</t>
  </si>
  <si>
    <t>CASTCU</t>
  </si>
  <si>
    <t>MACHZU</t>
  </si>
  <si>
    <t>ADINFO</t>
  </si>
  <si>
    <t>CINNMI</t>
  </si>
  <si>
    <t>PYRESH</t>
  </si>
  <si>
    <t>CYCLGI</t>
  </si>
  <si>
    <t>CRYPCH</t>
  </si>
  <si>
    <t>MICHCO</t>
  </si>
  <si>
    <t>CYATSP</t>
  </si>
  <si>
    <t>LAGESU</t>
  </si>
  <si>
    <t>RHUSSU</t>
  </si>
  <si>
    <t>LITSAC</t>
  </si>
  <si>
    <t>MELISQ</t>
  </si>
  <si>
    <t>SYMPTH</t>
  </si>
  <si>
    <t>CYATPO</t>
  </si>
  <si>
    <t>MACHTH</t>
  </si>
  <si>
    <t>ACEMON</t>
  </si>
  <si>
    <t>BETPLA</t>
  </si>
  <si>
    <t>PINKOR</t>
  </si>
  <si>
    <t>QUEMON</t>
  </si>
  <si>
    <t>TILAMU</t>
  </si>
  <si>
    <t>POPDAV</t>
  </si>
  <si>
    <t>ULMJAP</t>
  </si>
  <si>
    <t>MAAAMU</t>
  </si>
  <si>
    <t>FRAMAN</t>
  </si>
  <si>
    <t>ACETRI</t>
  </si>
  <si>
    <t>MALBAC</t>
  </si>
  <si>
    <t>TILMAN</t>
  </si>
  <si>
    <t>PHEAMU</t>
  </si>
  <si>
    <t>ACETEG</t>
  </si>
  <si>
    <t>POPUSS</t>
  </si>
  <si>
    <t>PICJEZ</t>
  </si>
  <si>
    <t>PICKOR</t>
  </si>
  <si>
    <t>ACEPSE</t>
  </si>
  <si>
    <t>PRUPAD</t>
  </si>
  <si>
    <t>ACEMAN</t>
  </si>
  <si>
    <t>CRY2CO</t>
  </si>
  <si>
    <t>SYZ2RE</t>
  </si>
  <si>
    <t>ORM2GL</t>
  </si>
  <si>
    <t>CASTCH</t>
  </si>
  <si>
    <t>SCHISU</t>
  </si>
  <si>
    <t>CRAIKW</t>
  </si>
  <si>
    <t>CRY1CH</t>
  </si>
  <si>
    <t>LIN5ME</t>
  </si>
  <si>
    <t>XANTHA</t>
  </si>
  <si>
    <t>ACMEAC</t>
  </si>
  <si>
    <t>NEO4UM</t>
  </si>
  <si>
    <t>SARCLA</t>
  </si>
  <si>
    <t>ENG2RO</t>
  </si>
  <si>
    <t>CAN4DI</t>
  </si>
  <si>
    <t>MAC3BR</t>
  </si>
  <si>
    <t>ILE5FI</t>
  </si>
  <si>
    <t>RHO3HE</t>
  </si>
  <si>
    <t>GAR1OB</t>
  </si>
  <si>
    <t>MAC4CH</t>
  </si>
  <si>
    <t>RAPANE</t>
  </si>
  <si>
    <t>SYZ4CH</t>
  </si>
  <si>
    <t>CAN1AL</t>
  </si>
  <si>
    <t>ART1ST</t>
  </si>
  <si>
    <t>SYZ6LE</t>
  </si>
  <si>
    <t>GIROSU</t>
  </si>
  <si>
    <t>PINUMA</t>
  </si>
  <si>
    <t>ILE3CH</t>
  </si>
  <si>
    <t>PHOTPR</t>
  </si>
  <si>
    <t>SYM5WI</t>
  </si>
  <si>
    <t>CASEYR</t>
  </si>
  <si>
    <t>NEOAUR</t>
  </si>
  <si>
    <t>QUESER</t>
  </si>
  <si>
    <t>SYZBUX</t>
  </si>
  <si>
    <t>RHOLAT</t>
  </si>
  <si>
    <t>CYCGLA</t>
  </si>
  <si>
    <t>MACTHU</t>
  </si>
  <si>
    <t>CASFAR</t>
  </si>
  <si>
    <t>ADIMIL</t>
  </si>
  <si>
    <t>ELADEC</t>
  </si>
  <si>
    <t>CLEJAP</t>
  </si>
  <si>
    <t>CYCMYR</t>
  </si>
  <si>
    <t>TOXSUC</t>
  </si>
  <si>
    <t>CASTIB</t>
  </si>
  <si>
    <t>ALNFOR</t>
  </si>
  <si>
    <t>LITU77</t>
  </si>
  <si>
    <t>CACA77</t>
  </si>
  <si>
    <t>CAGL77</t>
  </si>
  <si>
    <t>CATO77</t>
  </si>
  <si>
    <t>NYSY77</t>
  </si>
  <si>
    <t>FRAM77</t>
  </si>
  <si>
    <t>QUAL77</t>
  </si>
  <si>
    <t>ULRU77</t>
  </si>
  <si>
    <t>QURU77</t>
  </si>
  <si>
    <t>CAVL77</t>
  </si>
  <si>
    <t>QUVE77</t>
  </si>
  <si>
    <t>FAGR77</t>
  </si>
  <si>
    <t>CECA77</t>
  </si>
  <si>
    <t>CACO77</t>
  </si>
  <si>
    <t>QUPR77</t>
  </si>
  <si>
    <t>ACRU77</t>
  </si>
  <si>
    <t>SAAL77</t>
  </si>
  <si>
    <t>PIST77</t>
  </si>
  <si>
    <t>ACESUG</t>
  </si>
  <si>
    <t>FRAAME</t>
  </si>
  <si>
    <t>OSTVIR</t>
  </si>
  <si>
    <t>ABIBAL</t>
  </si>
  <si>
    <t>TILAME</t>
  </si>
  <si>
    <t>POPTRE</t>
  </si>
  <si>
    <t>BETALL</t>
  </si>
  <si>
    <t>FRANIG</t>
  </si>
  <si>
    <t>PICGLA</t>
  </si>
  <si>
    <t>POPGRA</t>
  </si>
  <si>
    <t>ACERUB</t>
  </si>
  <si>
    <t>BETPAP</t>
  </si>
  <si>
    <t>THUOCC</t>
  </si>
  <si>
    <t>PICMAR</t>
  </si>
  <si>
    <t>#pat2</t>
  </si>
  <si>
    <t>J*=</t>
  </si>
  <si>
    <t>Baihua_1.dat</t>
  </si>
  <si>
    <t>Baihua_10.dat</t>
  </si>
  <si>
    <t>Baihua_12.dat</t>
  </si>
  <si>
    <t>Baihua_13.dat</t>
  </si>
  <si>
    <t>Baihua_14.dat</t>
  </si>
  <si>
    <t>Baihua_15.dat</t>
  </si>
  <si>
    <t>Baihua_16.dat</t>
  </si>
  <si>
    <t>Baihua_19.dat</t>
  </si>
  <si>
    <t>Baihua_2.dat</t>
  </si>
  <si>
    <t>Baihua_21.dat</t>
  </si>
  <si>
    <t>Baihua_23.dat</t>
  </si>
  <si>
    <t>Baihua_24.dat</t>
  </si>
  <si>
    <t>Baihua_4.dat</t>
  </si>
  <si>
    <t>Baihua_6.dat</t>
  </si>
  <si>
    <t>Baihua_7.dat</t>
  </si>
  <si>
    <t>Baihua_8.dat</t>
  </si>
  <si>
    <t>Baihua_9.dat</t>
  </si>
  <si>
    <t>CBS_10.dat</t>
  </si>
  <si>
    <t>CBS_11.dat</t>
  </si>
  <si>
    <t>CBS_12.dat</t>
  </si>
  <si>
    <t>CBS_13.dat</t>
  </si>
  <si>
    <t>CBS_14.dat</t>
  </si>
  <si>
    <t>CBS_15.dat</t>
  </si>
  <si>
    <t>CBS_16.dat</t>
  </si>
  <si>
    <t>CBS_18.dat</t>
  </si>
  <si>
    <t>CBS_2.dat</t>
  </si>
  <si>
    <t>CBS_20.dat</t>
  </si>
  <si>
    <t>CBS_3.dat</t>
  </si>
  <si>
    <t>CBS_4.dat</t>
  </si>
  <si>
    <t>CBS_5.dat</t>
  </si>
  <si>
    <t>CBS_6.dat</t>
  </si>
  <si>
    <t>CBS_7.dat</t>
  </si>
  <si>
    <t>CBS_9.dat</t>
  </si>
  <si>
    <t>FS_1.dat</t>
  </si>
  <si>
    <t>FS_10.dat</t>
  </si>
  <si>
    <t>FS_11.dat</t>
  </si>
  <si>
    <t>FS_12.dat</t>
  </si>
  <si>
    <t>FS_13.dat</t>
  </si>
  <si>
    <t>FS_14.dat</t>
  </si>
  <si>
    <t>FS_15.dat</t>
  </si>
  <si>
    <t>FS_17.dat</t>
  </si>
  <si>
    <t>FS_19.dat</t>
  </si>
  <si>
    <t>FS_2.dat</t>
  </si>
  <si>
    <t>FS_20.dat</t>
  </si>
  <si>
    <t>FS_21.dat</t>
  </si>
  <si>
    <t>FS_23.dat</t>
  </si>
  <si>
    <t>FS_24.dat</t>
  </si>
  <si>
    <t>FS_25.dat</t>
  </si>
  <si>
    <t>FS_27.dat</t>
  </si>
  <si>
    <t>FS_28.dat</t>
  </si>
  <si>
    <t>FS_3.dat</t>
  </si>
  <si>
    <t>FS_30.dat</t>
  </si>
  <si>
    <t>FS_32.dat</t>
  </si>
  <si>
    <t>FS_36.dat</t>
  </si>
  <si>
    <t>FS_4.dat</t>
  </si>
  <si>
    <t>FS_40.dat</t>
  </si>
  <si>
    <t>FS_41.dat</t>
  </si>
  <si>
    <t>FS_42.dat</t>
  </si>
  <si>
    <t>FS_45.dat</t>
  </si>
  <si>
    <t>FS_46.dat</t>
  </si>
  <si>
    <t>FS_48.dat</t>
  </si>
  <si>
    <t>FS_5.dat</t>
  </si>
  <si>
    <t>FS_6.dat</t>
  </si>
  <si>
    <t>FS_7.dat</t>
  </si>
  <si>
    <t>FS_8.dat</t>
  </si>
  <si>
    <t>FS_9.dat</t>
  </si>
  <si>
    <t>CAMFRA</t>
  </si>
  <si>
    <t>CORGLA</t>
  </si>
  <si>
    <t>EURRUB</t>
  </si>
  <si>
    <t>VACMAN</t>
  </si>
  <si>
    <t>CINSUB</t>
  </si>
  <si>
    <t>RHOMAR</t>
  </si>
  <si>
    <t>ITEOBL</t>
  </si>
  <si>
    <t>PIEFOR</t>
  </si>
  <si>
    <t>PHOGLA</t>
  </si>
  <si>
    <t>SYMSTE</t>
  </si>
  <si>
    <t>MACGRI</t>
  </si>
  <si>
    <t>LYOOVA</t>
  </si>
  <si>
    <t>CAMCHE</t>
  </si>
  <si>
    <t>VIBERO</t>
  </si>
  <si>
    <t>ILECHI</t>
  </si>
  <si>
    <t>MICSKI</t>
  </si>
  <si>
    <t>CHISAL</t>
  </si>
  <si>
    <t>RHOSIM</t>
  </si>
  <si>
    <t>GTS_1.dat</t>
  </si>
  <si>
    <t>GTS_10.dat</t>
  </si>
  <si>
    <t>GTS_11.dat</t>
  </si>
  <si>
    <t>GTS_13.dat</t>
  </si>
  <si>
    <t>GTS_14.dat</t>
  </si>
  <si>
    <t>GTS_16.dat</t>
  </si>
  <si>
    <t>GTS_17.dat</t>
  </si>
  <si>
    <t>GTS_20.dat</t>
  </si>
  <si>
    <t>GTS_23.dat</t>
  </si>
  <si>
    <t>GTS_25.dat</t>
  </si>
  <si>
    <t>GTS_26.dat</t>
  </si>
  <si>
    <t>GTS_27.dat</t>
  </si>
  <si>
    <t>GTS_28.dat</t>
  </si>
  <si>
    <t>GTS_3.dat</t>
  </si>
  <si>
    <t>GTS_30.dat</t>
  </si>
  <si>
    <t>GTS_31.dat</t>
  </si>
  <si>
    <t>GTS_34.dat</t>
  </si>
  <si>
    <t>GTS_35.dat</t>
  </si>
  <si>
    <t>GTS_36.dat</t>
  </si>
  <si>
    <t>GTS_38.dat</t>
  </si>
  <si>
    <t>GTS_42.dat</t>
  </si>
  <si>
    <t>GTS_44.dat</t>
  </si>
  <si>
    <t>GTS_46.dat</t>
  </si>
  <si>
    <t>GTS_49.dat</t>
  </si>
  <si>
    <t>GTS_5.dat</t>
  </si>
  <si>
    <t>GTS_50.dat</t>
  </si>
  <si>
    <t>GTS_51.dat</t>
  </si>
  <si>
    <t>GTS_53.dat</t>
  </si>
  <si>
    <t>GTS_55.dat</t>
  </si>
  <si>
    <t>GTS_57.dat</t>
  </si>
  <si>
    <t>GTS_58.dat</t>
  </si>
  <si>
    <t>GTS_6.dat</t>
  </si>
  <si>
    <t>GTS_8.dat</t>
  </si>
  <si>
    <t>SCBI_10.dat</t>
  </si>
  <si>
    <t>SCBI_11.dat</t>
  </si>
  <si>
    <t>SCBI_12.dat</t>
  </si>
  <si>
    <t>SCBI_13.dat</t>
  </si>
  <si>
    <t>SCBI_14.dat</t>
  </si>
  <si>
    <t>SCBI_15.dat</t>
  </si>
  <si>
    <t>SCBI_16.dat</t>
  </si>
  <si>
    <t>SCBI_17.dat</t>
  </si>
  <si>
    <t>SCBI_18.dat</t>
  </si>
  <si>
    <t>SCBI_21.dat</t>
  </si>
  <si>
    <t>SCBI_22.dat</t>
  </si>
  <si>
    <t>SCBI_26.dat</t>
  </si>
  <si>
    <t>SCBI_3.dat</t>
  </si>
  <si>
    <t>SCBI_4.dat</t>
  </si>
  <si>
    <t>SCBI_5.dat</t>
  </si>
  <si>
    <t>SCBI_6.dat</t>
  </si>
  <si>
    <t>SCBI_7.dat</t>
  </si>
  <si>
    <t>SCBI_8.dat</t>
  </si>
  <si>
    <t>SCBI_9.dat</t>
  </si>
  <si>
    <t>XSBN_1.dat</t>
  </si>
  <si>
    <t>XSBN_103.dat</t>
  </si>
  <si>
    <t>XSBN_108.dat</t>
  </si>
  <si>
    <t>XSBN_109.dat</t>
  </si>
  <si>
    <t>XSBN_11.dat</t>
  </si>
  <si>
    <t>XSBN_113.dat</t>
  </si>
  <si>
    <t>XSBN_114.dat</t>
  </si>
  <si>
    <t>XSBN_12.dat</t>
  </si>
  <si>
    <t>XSBN_124.dat</t>
  </si>
  <si>
    <t>XSBN_13.dat</t>
  </si>
  <si>
    <t>XSBN_138.dat</t>
  </si>
  <si>
    <t>XSBN_14.dat</t>
  </si>
  <si>
    <t>XSBN_147.dat</t>
  </si>
  <si>
    <t>XSBN_15.dat</t>
  </si>
  <si>
    <t>XSBN_16.dat</t>
  </si>
  <si>
    <t>XSBN_18.dat</t>
  </si>
  <si>
    <t>XSBN_19.dat</t>
  </si>
  <si>
    <t>XSBN_2.dat</t>
  </si>
  <si>
    <t>XSBN_20.dat</t>
  </si>
  <si>
    <t>XSBN_22.dat</t>
  </si>
  <si>
    <t>XSBN_23.dat</t>
  </si>
  <si>
    <t>XSBN_25.dat</t>
  </si>
  <si>
    <t>XSBN_27.dat</t>
  </si>
  <si>
    <t>XSBN_28.dat</t>
  </si>
  <si>
    <t>XSBN_29.dat</t>
  </si>
  <si>
    <t>XSBN_3.dat</t>
  </si>
  <si>
    <t>XSBN_30.dat</t>
  </si>
  <si>
    <t>XSBN_32.dat</t>
  </si>
  <si>
    <t>XSBN_33.dat</t>
  </si>
  <si>
    <t>XSBN_39.dat</t>
  </si>
  <si>
    <t>XSBN_4.dat</t>
  </si>
  <si>
    <t>XSBN_41.dat</t>
  </si>
  <si>
    <t>XSBN_42.dat</t>
  </si>
  <si>
    <t>XSBN_48.dat</t>
  </si>
  <si>
    <t>XSBN_49.dat</t>
  </si>
  <si>
    <t>XSBN_51.dat</t>
  </si>
  <si>
    <t>XSBN_52.dat</t>
  </si>
  <si>
    <t>XSBN_53.dat</t>
  </si>
  <si>
    <t>XSBN_54.dat</t>
  </si>
  <si>
    <t>XSBN_55.dat</t>
  </si>
  <si>
    <t>XSBN_57.dat</t>
  </si>
  <si>
    <t>XSBN_59.dat</t>
  </si>
  <si>
    <t>XSBN_6.dat</t>
  </si>
  <si>
    <t>XSBN_63.dat</t>
  </si>
  <si>
    <t>XSBN_65.dat</t>
  </si>
  <si>
    <t>XSBN_7.dat</t>
  </si>
  <si>
    <t>XSBN_72.dat</t>
  </si>
  <si>
    <t>XSBN_74.dat</t>
  </si>
  <si>
    <t>XSBN_75.dat</t>
  </si>
  <si>
    <t>XSBN_9.dat</t>
  </si>
  <si>
    <t>XSBN_94.dat</t>
  </si>
  <si>
    <t>XSBN_98.dat</t>
  </si>
  <si>
    <t>WAB_1.dat</t>
  </si>
  <si>
    <t>WAB_10.dat</t>
  </si>
  <si>
    <t>WAB_11.dat</t>
  </si>
  <si>
    <t>WAB_12.dat</t>
  </si>
  <si>
    <t>WAB_13.dat</t>
  </si>
  <si>
    <t>WAB_14.dat</t>
  </si>
  <si>
    <t>WAB_16.dat</t>
  </si>
  <si>
    <t>WAB_2.dat</t>
  </si>
  <si>
    <t>WAB_3.dat</t>
  </si>
  <si>
    <t>WAB_4.dat</t>
  </si>
  <si>
    <t>WAB_5.dat</t>
  </si>
  <si>
    <t>WAB_6.dat</t>
  </si>
  <si>
    <t>WAB_7.dat</t>
  </si>
  <si>
    <t>WAB_9.dat</t>
  </si>
  <si>
    <t>Cfh10</t>
  </si>
  <si>
    <t>Cfc10</t>
  </si>
  <si>
    <t>Chc10</t>
  </si>
  <si>
    <t>con-het</t>
  </si>
  <si>
    <t>DHS_6.dat</t>
  </si>
  <si>
    <t>DHS_7.dat</t>
  </si>
  <si>
    <t>DHS_8.dat</t>
  </si>
  <si>
    <t>DHS_19.dat</t>
  </si>
  <si>
    <t>DHS_9.dat</t>
  </si>
  <si>
    <t>DHS_14.dat</t>
  </si>
  <si>
    <t>DHS_3.dat</t>
  </si>
  <si>
    <t>DHS_27.dat</t>
  </si>
  <si>
    <t>DHS_25.dat</t>
  </si>
  <si>
    <t>DHS_28.dat</t>
  </si>
  <si>
    <t>DHS_23.dat</t>
  </si>
  <si>
    <t>DHS_12.dat</t>
  </si>
  <si>
    <t>DHS_5.dat</t>
  </si>
  <si>
    <t>DHS_41.dat</t>
  </si>
  <si>
    <t>DHS_17.dat</t>
  </si>
  <si>
    <t>DHS_33.dat</t>
  </si>
  <si>
    <t>DHS_38.dat</t>
  </si>
  <si>
    <t>DHS_24.dat</t>
  </si>
  <si>
    <t>DHS_16.dat</t>
  </si>
  <si>
    <t>DHS_21.dat</t>
  </si>
  <si>
    <t>DHS_10.dat</t>
  </si>
  <si>
    <t>DHS_2.dat</t>
  </si>
  <si>
    <t>DHS_52.dat</t>
  </si>
  <si>
    <t>DHS_35.dat</t>
  </si>
  <si>
    <t>DHS_55.dat</t>
  </si>
  <si>
    <t>DHS_58.dat</t>
  </si>
  <si>
    <t>DHS_26.dat</t>
  </si>
  <si>
    <t>DHS_11.dat</t>
  </si>
  <si>
    <t>DHS_29.dat</t>
  </si>
  <si>
    <t>DHS_30.dat</t>
  </si>
  <si>
    <t>JUNI77</t>
  </si>
  <si>
    <t>BCI_C1_297.dat</t>
  </si>
  <si>
    <t>BCI_C1_96.dat</t>
  </si>
  <si>
    <t>BCI_C1_220.dat</t>
  </si>
  <si>
    <t>BCI_C1_10.dat</t>
  </si>
  <si>
    <t>BCI_C1_194.dat</t>
  </si>
  <si>
    <t>BCI_C1_248.dat</t>
  </si>
  <si>
    <t>BCI_C1_120.dat</t>
  </si>
  <si>
    <t>BCI_C1_306.dat</t>
  </si>
  <si>
    <t>BCI_C1_129.dat</t>
  </si>
  <si>
    <t>BCI_C1_73.dat</t>
  </si>
  <si>
    <t>BCI_C1_115.dat</t>
  </si>
  <si>
    <t>BCI_C1_264.dat</t>
  </si>
  <si>
    <t>BCI_C1_229.dat</t>
  </si>
  <si>
    <t>BCI_C1_288.dat</t>
  </si>
  <si>
    <t>BCI_C1_225.dat</t>
  </si>
  <si>
    <t>BCI_C1_34.dat</t>
  </si>
  <si>
    <t>BCI_C1_281.dat</t>
  </si>
  <si>
    <t>BCI_C1_117.dat</t>
  </si>
  <si>
    <t>BCI_C1_72.dat</t>
  </si>
  <si>
    <t>BCI_C1_124.dat</t>
  </si>
  <si>
    <t>BCI_C1_126.dat</t>
  </si>
  <si>
    <t>BCI_C1_260.dat</t>
  </si>
  <si>
    <t>BCI_C1_48.dat</t>
  </si>
  <si>
    <t>BCI_C1_250.dat</t>
  </si>
  <si>
    <t>BCI_C1_148.dat</t>
  </si>
  <si>
    <t>BCI_C1_86.dat</t>
  </si>
  <si>
    <t>BCI_C1_19.dat</t>
  </si>
  <si>
    <t>BCI_C1_27.dat</t>
  </si>
  <si>
    <t>BCI_C1_276.dat</t>
  </si>
  <si>
    <t>BCI_C1_168.dat</t>
  </si>
  <si>
    <t>BCI_C1_37.dat</t>
  </si>
  <si>
    <t>BCI_C1_223.dat</t>
  </si>
  <si>
    <t>BCI_C1_193.dat</t>
  </si>
  <si>
    <t>BCI_C1_308.dat</t>
  </si>
  <si>
    <t>BCI_C1_6.dat</t>
  </si>
  <si>
    <t>BCI_C1_303.dat</t>
  </si>
  <si>
    <t>BCI_C1_95.dat</t>
  </si>
  <si>
    <t>BCI_C1_159.dat</t>
  </si>
  <si>
    <t>BCI_C1_42.dat</t>
  </si>
  <si>
    <t>BCI_C1_299.dat</t>
  </si>
  <si>
    <t>BCI_C1_4.dat</t>
  </si>
  <si>
    <t>BCI_C1_277.dat</t>
  </si>
  <si>
    <t>BCI_C1_316.dat</t>
  </si>
  <si>
    <t>BCI_C1_82.dat</t>
  </si>
  <si>
    <t>BCI_C1_226.dat</t>
  </si>
  <si>
    <t>BCI_C1_247.dat</t>
  </si>
  <si>
    <t>BCI_C1_313.dat</t>
  </si>
  <si>
    <t>BCI_C1_130.dat</t>
  </si>
  <si>
    <t>BCI_C1_116.dat</t>
  </si>
  <si>
    <t>BCI_C1_113.dat</t>
  </si>
  <si>
    <t>BCI_C1_162.dat</t>
  </si>
  <si>
    <t>BCI_C1_60.dat</t>
  </si>
  <si>
    <t>BCI_C1_263.dat</t>
  </si>
  <si>
    <t>BCI_C1_119.dat</t>
  </si>
  <si>
    <t>BCI_C1_282.dat</t>
  </si>
  <si>
    <t>BCI_C1_92.dat</t>
  </si>
  <si>
    <t>BCI_C1_158.dat</t>
  </si>
  <si>
    <t>BCI_C1_109.dat</t>
  </si>
  <si>
    <t>BCI_C1_280.dat</t>
  </si>
  <si>
    <t>BCI_C1_296.dat</t>
  </si>
  <si>
    <t>BCI_C1_137.dat</t>
  </si>
  <si>
    <t>BCI_C1_46.dat</t>
  </si>
  <si>
    <t>BCI_C1_317.dat</t>
  </si>
  <si>
    <t>BCI_C1_45.dat</t>
  </si>
  <si>
    <t>BCI_C1_144.dat</t>
  </si>
  <si>
    <t>BCI_C1_76.dat</t>
  </si>
  <si>
    <t>BCI_C1_215.dat</t>
  </si>
  <si>
    <t>BCI_C1_71.dat</t>
  </si>
  <si>
    <t>BCI_C1_272.dat</t>
  </si>
  <si>
    <t>BCI_C1_301.dat</t>
  </si>
  <si>
    <t>BCI_C1_39.dat</t>
  </si>
  <si>
    <t>BCI_C1_26.dat</t>
  </si>
  <si>
    <t>BCI_C1_135.dat</t>
  </si>
  <si>
    <t>BCI_C1_173.dat</t>
  </si>
  <si>
    <t>BCI_C1_216.dat</t>
  </si>
  <si>
    <t>interaction</t>
  </si>
  <si>
    <r>
      <t>M(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</t>
    </r>
    <r>
      <rPr>
        <b/>
        <vertAlign val="subscript"/>
        <sz val="10"/>
        <rFont val="Arial"/>
        <family val="2"/>
      </rPr>
      <t>f</t>
    </r>
    <r>
      <rPr>
        <b/>
        <sz val="10"/>
        <rFont val="Arial"/>
        <family val="2"/>
      </rPr>
      <t>)R=10</t>
    </r>
  </si>
  <si>
    <r>
      <t>M(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</t>
    </r>
    <r>
      <rPr>
        <b/>
        <vertAlign val="subscript"/>
        <sz val="10"/>
        <rFont val="Arial"/>
        <family val="2"/>
      </rPr>
      <t>h</t>
    </r>
    <r>
      <rPr>
        <b/>
        <sz val="10"/>
        <rFont val="Arial"/>
        <family val="2"/>
      </rPr>
      <t>)R=10</t>
    </r>
  </si>
  <si>
    <r>
      <t>M(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</t>
    </r>
    <r>
      <rPr>
        <b/>
        <vertAlign val="subscript"/>
        <sz val="10"/>
        <rFont val="Arial"/>
        <family val="2"/>
      </rPr>
      <t>ß</t>
    </r>
    <r>
      <rPr>
        <b/>
        <sz val="10"/>
        <rFont val="Arial"/>
        <family val="2"/>
      </rPr>
      <t>)R=10</t>
    </r>
  </si>
  <si>
    <r>
      <t>V(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</t>
    </r>
    <r>
      <rPr>
        <b/>
        <vertAlign val="subscript"/>
        <sz val="10"/>
        <rFont val="Arial"/>
        <family val="2"/>
      </rPr>
      <t>h</t>
    </r>
    <r>
      <rPr>
        <b/>
        <sz val="10"/>
        <rFont val="Arial"/>
        <family val="2"/>
      </rPr>
      <t>)R=10</t>
    </r>
  </si>
  <si>
    <r>
      <t>V(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</t>
    </r>
    <r>
      <rPr>
        <b/>
        <vertAlign val="subscript"/>
        <sz val="10"/>
        <rFont val="Arial"/>
        <family val="2"/>
      </rPr>
      <t>ß</t>
    </r>
    <r>
      <rPr>
        <b/>
        <sz val="10"/>
        <rFont val="Arial"/>
        <family val="2"/>
      </rPr>
      <t>)R=10</t>
    </r>
  </si>
  <si>
    <r>
      <t>V(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kff</t>
    </r>
    <r>
      <rPr>
        <b/>
        <sz val="10"/>
        <rFont val="Arial"/>
        <family val="2"/>
      </rPr>
      <t>)R=10</t>
    </r>
  </si>
  <si>
    <t>errror_con</t>
  </si>
  <si>
    <t>error_het</t>
  </si>
  <si>
    <t>error_int</t>
  </si>
  <si>
    <r>
      <rPr>
        <b/>
        <i/>
        <sz val="10"/>
        <rFont val="Arial"/>
        <family val="2"/>
      </rPr>
      <t>B</t>
    </r>
    <r>
      <rPr>
        <b/>
        <i/>
        <vertAlign val="subscript"/>
        <sz val="10"/>
        <rFont val="Arial"/>
        <family val="2"/>
      </rPr>
      <t>f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R</t>
    </r>
    <r>
      <rPr>
        <b/>
        <sz val="10"/>
        <rFont val="Arial"/>
        <family val="2"/>
      </rPr>
      <t>=10)</t>
    </r>
  </si>
  <si>
    <r>
      <rPr>
        <b/>
        <i/>
        <sz val="10"/>
        <rFont val="Arial"/>
        <family val="2"/>
      </rPr>
      <t>k</t>
    </r>
    <r>
      <rPr>
        <b/>
        <i/>
        <vertAlign val="subscript"/>
        <sz val="10"/>
        <rFont val="Arial"/>
        <family val="2"/>
      </rPr>
      <t>ff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R=</t>
    </r>
    <r>
      <rPr>
        <b/>
        <sz val="10"/>
        <rFont val="Arial"/>
        <family val="2"/>
      </rPr>
      <t>10)</t>
    </r>
  </si>
  <si>
    <r>
      <rPr>
        <b/>
        <i/>
        <sz val="10"/>
        <rFont val="Arial"/>
        <family val="2"/>
      </rPr>
      <t>k</t>
    </r>
    <r>
      <rPr>
        <b/>
        <i/>
        <vertAlign val="subscript"/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h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R=</t>
    </r>
    <r>
      <rPr>
        <b/>
        <sz val="10"/>
        <rFont val="Arial"/>
        <family val="2"/>
      </rPr>
      <t>10)</t>
    </r>
  </si>
  <si>
    <r>
      <rPr>
        <b/>
        <i/>
        <sz val="10"/>
        <rFont val="Symbol"/>
        <family val="1"/>
        <charset val="2"/>
      </rPr>
      <t>a</t>
    </r>
    <r>
      <rPr>
        <b/>
        <i/>
        <vertAlign val="subscript"/>
        <sz val="10"/>
        <rFont val="Arial"/>
        <family val="2"/>
      </rPr>
      <t>fi</t>
    </r>
    <r>
      <rPr>
        <b/>
        <i/>
        <sz val="10"/>
        <rFont val="Arial"/>
        <family val="2"/>
      </rPr>
      <t>/</t>
    </r>
    <r>
      <rPr>
        <b/>
        <i/>
        <sz val="10"/>
        <rFont val="Symbol"/>
        <family val="1"/>
        <charset val="2"/>
      </rPr>
      <t>a</t>
    </r>
    <r>
      <rPr>
        <b/>
        <i/>
        <vertAlign val="subscript"/>
        <sz val="10"/>
        <rFont val="Arial"/>
        <family val="2"/>
      </rPr>
      <t>ff</t>
    </r>
  </si>
  <si>
    <r>
      <t>D</t>
    </r>
    <r>
      <rPr>
        <b/>
        <i/>
        <vertAlign val="subscript"/>
        <sz val="10"/>
        <rFont val="Arial"/>
        <family val="2"/>
      </rPr>
      <t>f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R=</t>
    </r>
    <r>
      <rPr>
        <b/>
        <sz val="10"/>
        <rFont val="Arial"/>
        <family val="2"/>
      </rPr>
      <t>10)</t>
    </r>
  </si>
  <si>
    <t>het-inter</t>
  </si>
  <si>
    <t>Fig 2a</t>
  </si>
  <si>
    <t>Fig 2b</t>
  </si>
  <si>
    <t>Fig 2c</t>
  </si>
  <si>
    <t>ExtDFig 2a</t>
  </si>
  <si>
    <t>ExtDFig 2b</t>
  </si>
  <si>
    <t>ExtDFig 2c</t>
  </si>
  <si>
    <t>ExtDFig 2d</t>
  </si>
  <si>
    <t>ExtDFig 2e</t>
  </si>
  <si>
    <t>ExtDFig 2f</t>
  </si>
  <si>
    <t>ExtDFig 3a</t>
  </si>
  <si>
    <t>ExtDFig 3b</t>
  </si>
  <si>
    <t>con-inter</t>
  </si>
  <si>
    <r>
      <t>D</t>
    </r>
    <r>
      <rPr>
        <b/>
        <i/>
        <vertAlign val="subscript"/>
        <sz val="10"/>
        <rFont val="Arial"/>
        <family val="2"/>
      </rPr>
      <t>f</t>
    </r>
    <r>
      <rPr>
        <b/>
        <sz val="10"/>
        <rFont val="Arial"/>
        <family val="2"/>
      </rPr>
      <t>B</t>
    </r>
    <r>
      <rPr>
        <b/>
        <i/>
        <vertAlign val="subscript"/>
        <sz val="10"/>
        <rFont val="Arial"/>
        <family val="2"/>
      </rPr>
      <t>f</t>
    </r>
  </si>
  <si>
    <r>
      <rPr>
        <b/>
        <sz val="10"/>
        <rFont val="Symbol"/>
        <family val="1"/>
        <charset val="2"/>
      </rPr>
      <t>m</t>
    </r>
    <r>
      <rPr>
        <b/>
        <sz val="10"/>
        <rFont val="Arial"/>
        <family val="2"/>
      </rPr>
      <t>=J*DfBf/Kf</t>
    </r>
  </si>
  <si>
    <t>Fig 3</t>
  </si>
  <si>
    <t>Cov(C+H,C/(C+H))</t>
  </si>
  <si>
    <t>Explainations</t>
  </si>
  <si>
    <r>
      <t>M(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kfh</t>
    </r>
    <r>
      <rPr>
        <b/>
        <sz val="10"/>
        <rFont val="Arial"/>
        <family val="2"/>
      </rPr>
      <t>)R=10</t>
    </r>
  </si>
  <si>
    <r>
      <t>M(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kfß</t>
    </r>
    <r>
      <rPr>
        <b/>
        <sz val="10"/>
        <rFont val="Arial"/>
        <family val="2"/>
      </rPr>
      <t>)R=10</t>
    </r>
  </si>
  <si>
    <r>
      <t>V(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</t>
    </r>
    <r>
      <rPr>
        <b/>
        <vertAlign val="subscript"/>
        <sz val="10"/>
        <rFont val="Arial"/>
        <family val="2"/>
      </rPr>
      <t>f</t>
    </r>
    <r>
      <rPr>
        <b/>
        <sz val="10"/>
        <rFont val="Arial"/>
        <family val="2"/>
      </rPr>
      <t>)R=10</t>
    </r>
  </si>
  <si>
    <r>
      <t>V(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kfh</t>
    </r>
    <r>
      <rPr>
        <b/>
        <sz val="10"/>
        <rFont val="Arial"/>
        <family val="2"/>
      </rPr>
      <t>)R=10</t>
    </r>
  </si>
  <si>
    <r>
      <t>V(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kfß</t>
    </r>
    <r>
      <rPr>
        <b/>
        <sz val="10"/>
        <rFont val="Arial"/>
        <family val="2"/>
      </rPr>
      <t>)R=10</t>
    </r>
  </si>
  <si>
    <r>
      <t xml:space="preserve">Variance of crowding index </t>
    </r>
    <r>
      <rPr>
        <i/>
        <sz val="10"/>
        <rFont val="Arial"/>
        <family val="2"/>
      </rPr>
      <t>n</t>
    </r>
    <r>
      <rPr>
        <i/>
        <vertAlign val="subscript"/>
        <sz val="10"/>
        <rFont val="Arial"/>
        <family val="2"/>
      </rPr>
      <t>kff</t>
    </r>
    <r>
      <rPr>
        <sz val="10"/>
        <rFont val="Arial"/>
        <family val="2"/>
      </rPr>
      <t xml:space="preserve"> for neighborhood radius R = 10m</t>
    </r>
  </si>
  <si>
    <r>
      <t xml:space="preserve">Variance of crowding index </t>
    </r>
    <r>
      <rPr>
        <i/>
        <sz val="10"/>
        <rFont val="Arial"/>
        <family val="2"/>
      </rPr>
      <t>n</t>
    </r>
    <r>
      <rPr>
        <i/>
        <vertAlign val="subscript"/>
        <sz val="10"/>
        <rFont val="Arial"/>
        <family val="2"/>
      </rPr>
      <t>kfh</t>
    </r>
    <r>
      <rPr>
        <sz val="10"/>
        <rFont val="Arial"/>
        <family val="2"/>
      </rPr>
      <t xml:space="preserve"> for neighborhood radius R = 10m</t>
    </r>
  </si>
  <si>
    <r>
      <t xml:space="preserve">Variance of crowding index </t>
    </r>
    <r>
      <rPr>
        <i/>
        <sz val="10"/>
        <rFont val="Arial"/>
        <family val="2"/>
      </rPr>
      <t>n</t>
    </r>
    <r>
      <rPr>
        <i/>
        <vertAlign val="subscript"/>
        <sz val="10"/>
        <rFont val="Arial"/>
        <family val="2"/>
      </rPr>
      <t>kfß</t>
    </r>
    <r>
      <rPr>
        <sz val="10"/>
        <rFont val="Arial"/>
        <family val="2"/>
      </rPr>
      <t xml:space="preserve"> for neighborhood radius R = 10m</t>
    </r>
  </si>
  <si>
    <t>for distribution of conspecific crowding index</t>
  </si>
  <si>
    <t>for distribution of heterospecific crowding index</t>
  </si>
  <si>
    <t>for distribution of interaction crowding index</t>
  </si>
  <si>
    <r>
      <t xml:space="preserve">Mean of conspecific crowding index </t>
    </r>
    <r>
      <rPr>
        <i/>
        <sz val="10"/>
        <rFont val="Arial"/>
        <family val="2"/>
      </rPr>
      <t>n</t>
    </r>
    <r>
      <rPr>
        <i/>
        <vertAlign val="subscript"/>
        <sz val="10"/>
        <rFont val="Arial"/>
        <family val="2"/>
      </rPr>
      <t>kff</t>
    </r>
    <r>
      <rPr>
        <sz val="10"/>
        <rFont val="Arial"/>
        <family val="2"/>
      </rPr>
      <t xml:space="preserve"> for neighborhood radius R = 10m</t>
    </r>
  </si>
  <si>
    <r>
      <t xml:space="preserve">Mean of heterospecificcrowding index </t>
    </r>
    <r>
      <rPr>
        <i/>
        <sz val="10"/>
        <rFont val="Arial"/>
        <family val="2"/>
      </rPr>
      <t>n</t>
    </r>
    <r>
      <rPr>
        <i/>
        <vertAlign val="subscript"/>
        <sz val="10"/>
        <rFont val="Arial"/>
        <family val="2"/>
      </rPr>
      <t>kfh</t>
    </r>
    <r>
      <rPr>
        <sz val="10"/>
        <rFont val="Arial"/>
        <family val="2"/>
      </rPr>
      <t xml:space="preserve"> for neighborhood radius R = 10m</t>
    </r>
  </si>
  <si>
    <r>
      <t xml:space="preserve">Mean of interaction crowding index </t>
    </r>
    <r>
      <rPr>
        <i/>
        <sz val="10"/>
        <rFont val="Arial"/>
        <family val="2"/>
      </rPr>
      <t>n</t>
    </r>
    <r>
      <rPr>
        <i/>
        <vertAlign val="subscript"/>
        <sz val="10"/>
        <rFont val="Arial"/>
        <family val="2"/>
      </rPr>
      <t>kfß</t>
    </r>
    <r>
      <rPr>
        <sz val="10"/>
        <rFont val="Arial"/>
        <family val="2"/>
      </rPr>
      <t xml:space="preserve"> for neighborhood radius R = 10m</t>
    </r>
  </si>
  <si>
    <t>Stable_75.dat</t>
  </si>
  <si>
    <t>Stable_43.dat</t>
  </si>
  <si>
    <t>Stable_10.dat</t>
  </si>
  <si>
    <t>Stable_16.dat</t>
  </si>
  <si>
    <t>Stable_64.dat</t>
  </si>
  <si>
    <t>Stable_24.dat</t>
  </si>
  <si>
    <t>Stable_51.dat</t>
  </si>
  <si>
    <t>Stable_47.dat</t>
  </si>
  <si>
    <t>Stable_71.dat</t>
  </si>
  <si>
    <t>Stable_79.dat</t>
  </si>
  <si>
    <t>Stable_15.dat</t>
  </si>
  <si>
    <t>Stable_7.dat</t>
  </si>
  <si>
    <t>Stable_29.dat</t>
  </si>
  <si>
    <t>Stable_25.dat</t>
  </si>
  <si>
    <t>Stable_73.dat</t>
  </si>
  <si>
    <t>Stable_28.dat</t>
  </si>
  <si>
    <t>Stable_30.dat</t>
  </si>
  <si>
    <t>Stable_68.dat</t>
  </si>
  <si>
    <t>Stable_49.dat</t>
  </si>
  <si>
    <t>Stable_26.dat</t>
  </si>
  <si>
    <t>Stable_31.dat</t>
  </si>
  <si>
    <t>Stable_36.dat</t>
  </si>
  <si>
    <t>Stable_33.dat</t>
  </si>
  <si>
    <t>Stable_35.dat</t>
  </si>
  <si>
    <t>Stable_50.dat</t>
  </si>
  <si>
    <t>Stable_45.dat</t>
  </si>
  <si>
    <t>Stable_46.dat</t>
  </si>
  <si>
    <t>Stable_5.dat</t>
  </si>
  <si>
    <t>Stable_19.dat</t>
  </si>
  <si>
    <t>Stable_55.dat</t>
  </si>
  <si>
    <t>Stable_37.dat</t>
  </si>
  <si>
    <t>Stable_65.dat</t>
  </si>
  <si>
    <t>Stable_1.dat</t>
  </si>
  <si>
    <t>Stable_60.dat</t>
  </si>
  <si>
    <t>Stable_67.dat</t>
  </si>
  <si>
    <t>Stable_17.dat</t>
  </si>
  <si>
    <t>Stable_34.dat</t>
  </si>
  <si>
    <t>Stable_54.dat</t>
  </si>
  <si>
    <t>Stable_44.dat</t>
  </si>
  <si>
    <t>Stable_63.dat</t>
  </si>
  <si>
    <t>Stable_72.dat</t>
  </si>
  <si>
    <t>Stable_58.dat</t>
  </si>
  <si>
    <t>Stable_66.dat</t>
  </si>
  <si>
    <t>Stable_14.dat</t>
  </si>
  <si>
    <t>Stable_42.dat</t>
  </si>
  <si>
    <t>Stable_78.dat</t>
  </si>
  <si>
    <t>Stable_18.dat</t>
  </si>
  <si>
    <t>Stable_40.dat</t>
  </si>
  <si>
    <t>Stable_70.dat</t>
  </si>
  <si>
    <t>Stable_11.dat</t>
  </si>
  <si>
    <t>Stable_23.dat</t>
  </si>
  <si>
    <t>Stable_69.dat</t>
  </si>
  <si>
    <t>Stable_22.dat</t>
  </si>
  <si>
    <t>Stable_9.dat</t>
  </si>
  <si>
    <t>Stable_41.dat</t>
  </si>
  <si>
    <t>Stable_57.dat</t>
  </si>
  <si>
    <t>Stable_12.dat</t>
  </si>
  <si>
    <t>Stable_27.dat</t>
  </si>
  <si>
    <t>Stable_32.dat</t>
  </si>
  <si>
    <t>Stable_21.dat</t>
  </si>
  <si>
    <t>Stable_52.dat</t>
  </si>
  <si>
    <t>Stable_56.dat</t>
  </si>
  <si>
    <t>Stable_80.dat</t>
  </si>
  <si>
    <t>Stable_61.dat</t>
  </si>
  <si>
    <t>Stable_8.dat</t>
  </si>
  <si>
    <t>Stable_6.dat</t>
  </si>
  <si>
    <t>Stable_38.dat</t>
  </si>
  <si>
    <t>Stable_2.dat</t>
  </si>
  <si>
    <t>Stable_48.dat</t>
  </si>
  <si>
    <t>Stable_53.dat</t>
  </si>
  <si>
    <t>Stable_13.dat</t>
  </si>
  <si>
    <t>Stable_20.dat</t>
  </si>
  <si>
    <t>Stable_4.dat</t>
  </si>
  <si>
    <t>Stable_74.dat</t>
  </si>
  <si>
    <t>Stable_39.dat</t>
  </si>
  <si>
    <t>Stable_76.dat</t>
  </si>
  <si>
    <t>Stable_3.dat</t>
  </si>
  <si>
    <t>Stable_59.dat</t>
  </si>
  <si>
    <t>Stable_77.dat</t>
  </si>
  <si>
    <t>Stable_62.dat</t>
  </si>
  <si>
    <t>SPECI75</t>
  </si>
  <si>
    <t>SPECI43</t>
  </si>
  <si>
    <t>SPECI10</t>
  </si>
  <si>
    <t>SPECI16</t>
  </si>
  <si>
    <t>SPECI64</t>
  </si>
  <si>
    <t>SPECI24</t>
  </si>
  <si>
    <t>SPECI51</t>
  </si>
  <si>
    <t>SPECI47</t>
  </si>
  <si>
    <t>SPECI71</t>
  </si>
  <si>
    <t>SPECI79</t>
  </si>
  <si>
    <t>SPECI15</t>
  </si>
  <si>
    <t>SPECI7</t>
  </si>
  <si>
    <t>SPECI29</t>
  </si>
  <si>
    <t>SPECI25</t>
  </si>
  <si>
    <t>SPECI73</t>
  </si>
  <si>
    <t>SPECI28</t>
  </si>
  <si>
    <t>SPECI30</t>
  </si>
  <si>
    <t>SPECI68</t>
  </si>
  <si>
    <t>SPECI49</t>
  </si>
  <si>
    <t>SPECI26</t>
  </si>
  <si>
    <t>SPECI31</t>
  </si>
  <si>
    <t>SPECI36</t>
  </si>
  <si>
    <t>SPECI33</t>
  </si>
  <si>
    <t>SPECI35</t>
  </si>
  <si>
    <t>SPECI50</t>
  </si>
  <si>
    <t>SPECI45</t>
  </si>
  <si>
    <t>SPECI46</t>
  </si>
  <si>
    <t>SPECI5</t>
  </si>
  <si>
    <t>SPECI19</t>
  </si>
  <si>
    <t>SPECI55</t>
  </si>
  <si>
    <t>SPECI37</t>
  </si>
  <si>
    <t>SPECI65</t>
  </si>
  <si>
    <t>SPECI1</t>
  </si>
  <si>
    <t>SPECI60</t>
  </si>
  <si>
    <t>SPECI67</t>
  </si>
  <si>
    <t>SPECI17</t>
  </si>
  <si>
    <t>SPECI34</t>
  </si>
  <si>
    <t>SPECI54</t>
  </si>
  <si>
    <t>SPECI44</t>
  </si>
  <si>
    <t>SPECI63</t>
  </si>
  <si>
    <t>SPECI72</t>
  </si>
  <si>
    <t>SPECI58</t>
  </si>
  <si>
    <t>SPECI66</t>
  </si>
  <si>
    <t>SPECI14</t>
  </si>
  <si>
    <t>SPECI42</t>
  </si>
  <si>
    <t>SPECI78</t>
  </si>
  <si>
    <t>SPECI18</t>
  </si>
  <si>
    <t>SPECI40</t>
  </si>
  <si>
    <t>SPECI70</t>
  </si>
  <si>
    <t>SPECI11</t>
  </si>
  <si>
    <t>SPECI23</t>
  </si>
  <si>
    <t>SPECI69</t>
  </si>
  <si>
    <t>SPECI22</t>
  </si>
  <si>
    <t>SPECI9</t>
  </si>
  <si>
    <t>SPECI41</t>
  </si>
  <si>
    <t>SPECI57</t>
  </si>
  <si>
    <t>SPECI12</t>
  </si>
  <si>
    <t>SPECI27</t>
  </si>
  <si>
    <t>SPECI32</t>
  </si>
  <si>
    <t>SPECI21</t>
  </si>
  <si>
    <t>SPECI52</t>
  </si>
  <si>
    <t>SPECI56</t>
  </si>
  <si>
    <t>SPECI80</t>
  </si>
  <si>
    <t>SPECI61</t>
  </si>
  <si>
    <t>SPECI8</t>
  </si>
  <si>
    <t>SPECI6</t>
  </si>
  <si>
    <t>SPECI38</t>
  </si>
  <si>
    <t>SPECI2</t>
  </si>
  <si>
    <t>SPECI48</t>
  </si>
  <si>
    <t>SPECI53</t>
  </si>
  <si>
    <t>SPECI13</t>
  </si>
  <si>
    <t>SPECI20</t>
  </si>
  <si>
    <t>SPECI4</t>
  </si>
  <si>
    <t>SPECI74</t>
  </si>
  <si>
    <t>SPECI39</t>
  </si>
  <si>
    <t>SPECI76</t>
  </si>
  <si>
    <t>SPECI3</t>
  </si>
  <si>
    <t>SPECI59</t>
  </si>
  <si>
    <t>SPECI77</t>
  </si>
  <si>
    <t>SPECI62</t>
  </si>
  <si>
    <t>Unstable_52.dat</t>
  </si>
  <si>
    <t>Unstable_65.dat</t>
  </si>
  <si>
    <t>Unstable_19.dat</t>
  </si>
  <si>
    <t>Unstable_70.dat</t>
  </si>
  <si>
    <t>Unstable_44.dat</t>
  </si>
  <si>
    <t>Unstable_58.dat</t>
  </si>
  <si>
    <t>Unstable_47.dat</t>
  </si>
  <si>
    <t>Unstable_46.dat</t>
  </si>
  <si>
    <t>Unstable_67.dat</t>
  </si>
  <si>
    <t>Unstable_75.dat</t>
  </si>
  <si>
    <t>Unstable_7.dat</t>
  </si>
  <si>
    <t>Unstable_15.dat</t>
  </si>
  <si>
    <t>Unstable_79.dat</t>
  </si>
  <si>
    <t>Unstable_24.dat</t>
  </si>
  <si>
    <t>Unstable_4.dat</t>
  </si>
  <si>
    <t>Unstable_40.dat</t>
  </si>
  <si>
    <t>Unstable_28.dat</t>
  </si>
  <si>
    <t>Unstable_50.dat</t>
  </si>
  <si>
    <t>Unstable_45.dat</t>
  </si>
  <si>
    <t>Unstable_22.dat</t>
  </si>
  <si>
    <t>Unstable_5.dat</t>
  </si>
  <si>
    <t>Unstable_43.dat</t>
  </si>
  <si>
    <t>Unstable_72.dat</t>
  </si>
  <si>
    <t>Unstable_80.dat</t>
  </si>
  <si>
    <t>Unstable_64.dat</t>
  </si>
  <si>
    <t>Unstable_18.dat</t>
  </si>
  <si>
    <t>Unstable_10.dat</t>
  </si>
  <si>
    <t>Unstable_16.dat</t>
  </si>
  <si>
    <t>Unstable_49.dat</t>
  </si>
  <si>
    <t>Unstable_41.dat</t>
  </si>
  <si>
    <t>Unstable_38.dat</t>
  </si>
  <si>
    <t>Unstable_77.dat</t>
  </si>
  <si>
    <t>Unstable_8.dat</t>
  </si>
  <si>
    <t>Unstable_32.dat</t>
  </si>
  <si>
    <t>Unstable_61.dat</t>
  </si>
  <si>
    <t>Unstable_34.dat</t>
  </si>
  <si>
    <t>Unstable_9.dat</t>
  </si>
  <si>
    <t>Unstable_39.dat</t>
  </si>
  <si>
    <t>Unstable_69.dat</t>
  </si>
  <si>
    <t>Unstable_76.dat</t>
  </si>
  <si>
    <t>Unstable_30.dat</t>
  </si>
  <si>
    <t>Unstable_53.dat</t>
  </si>
  <si>
    <t>Unstable_6.dat</t>
  </si>
  <si>
    <t>Unstable_33.dat</t>
  </si>
  <si>
    <t>Unstable_71.dat</t>
  </si>
  <si>
    <t>Unstable_60.dat</t>
  </si>
  <si>
    <t>Unstable_63.dat</t>
  </si>
  <si>
    <t>Unstable_21.dat</t>
  </si>
  <si>
    <t>Unstable_12.dat</t>
  </si>
  <si>
    <t>Unstable_73.dat</t>
  </si>
  <si>
    <t>Unstable_68.dat</t>
  </si>
  <si>
    <t>Unstable_23.dat</t>
  </si>
  <si>
    <t>Unstable_55.dat</t>
  </si>
  <si>
    <t>Unstable_27.dat</t>
  </si>
  <si>
    <t>Unstable_48.dat</t>
  </si>
  <si>
    <t>Unstable_62.dat</t>
  </si>
  <si>
    <t>Unstable_66.dat</t>
  </si>
  <si>
    <t>Unstable_35.dat</t>
  </si>
  <si>
    <t>Unstable_25.dat</t>
  </si>
  <si>
    <t>Unstable_59.dat</t>
  </si>
  <si>
    <t>Unstable_29.dat</t>
  </si>
  <si>
    <t>Unstable_2.dat</t>
  </si>
  <si>
    <t>Unstable_78.dat</t>
  </si>
  <si>
    <t>Unstable_26.dat</t>
  </si>
  <si>
    <t>Unstable_13.dat</t>
  </si>
  <si>
    <t>Unstable_54.dat</t>
  </si>
  <si>
    <t>Unstable_37.dat</t>
  </si>
  <si>
    <t>Unstable_14.dat</t>
  </si>
  <si>
    <t>Unstable_11.dat</t>
  </si>
  <si>
    <t>Unstable_74.dat</t>
  </si>
  <si>
    <t>J*: all indiv</t>
  </si>
  <si>
    <t>J*: only species &gt; 50 indiv</t>
  </si>
  <si>
    <t>nr</t>
  </si>
  <si>
    <t>95% percentiles</t>
  </si>
  <si>
    <t>fitted Gamma distribution. The measure is the sum of the absolute differences of the</t>
  </si>
  <si>
    <t>two distributions, divided by the number of bins (spanning the distribution)</t>
  </si>
  <si>
    <r>
      <t xml:space="preserve"> K</t>
    </r>
    <r>
      <rPr>
        <i/>
        <vertAlign val="subscript"/>
        <sz val="10"/>
        <rFont val="Arial"/>
        <family val="2"/>
      </rPr>
      <t>ff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  : univariate K-function</t>
    </r>
  </si>
  <si>
    <r>
      <t xml:space="preserve"> </t>
    </r>
    <r>
      <rPr>
        <i/>
        <sz val="10"/>
        <rFont val="Arial"/>
        <family val="2"/>
      </rPr>
      <t>K</t>
    </r>
    <r>
      <rPr>
        <i/>
        <vertAlign val="subscript"/>
        <sz val="10"/>
        <rFont val="Arial"/>
        <family val="2"/>
      </rPr>
      <t>fh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   : bivariate K-function</t>
    </r>
  </si>
  <si>
    <r>
      <t xml:space="preserve">intraspecific clustering </t>
    </r>
    <r>
      <rPr>
        <i/>
        <sz val="10"/>
        <rFont val="Arial"/>
        <family val="2"/>
      </rPr>
      <t xml:space="preserve"> = K</t>
    </r>
    <r>
      <rPr>
        <i/>
        <vertAlign val="subscript"/>
        <sz val="10"/>
        <rFont val="Arial"/>
        <family val="2"/>
      </rPr>
      <t>ff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)/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>R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,</t>
    </r>
  </si>
  <si>
    <r>
      <t xml:space="preserve">segregation to heterospecifics </t>
    </r>
    <r>
      <rPr>
        <i/>
        <sz val="10"/>
        <rFont val="Arial"/>
        <family val="2"/>
      </rPr>
      <t>= K</t>
    </r>
    <r>
      <rPr>
        <i/>
        <vertAlign val="subscript"/>
        <sz val="10"/>
        <rFont val="Arial"/>
        <family val="2"/>
      </rPr>
      <t>fh</t>
    </r>
    <r>
      <rPr>
        <sz val="10"/>
        <rFont val="Arial"/>
        <family val="2"/>
      </rP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)/</t>
    </r>
    <r>
      <rPr>
        <sz val="10"/>
        <rFont val="Symbol"/>
        <family val="1"/>
        <charset val="2"/>
      </rPr>
      <t>p</t>
    </r>
    <r>
      <rPr>
        <sz val="10"/>
        <rFont val="Arial"/>
        <family val="2"/>
      </rPr>
      <t>R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,</t>
    </r>
  </si>
  <si>
    <t>average (relative) competition strength of one heterospecific neighbor within 10m</t>
  </si>
  <si>
    <r>
      <t xml:space="preserve">"Dillution coefficient":  </t>
    </r>
    <r>
      <rPr>
        <i/>
        <sz val="10"/>
        <rFont val="Arial"/>
        <family val="2"/>
      </rPr>
      <t>k</t>
    </r>
    <r>
      <rPr>
        <i/>
        <vertAlign val="subscript"/>
        <sz val="10"/>
        <rFont val="Arial"/>
        <family val="2"/>
      </rPr>
      <t>fh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>k</t>
    </r>
    <r>
      <rPr>
        <i/>
        <vertAlign val="subscript"/>
        <sz val="10"/>
        <rFont val="Arial"/>
        <family val="2"/>
      </rPr>
      <t>ff</t>
    </r>
  </si>
  <si>
    <t>variance-to-mean ratio of  crowding index</t>
  </si>
  <si>
    <t xml:space="preserve">the correlation between the conspecific and the heterospecific crowding index among conspecifics </t>
  </si>
  <si>
    <t xml:space="preserve">the correlation between the conspecific and the interaction crowding index among conspecifics </t>
  </si>
  <si>
    <t xml:space="preserve">the correlation between the heterospecific and the interaction crowding index among conspecifics </t>
  </si>
  <si>
    <t>Carrying capacity of species f</t>
  </si>
  <si>
    <r>
      <t>K</t>
    </r>
    <r>
      <rPr>
        <b/>
        <i/>
        <vertAlign val="subscript"/>
        <sz val="10"/>
        <rFont val="Arial"/>
        <family val="2"/>
      </rPr>
      <t>f</t>
    </r>
  </si>
  <si>
    <t>J*</t>
  </si>
  <si>
    <t>total number of individuals in the community</t>
  </si>
  <si>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f</t>
    </r>
  </si>
  <si>
    <r>
      <t xml:space="preserve">C: short for 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kf</t>
    </r>
    <r>
      <rPr>
        <b/>
        <vertAlign val="subscript"/>
        <sz val="10"/>
        <rFont val="Arial"/>
        <family val="2"/>
      </rPr>
      <t>f</t>
    </r>
    <r>
      <rPr>
        <b/>
        <sz val="10"/>
        <rFont val="Arial"/>
        <family val="2"/>
      </rPr>
      <t xml:space="preserve">, number of conspecifics of individual </t>
    </r>
    <r>
      <rPr>
        <b/>
        <i/>
        <sz val="10"/>
        <rFont val="Arial"/>
        <family val="2"/>
      </rPr>
      <t>k</t>
    </r>
  </si>
  <si>
    <r>
      <rPr>
        <b/>
        <i/>
        <sz val="10"/>
        <rFont val="Arial"/>
        <family val="2"/>
      </rPr>
      <t>H:</t>
    </r>
    <r>
      <rPr>
        <b/>
        <sz val="10"/>
        <rFont val="Arial"/>
        <family val="2"/>
      </rPr>
      <t xml:space="preserve"> short for</t>
    </r>
    <r>
      <rPr>
        <b/>
        <i/>
        <sz val="10"/>
        <rFont val="Arial"/>
        <family val="2"/>
      </rPr>
      <t xml:space="preserve"> n</t>
    </r>
    <r>
      <rPr>
        <b/>
        <i/>
        <vertAlign val="subscript"/>
        <sz val="10"/>
        <rFont val="Arial"/>
        <family val="2"/>
      </rPr>
      <t>kfh</t>
    </r>
    <r>
      <rPr>
        <b/>
        <sz val="10"/>
        <rFont val="Arial"/>
        <family val="2"/>
      </rPr>
      <t xml:space="preserve">, number of heterospecifics of individual </t>
    </r>
    <r>
      <rPr>
        <b/>
        <i/>
        <sz val="10"/>
        <rFont val="Arial"/>
        <family val="2"/>
      </rPr>
      <t>k</t>
    </r>
  </si>
  <si>
    <t>Feasibility index of equation 9</t>
  </si>
  <si>
    <r>
      <rPr>
        <b/>
        <i/>
        <sz val="10"/>
        <rFont val="Symbol"/>
        <family val="1"/>
        <charset val="2"/>
      </rPr>
      <t>m</t>
    </r>
    <r>
      <rPr>
        <b/>
        <sz val="10"/>
        <rFont val="Arial"/>
        <family val="2"/>
      </rPr>
      <t>=</t>
    </r>
    <r>
      <rPr>
        <b/>
        <i/>
        <sz val="10"/>
        <rFont val="Symbol"/>
        <family val="1"/>
        <charset val="2"/>
      </rPr>
      <t>a</t>
    </r>
    <r>
      <rPr>
        <b/>
        <i/>
        <vertAlign val="subscript"/>
        <sz val="10"/>
        <rFont val="Arial"/>
        <family val="2"/>
      </rPr>
      <t>fi</t>
    </r>
    <r>
      <rPr>
        <b/>
        <i/>
        <sz val="10"/>
        <rFont val="Arial"/>
        <family val="2"/>
      </rPr>
      <t>J</t>
    </r>
    <r>
      <rPr>
        <b/>
        <sz val="10"/>
        <rFont val="Arial"/>
        <family val="2"/>
      </rPr>
      <t>/(</t>
    </r>
    <r>
      <rPr>
        <b/>
        <i/>
        <sz val="10"/>
        <rFont val="Calibri Light"/>
        <family val="2"/>
      </rPr>
      <t>a</t>
    </r>
    <r>
      <rPr>
        <b/>
        <i/>
        <vertAlign val="subscript"/>
        <sz val="10"/>
        <rFont val="Calibri Light"/>
        <family val="2"/>
      </rPr>
      <t>ff</t>
    </r>
    <r>
      <rPr>
        <b/>
        <i/>
        <sz val="10"/>
        <rFont val="Arial"/>
        <family val="2"/>
      </rPr>
      <t>Kf</t>
    </r>
    <r>
      <rPr>
        <b/>
        <sz val="10"/>
        <rFont val="Arial"/>
        <family val="2"/>
      </rPr>
      <t>)</t>
    </r>
  </si>
  <si>
    <r>
      <rPr>
        <b/>
        <i/>
        <sz val="10"/>
        <rFont val="Symbol"/>
        <family val="1"/>
        <charset val="2"/>
      </rPr>
      <t>m</t>
    </r>
    <r>
      <rPr>
        <b/>
        <sz val="10"/>
        <rFont val="Arial"/>
        <family val="2"/>
      </rPr>
      <t/>
    </r>
  </si>
  <si>
    <t>Fig. 4, ExtDFig. 4</t>
  </si>
  <si>
    <r>
      <rPr>
        <b/>
        <i/>
        <sz val="10"/>
        <rFont val="Arial"/>
        <family val="2"/>
      </rPr>
      <t>K</t>
    </r>
    <r>
      <rPr>
        <b/>
        <vertAlign val="subscript"/>
        <sz val="10"/>
        <rFont val="Arial"/>
        <family val="2"/>
      </rPr>
      <t>f</t>
    </r>
  </si>
  <si>
    <r>
      <rPr>
        <b/>
        <i/>
        <sz val="10"/>
        <rFont val="Arial"/>
        <family val="2"/>
      </rPr>
      <t>K</t>
    </r>
    <r>
      <rPr>
        <b/>
        <vertAlign val="subscript"/>
        <sz val="10"/>
        <rFont val="Arial"/>
        <family val="2"/>
      </rPr>
      <t>f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>J*</t>
    </r>
  </si>
  <si>
    <r>
      <rPr>
        <b/>
        <sz val="10"/>
        <rFont val="Arial"/>
        <family val="2"/>
      </rPr>
      <t>error:</t>
    </r>
    <r>
      <rPr>
        <sz val="10"/>
        <rFont val="Arial"/>
        <family val="2"/>
      </rPr>
      <t xml:space="preserve"> measure the fit of the observed cumulative distribution of the  crowding indices and the</t>
    </r>
  </si>
  <si>
    <t>ratio of heterospecifc and conspecific population-level interaction coefficients</t>
  </si>
  <si>
    <t>t</t>
  </si>
  <si>
    <t>r</t>
  </si>
  <si>
    <t>p</t>
  </si>
  <si>
    <r>
      <t>ln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N</t>
    </r>
    <r>
      <rPr>
        <b/>
        <i/>
        <vertAlign val="subscript"/>
        <sz val="10"/>
        <rFont val="Arial"/>
        <family val="2"/>
      </rPr>
      <t>f</t>
    </r>
    <r>
      <rPr>
        <b/>
        <sz val="10"/>
        <rFont val="Arial"/>
        <family val="2"/>
      </rPr>
      <t>)</t>
    </r>
  </si>
  <si>
    <r>
      <rPr>
        <b/>
        <i/>
        <sz val="10"/>
        <rFont val="Arial"/>
        <family val="2"/>
      </rPr>
      <t>ln</t>
    </r>
    <r>
      <rPr>
        <b/>
        <sz val="10"/>
        <rFont val="Arial"/>
        <family val="2"/>
      </rPr>
      <t>(</t>
    </r>
    <r>
      <rPr>
        <b/>
        <i/>
        <sz val="10"/>
        <rFont val="Arial"/>
        <family val="2"/>
      </rPr>
      <t>k</t>
    </r>
    <r>
      <rPr>
        <b/>
        <i/>
        <vertAlign val="subscript"/>
        <sz val="10"/>
        <rFont val="Arial"/>
        <family val="2"/>
      </rPr>
      <t>ff</t>
    </r>
    <r>
      <rPr>
        <b/>
        <sz val="10"/>
        <rFont val="Arial"/>
        <family val="2"/>
      </rPr>
      <t>)</t>
    </r>
  </si>
  <si>
    <r>
      <t xml:space="preserve">exponent </t>
    </r>
    <r>
      <rPr>
        <b/>
        <i/>
        <sz val="10"/>
        <rFont val="Arial"/>
        <family val="2"/>
      </rPr>
      <t>b</t>
    </r>
  </si>
  <si>
    <r>
      <t xml:space="preserve">constant </t>
    </r>
    <r>
      <rPr>
        <b/>
        <i/>
        <sz val="10"/>
        <rFont val="Arial"/>
        <family val="2"/>
      </rPr>
      <t>a</t>
    </r>
  </si>
  <si>
    <t>ExtDFig 8 a-k</t>
  </si>
  <si>
    <t>ExtDFig 8 l-v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</si>
</sst>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"/>
    <numFmt numFmtId="166" formatCode="#,##0.0000\ _€"/>
    <numFmt numFmtId="167" formatCode="#,##0\ _€"/>
    <numFmt numFmtId="168" formatCode="#,##0.000\ _€"/>
    <numFmt numFmtId="169" formatCode="0.0"/>
  </numFmts>
  <fonts count="4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indexed="17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  <font>
      <b/>
      <i/>
      <vertAlign val="subscript"/>
      <sz val="10"/>
      <name val="Arial"/>
      <family val="2"/>
    </font>
    <font>
      <b/>
      <vertAlign val="subscript"/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i/>
      <sz val="10"/>
      <name val="Symbol"/>
      <family val="1"/>
      <charset val="2"/>
    </font>
    <font>
      <b/>
      <sz val="10"/>
      <name val="Symbol"/>
      <family val="1"/>
      <charset val="2"/>
    </font>
    <font>
      <i/>
      <sz val="10"/>
      <name val="Arial"/>
      <family val="2"/>
    </font>
    <font>
      <i/>
      <vertAlign val="subscript"/>
      <sz val="10"/>
      <name val="Arial"/>
      <family val="2"/>
    </font>
    <font>
      <sz val="10"/>
      <name val="Symbol"/>
      <family val="1"/>
      <charset val="2"/>
    </font>
    <font>
      <vertAlign val="superscript"/>
      <sz val="10"/>
      <name val="Arial"/>
      <family val="2"/>
    </font>
    <font>
      <b/>
      <i/>
      <vertAlign val="subscript"/>
      <sz val="10"/>
      <name val="Calibri Light"/>
      <family val="2"/>
    </font>
    <font>
      <sz val="11"/>
      <name val="Calibri"/>
      <family val="2"/>
      <scheme val="minor"/>
    </font>
    <font>
      <b/>
      <i/>
      <sz val="10"/>
      <name val="Calibri Light"/>
      <family val="2"/>
    </font>
    <font>
      <sz val="10"/>
      <color rgb="FFFF000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1" applyNumberFormat="0" applyAlignment="0" applyProtection="0"/>
    <xf numFmtId="0" fontId="7" fillId="20" borderId="2" applyNumberFormat="0" applyAlignment="0" applyProtection="0"/>
    <xf numFmtId="0" fontId="8" fillId="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21" borderId="0" applyNumberFormat="0" applyBorder="0" applyAlignment="0" applyProtection="0"/>
    <xf numFmtId="0" fontId="4" fillId="22" borderId="4" applyNumberFormat="0" applyFont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9" applyNumberFormat="0" applyAlignment="0" applyProtection="0"/>
  </cellStyleXfs>
  <cellXfs count="103">
    <xf numFmtId="0" fontId="0" fillId="0" borderId="0" xfId="0"/>
    <xf numFmtId="0" fontId="0" fillId="0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164" fontId="0" fillId="0" borderId="0" xfId="0" applyNumberFormat="1"/>
    <xf numFmtId="0" fontId="3" fillId="0" borderId="0" xfId="0" applyFont="1"/>
    <xf numFmtId="0" fontId="3" fillId="0" borderId="10" xfId="0" applyFont="1" applyBorder="1"/>
    <xf numFmtId="0" fontId="3" fillId="27" borderId="10" xfId="0" applyFont="1" applyFill="1" applyBorder="1"/>
    <xf numFmtId="0" fontId="3" fillId="24" borderId="10" xfId="0" applyFont="1" applyFill="1" applyBorder="1"/>
    <xf numFmtId="0" fontId="3" fillId="25" borderId="10" xfId="0" applyFont="1" applyFill="1" applyBorder="1"/>
    <xf numFmtId="1" fontId="0" fillId="0" borderId="0" xfId="0" applyNumberFormat="1" applyFill="1"/>
    <xf numFmtId="164" fontId="0" fillId="0" borderId="0" xfId="0" applyNumberFormat="1" applyFill="1"/>
    <xf numFmtId="166" fontId="0" fillId="0" borderId="0" xfId="0" applyNumberFormat="1" applyFill="1"/>
    <xf numFmtId="2" fontId="0" fillId="0" borderId="0" xfId="0" applyNumberFormat="1" applyFill="1"/>
    <xf numFmtId="166" fontId="0" fillId="0" borderId="0" xfId="0" applyNumberFormat="1" applyAlignment="1">
      <alignment horizontal="center"/>
    </xf>
    <xf numFmtId="0" fontId="3" fillId="0" borderId="0" xfId="0" applyFont="1" applyFill="1"/>
    <xf numFmtId="49" fontId="0" fillId="0" borderId="0" xfId="0" applyNumberFormat="1" applyFill="1"/>
    <xf numFmtId="0" fontId="0" fillId="0" borderId="0" xfId="0" applyFill="1" applyAlignment="1">
      <alignment horizontal="center"/>
    </xf>
    <xf numFmtId="0" fontId="0" fillId="28" borderId="0" xfId="0" applyFill="1"/>
    <xf numFmtId="166" fontId="0" fillId="28" borderId="0" xfId="0" applyNumberFormat="1" applyFill="1"/>
    <xf numFmtId="2" fontId="0" fillId="28" borderId="0" xfId="0" applyNumberFormat="1" applyFill="1"/>
    <xf numFmtId="1" fontId="0" fillId="28" borderId="0" xfId="0" applyNumberFormat="1" applyFill="1"/>
    <xf numFmtId="0" fontId="0" fillId="28" borderId="0" xfId="0" applyFill="1" applyAlignment="1">
      <alignment horizontal="center"/>
    </xf>
    <xf numFmtId="0" fontId="3" fillId="0" borderId="10" xfId="0" applyFont="1" applyFill="1" applyBorder="1"/>
    <xf numFmtId="0" fontId="0" fillId="30" borderId="0" xfId="0" applyFill="1"/>
    <xf numFmtId="0" fontId="25" fillId="0" borderId="0" xfId="0" applyFont="1"/>
    <xf numFmtId="164" fontId="0" fillId="30" borderId="0" xfId="0" applyNumberFormat="1" applyFill="1"/>
    <xf numFmtId="0" fontId="1" fillId="28" borderId="0" xfId="0" applyFont="1" applyFill="1"/>
    <xf numFmtId="0" fontId="1" fillId="0" borderId="0" xfId="0" applyFont="1" applyFill="1"/>
    <xf numFmtId="0" fontId="3" fillId="29" borderId="10" xfId="0" applyFont="1" applyFill="1" applyBorder="1"/>
    <xf numFmtId="0" fontId="26" fillId="25" borderId="10" xfId="0" applyFont="1" applyFill="1" applyBorder="1"/>
    <xf numFmtId="0" fontId="3" fillId="28" borderId="10" xfId="0" applyFont="1" applyFill="1" applyBorder="1"/>
    <xf numFmtId="0" fontId="25" fillId="0" borderId="0" xfId="0" applyFont="1" applyFill="1"/>
    <xf numFmtId="2" fontId="0" fillId="0" borderId="0" xfId="0" applyNumberFormat="1"/>
    <xf numFmtId="0" fontId="21" fillId="24" borderId="0" xfId="0" applyFont="1" applyFill="1"/>
    <xf numFmtId="0" fontId="21" fillId="26" borderId="0" xfId="0" applyFont="1" applyFill="1"/>
    <xf numFmtId="168" fontId="0" fillId="0" borderId="0" xfId="0" applyNumberFormat="1" applyFill="1"/>
    <xf numFmtId="166" fontId="3" fillId="0" borderId="10" xfId="0" applyNumberFormat="1" applyFont="1" applyFill="1" applyBorder="1" applyAlignment="1">
      <alignment horizontal="center"/>
    </xf>
    <xf numFmtId="166" fontId="3" fillId="0" borderId="0" xfId="0" applyNumberFormat="1" applyFont="1" applyFill="1"/>
    <xf numFmtId="164" fontId="21" fillId="28" borderId="0" xfId="0" applyNumberFormat="1" applyFont="1" applyFill="1" applyAlignment="1">
      <alignment horizontal="right"/>
    </xf>
    <xf numFmtId="168" fontId="0" fillId="28" borderId="0" xfId="0" applyNumberFormat="1" applyFill="1"/>
    <xf numFmtId="0" fontId="22" fillId="28" borderId="0" xfId="0" applyFont="1" applyFill="1"/>
    <xf numFmtId="0" fontId="3" fillId="0" borderId="0" xfId="0" applyFont="1" applyFill="1" applyAlignment="1">
      <alignment horizontal="center"/>
    </xf>
    <xf numFmtId="165" fontId="0" fillId="0" borderId="0" xfId="0" applyNumberFormat="1" applyAlignment="1">
      <alignment horizontal="center"/>
    </xf>
    <xf numFmtId="0" fontId="3" fillId="0" borderId="10" xfId="0" applyFont="1" applyFill="1" applyBorder="1" applyAlignment="1">
      <alignment horizontal="center"/>
    </xf>
    <xf numFmtId="165" fontId="0" fillId="28" borderId="0" xfId="0" applyNumberFormat="1" applyFill="1" applyAlignment="1">
      <alignment horizontal="center"/>
    </xf>
    <xf numFmtId="165" fontId="1" fillId="28" borderId="0" xfId="0" applyNumberFormat="1" applyFont="1" applyFill="1" applyAlignment="1">
      <alignment horizontal="center"/>
    </xf>
    <xf numFmtId="0" fontId="0" fillId="30" borderId="0" xfId="0" applyFill="1" applyAlignment="1">
      <alignment horizontal="right"/>
    </xf>
    <xf numFmtId="164" fontId="0" fillId="0" borderId="0" xfId="0" applyNumberFormat="1" applyFill="1" applyAlignment="1">
      <alignment horizontal="center"/>
    </xf>
    <xf numFmtId="164" fontId="0" fillId="30" borderId="0" xfId="0" applyNumberFormat="1" applyFill="1" applyAlignment="1"/>
    <xf numFmtId="164" fontId="0" fillId="28" borderId="0" xfId="0" applyNumberFormat="1" applyFill="1" applyAlignment="1"/>
    <xf numFmtId="165" fontId="0" fillId="30" borderId="0" xfId="0" applyNumberFormat="1" applyFill="1"/>
    <xf numFmtId="165" fontId="0" fillId="28" borderId="0" xfId="0" applyNumberFormat="1" applyFill="1"/>
    <xf numFmtId="164" fontId="0" fillId="28" borderId="0" xfId="0" applyNumberFormat="1" applyFill="1"/>
    <xf numFmtId="0" fontId="21" fillId="0" borderId="0" xfId="0" applyFont="1" applyFill="1"/>
    <xf numFmtId="167" fontId="21" fillId="0" borderId="0" xfId="0" applyNumberFormat="1" applyFont="1" applyFill="1" applyAlignment="1">
      <alignment horizontal="left"/>
    </xf>
    <xf numFmtId="0" fontId="21" fillId="0" borderId="0" xfId="0" applyFont="1" applyFill="1" applyAlignment="1">
      <alignment horizontal="left"/>
    </xf>
    <xf numFmtId="1" fontId="0" fillId="0" borderId="0" xfId="0" applyNumberFormat="1" applyFill="1" applyAlignment="1">
      <alignment horizontal="center"/>
    </xf>
    <xf numFmtId="1" fontId="0" fillId="28" borderId="0" xfId="0" applyNumberFormat="1" applyFill="1" applyAlignment="1">
      <alignment horizontal="center"/>
    </xf>
    <xf numFmtId="1" fontId="3" fillId="0" borderId="10" xfId="0" applyNumberFormat="1" applyFont="1" applyFill="1" applyBorder="1" applyAlignment="1">
      <alignment horizontal="center"/>
    </xf>
    <xf numFmtId="164" fontId="21" fillId="28" borderId="0" xfId="0" applyNumberFormat="1" applyFont="1" applyFill="1" applyAlignment="1">
      <alignment horizontal="center"/>
    </xf>
    <xf numFmtId="1" fontId="0" fillId="31" borderId="0" xfId="0" applyNumberFormat="1" applyFill="1" applyAlignment="1">
      <alignment horizontal="center"/>
    </xf>
    <xf numFmtId="165" fontId="0" fillId="0" borderId="0" xfId="0" applyNumberFormat="1"/>
    <xf numFmtId="0" fontId="3" fillId="0" borderId="0" xfId="0" applyFont="1" applyFill="1" applyBorder="1"/>
    <xf numFmtId="0" fontId="26" fillId="0" borderId="10" xfId="0" applyFont="1" applyFill="1" applyBorder="1"/>
    <xf numFmtId="0" fontId="26" fillId="0" borderId="0" xfId="0" applyFont="1" applyFill="1" applyBorder="1"/>
    <xf numFmtId="166" fontId="3" fillId="0" borderId="0" xfId="0" applyNumberFormat="1" applyFont="1" applyFill="1" applyBorder="1" applyAlignment="1">
      <alignment horizontal="center"/>
    </xf>
    <xf numFmtId="166" fontId="3" fillId="0" borderId="0" xfId="0" applyNumberFormat="1" applyFont="1" applyFill="1" applyBorder="1" applyAlignment="1">
      <alignment horizontal="left"/>
    </xf>
    <xf numFmtId="1" fontId="21" fillId="0" borderId="0" xfId="0" applyNumberFormat="1" applyFont="1" applyFill="1"/>
    <xf numFmtId="166" fontId="26" fillId="0" borderId="0" xfId="0" applyNumberFormat="1" applyFont="1" applyFill="1" applyBorder="1" applyAlignment="1">
      <alignment horizontal="left"/>
    </xf>
    <xf numFmtId="166" fontId="26" fillId="0" borderId="0" xfId="0" applyNumberFormat="1" applyFont="1" applyFill="1"/>
    <xf numFmtId="0" fontId="26" fillId="0" borderId="1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164" fontId="0" fillId="0" borderId="0" xfId="0" applyNumberFormat="1" applyAlignment="1">
      <alignment horizontal="center"/>
    </xf>
    <xf numFmtId="165" fontId="38" fillId="0" borderId="0" xfId="0" applyNumberFormat="1" applyFont="1" applyAlignment="1">
      <alignment horizontal="center"/>
    </xf>
    <xf numFmtId="0" fontId="0" fillId="0" borderId="0" xfId="0" applyFill="1" applyAlignment="1">
      <alignment horizontal="right"/>
    </xf>
    <xf numFmtId="164" fontId="26" fillId="0" borderId="0" xfId="0" applyNumberFormat="1" applyFont="1" applyAlignment="1">
      <alignment horizontal="center"/>
    </xf>
    <xf numFmtId="0" fontId="26" fillId="0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164" fontId="21" fillId="0" borderId="0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" fontId="21" fillId="29" borderId="0" xfId="0" applyNumberFormat="1" applyFont="1" applyFill="1" applyBorder="1" applyAlignment="1">
      <alignment horizontal="center"/>
    </xf>
    <xf numFmtId="164" fontId="0" fillId="28" borderId="0" xfId="0" applyNumberForma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3" fillId="28" borderId="0" xfId="0" applyFont="1" applyFill="1"/>
    <xf numFmtId="0" fontId="21" fillId="28" borderId="0" xfId="0" applyFont="1" applyFill="1"/>
    <xf numFmtId="169" fontId="0" fillId="0" borderId="0" xfId="0" applyNumberFormat="1" applyFill="1" applyAlignment="1">
      <alignment horizontal="center"/>
    </xf>
    <xf numFmtId="0" fontId="26" fillId="28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32" borderId="0" xfId="0" applyFill="1"/>
    <xf numFmtId="165" fontId="0" fillId="0" borderId="0" xfId="0" applyNumberFormat="1" applyFill="1"/>
    <xf numFmtId="0" fontId="0" fillId="33" borderId="0" xfId="0" applyFill="1"/>
    <xf numFmtId="0" fontId="40" fillId="0" borderId="0" xfId="0" applyFont="1" applyFill="1"/>
    <xf numFmtId="0" fontId="0" fillId="29" borderId="0" xfId="0" applyFill="1"/>
    <xf numFmtId="0" fontId="25" fillId="30" borderId="0" xfId="0" applyFont="1" applyFill="1"/>
    <xf numFmtId="165" fontId="25" fillId="0" borderId="0" xfId="0" applyNumberFormat="1" applyFont="1" applyAlignment="1">
      <alignment horizontal="center"/>
    </xf>
    <xf numFmtId="0" fontId="25" fillId="0" borderId="0" xfId="0" applyFont="1" applyFill="1" applyAlignment="1">
      <alignment horizontal="center"/>
    </xf>
    <xf numFmtId="164" fontId="21" fillId="0" borderId="0" xfId="0" applyNumberFormat="1" applyFont="1" applyFill="1" applyAlignment="1">
      <alignment horizontal="right"/>
    </xf>
    <xf numFmtId="1" fontId="21" fillId="0" borderId="0" xfId="0" applyNumberFormat="1" applyFont="1" applyFill="1" applyBorder="1" applyAlignment="1">
      <alignment horizontal="center"/>
    </xf>
    <xf numFmtId="1" fontId="21" fillId="28" borderId="0" xfId="0" applyNumberFormat="1" applyFont="1" applyFill="1" applyBorder="1" applyAlignment="1">
      <alignment horizont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1022"/>
  <sheetViews>
    <sheetView tabSelected="1" zoomScale="80" zoomScaleNormal="80" workbookViewId="0">
      <pane xSplit="7" ySplit="15" topLeftCell="AF157" activePane="bottomRight" state="frozen"/>
      <selection pane="topRight" activeCell="H1" sqref="H1"/>
      <selection pane="bottomLeft" activeCell="A16" sqref="A16"/>
      <selection pane="bottomRight" activeCell="AZ18" sqref="AZ18"/>
    </sheetView>
  </sheetViews>
  <sheetFormatPr baseColWidth="10" defaultRowHeight="12.75" x14ac:dyDescent="0.2"/>
  <cols>
    <col min="1" max="1" width="0.28515625" style="1" customWidth="1"/>
    <col min="2" max="2" width="3.5703125" style="1" customWidth="1"/>
    <col min="3" max="3" width="17.140625" style="1" customWidth="1"/>
    <col min="4" max="4" width="10" style="1" customWidth="1"/>
    <col min="5" max="6" width="7.7109375" style="1" customWidth="1"/>
    <col min="7" max="7" width="1.85546875" style="1" customWidth="1"/>
    <col min="8" max="10" width="13.42578125" style="1" customWidth="1"/>
    <col min="11" max="11" width="2.140625" style="1" customWidth="1"/>
    <col min="12" max="12" width="12.85546875" style="1" customWidth="1"/>
    <col min="13" max="13" width="12.5703125" style="1" customWidth="1"/>
    <col min="14" max="14" width="11.42578125" style="1" customWidth="1"/>
    <col min="15" max="15" width="2.28515625" style="1" customWidth="1"/>
    <col min="16" max="17" width="11.140625" style="1" customWidth="1"/>
    <col min="18" max="18" width="9.85546875" style="1" customWidth="1"/>
    <col min="19" max="19" width="2.140625" style="1" customWidth="1"/>
    <col min="20" max="20" width="11" style="1" customWidth="1"/>
    <col min="21" max="21" width="10.85546875" style="1" customWidth="1"/>
    <col min="22" max="22" width="3" style="1" customWidth="1"/>
    <col min="23" max="25" width="10.42578125" style="1" customWidth="1"/>
    <col min="26" max="26" width="2.7109375" style="1" customWidth="1"/>
    <col min="27" max="29" width="11.28515625" style="1" customWidth="1"/>
    <col min="30" max="30" width="2.5703125" style="1" customWidth="1"/>
    <col min="31" max="33" width="10.85546875" style="1" customWidth="1"/>
    <col min="34" max="34" width="2.42578125" style="1" customWidth="1"/>
    <col min="35" max="35" width="8" style="14" customWidth="1"/>
    <col min="36" max="36" width="9.5703125" style="14" customWidth="1"/>
    <col min="37" max="37" width="7.42578125" style="59" customWidth="1"/>
    <col min="38" max="38" width="7.28515625" style="12" customWidth="1"/>
    <col min="39" max="39" width="7" style="1" customWidth="1"/>
    <col min="40" max="40" width="3.140625" style="1" customWidth="1"/>
    <col min="41" max="41" width="7.28515625" style="1" customWidth="1"/>
    <col min="42" max="42" width="10.85546875" style="19" customWidth="1"/>
    <col min="43" max="43" width="8.5703125" style="1" customWidth="1"/>
    <col min="44" max="44" width="6.42578125" style="1" customWidth="1"/>
    <col min="45" max="45" width="2.28515625" style="1" customWidth="1"/>
    <col min="46" max="46" width="6.85546875" style="19" customWidth="1"/>
    <col min="47" max="47" width="16.85546875" style="19" customWidth="1"/>
    <col min="48" max="48" width="7.140625" style="19" customWidth="1"/>
    <col min="49" max="49" width="1.7109375" style="1" customWidth="1"/>
    <col min="50" max="50" width="9.7109375" style="1" customWidth="1"/>
    <col min="51" max="51" width="11.42578125" style="1"/>
    <col min="52" max="52" width="11.85546875" style="1" customWidth="1"/>
    <col min="53" max="53" width="1.42578125" style="1" customWidth="1"/>
    <col min="54" max="57" width="11.5703125" style="1" customWidth="1"/>
    <col min="58" max="16384" width="11.42578125" style="1"/>
  </cols>
  <sheetData>
    <row r="1" spans="1:54" x14ac:dyDescent="0.2">
      <c r="C1" s="17" t="s">
        <v>608</v>
      </c>
    </row>
    <row r="2" spans="1:54" ht="13.5" customHeight="1" x14ac:dyDescent="0.2">
      <c r="L2" s="56" t="s">
        <v>882</v>
      </c>
      <c r="M2" s="56"/>
    </row>
    <row r="3" spans="1:54" ht="15.75" customHeight="1" x14ac:dyDescent="0.3">
      <c r="C3" s="65" t="s">
        <v>577</v>
      </c>
      <c r="D3" s="56" t="s">
        <v>620</v>
      </c>
      <c r="L3" s="56" t="s">
        <v>857</v>
      </c>
      <c r="W3" s="65" t="s">
        <v>586</v>
      </c>
      <c r="X3" s="1" t="s">
        <v>863</v>
      </c>
    </row>
    <row r="4" spans="1:54" ht="15.75" customHeight="1" x14ac:dyDescent="0.3">
      <c r="C4" s="65" t="s">
        <v>609</v>
      </c>
      <c r="D4" s="56" t="s">
        <v>621</v>
      </c>
      <c r="L4" s="56" t="s">
        <v>858</v>
      </c>
      <c r="W4" s="67" t="s">
        <v>590</v>
      </c>
      <c r="X4" s="56" t="s">
        <v>864</v>
      </c>
    </row>
    <row r="5" spans="1:54" ht="15.75" customHeight="1" x14ac:dyDescent="0.3">
      <c r="C5" s="65" t="s">
        <v>610</v>
      </c>
      <c r="D5" s="56" t="s">
        <v>622</v>
      </c>
      <c r="L5" s="65" t="s">
        <v>583</v>
      </c>
      <c r="M5" s="56" t="s">
        <v>617</v>
      </c>
      <c r="W5" s="67" t="s">
        <v>589</v>
      </c>
      <c r="X5" s="56" t="s">
        <v>883</v>
      </c>
      <c r="AJ5" s="69" t="s">
        <v>877</v>
      </c>
      <c r="AL5" s="70" t="s">
        <v>876</v>
      </c>
      <c r="AU5" s="65" t="s">
        <v>874</v>
      </c>
      <c r="AV5" s="65"/>
    </row>
    <row r="6" spans="1:54" ht="15.75" customHeight="1" x14ac:dyDescent="0.25">
      <c r="C6" s="65"/>
      <c r="L6" s="65" t="s">
        <v>584</v>
      </c>
      <c r="M6" s="56" t="s">
        <v>618</v>
      </c>
      <c r="AJ6" s="71" t="s">
        <v>870</v>
      </c>
      <c r="AL6" s="70" t="s">
        <v>869</v>
      </c>
      <c r="AU6" s="65" t="s">
        <v>875</v>
      </c>
      <c r="AV6" s="65"/>
    </row>
    <row r="7" spans="1:54" ht="15.75" customHeight="1" x14ac:dyDescent="0.3">
      <c r="C7" s="65" t="s">
        <v>611</v>
      </c>
      <c r="D7" s="56" t="s">
        <v>614</v>
      </c>
      <c r="L7" s="65" t="s">
        <v>585</v>
      </c>
      <c r="M7" s="56" t="s">
        <v>619</v>
      </c>
      <c r="W7" s="65" t="s">
        <v>80</v>
      </c>
      <c r="X7" s="56" t="s">
        <v>865</v>
      </c>
      <c r="AJ7" s="72" t="s">
        <v>871</v>
      </c>
      <c r="AL7" s="70" t="s">
        <v>872</v>
      </c>
      <c r="AU7" s="74"/>
    </row>
    <row r="8" spans="1:54" ht="15.75" customHeight="1" x14ac:dyDescent="0.3">
      <c r="C8" s="65" t="s">
        <v>612</v>
      </c>
      <c r="D8" s="56" t="s">
        <v>615</v>
      </c>
      <c r="W8" s="65" t="s">
        <v>466</v>
      </c>
      <c r="X8" s="1" t="s">
        <v>866</v>
      </c>
    </row>
    <row r="9" spans="1:54" ht="15.75" customHeight="1" x14ac:dyDescent="0.3">
      <c r="C9" s="65" t="s">
        <v>613</v>
      </c>
      <c r="D9" s="56" t="s">
        <v>616</v>
      </c>
      <c r="L9" s="65" t="s">
        <v>587</v>
      </c>
      <c r="M9" s="56" t="s">
        <v>861</v>
      </c>
      <c r="Q9" s="56" t="s">
        <v>859</v>
      </c>
      <c r="W9" s="65" t="s">
        <v>467</v>
      </c>
      <c r="X9" s="56" t="s">
        <v>867</v>
      </c>
    </row>
    <row r="10" spans="1:54" ht="15.75" customHeight="1" x14ac:dyDescent="0.3">
      <c r="L10" s="65" t="s">
        <v>588</v>
      </c>
      <c r="M10" s="56" t="s">
        <v>862</v>
      </c>
      <c r="Q10" s="56" t="s">
        <v>860</v>
      </c>
      <c r="W10" s="65" t="s">
        <v>468</v>
      </c>
      <c r="X10" s="1" t="s">
        <v>868</v>
      </c>
    </row>
    <row r="11" spans="1:54" x14ac:dyDescent="0.2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21"/>
      <c r="AK11" s="60"/>
      <c r="AL11" s="23"/>
      <c r="AM11" s="20"/>
      <c r="AN11" s="20"/>
      <c r="AO11" s="20"/>
      <c r="AP11" s="24"/>
      <c r="AQ11" s="20"/>
      <c r="AR11" s="20"/>
      <c r="AS11" s="20"/>
      <c r="AT11" s="24"/>
      <c r="AU11" s="24"/>
      <c r="AV11" s="24"/>
      <c r="AW11" s="20"/>
      <c r="AX11" s="20"/>
      <c r="AY11" s="20"/>
      <c r="AZ11" s="90" t="s">
        <v>885</v>
      </c>
      <c r="BA11" s="20"/>
    </row>
    <row r="12" spans="1:54" x14ac:dyDescent="0.2">
      <c r="G12" s="20"/>
      <c r="H12" s="17" t="s">
        <v>595</v>
      </c>
      <c r="I12" s="17" t="s">
        <v>596</v>
      </c>
      <c r="J12" s="17" t="s">
        <v>597</v>
      </c>
      <c r="K12" s="20"/>
      <c r="O12" s="20"/>
      <c r="P12" s="56" t="s">
        <v>856</v>
      </c>
      <c r="S12" s="20"/>
      <c r="T12" s="17" t="s">
        <v>592</v>
      </c>
      <c r="U12" s="17" t="s">
        <v>593</v>
      </c>
      <c r="V12" s="20"/>
      <c r="W12" s="17" t="s">
        <v>594</v>
      </c>
      <c r="Y12" s="17" t="s">
        <v>606</v>
      </c>
      <c r="Z12" s="20"/>
      <c r="AA12" s="17" t="s">
        <v>598</v>
      </c>
      <c r="AB12" s="17" t="s">
        <v>599</v>
      </c>
      <c r="AC12" s="17" t="s">
        <v>600</v>
      </c>
      <c r="AD12" s="20"/>
      <c r="AE12" s="17"/>
      <c r="AF12" s="17" t="s">
        <v>601</v>
      </c>
      <c r="AG12" s="17" t="s">
        <v>602</v>
      </c>
      <c r="AH12" s="20"/>
      <c r="AJ12" s="40" t="s">
        <v>879</v>
      </c>
      <c r="AN12" s="20"/>
      <c r="AS12" s="20"/>
      <c r="AU12" s="44" t="s">
        <v>891</v>
      </c>
      <c r="AV12" s="44"/>
      <c r="AW12" s="20"/>
      <c r="AY12" s="44" t="s">
        <v>892</v>
      </c>
      <c r="AZ12" s="78" t="s">
        <v>884</v>
      </c>
      <c r="BA12" s="20"/>
    </row>
    <row r="13" spans="1:54" x14ac:dyDescent="0.2">
      <c r="A13"/>
      <c r="B13"/>
      <c r="C13"/>
      <c r="D13"/>
      <c r="E13"/>
      <c r="F13"/>
      <c r="G13" s="5"/>
      <c r="H13"/>
      <c r="I13"/>
      <c r="J13"/>
      <c r="K13" s="5"/>
      <c r="L13"/>
      <c r="M13"/>
      <c r="N13"/>
      <c r="O13" s="20"/>
      <c r="P13" s="64">
        <f>LARGE(P16:P312,15)</f>
        <v>5.0999999999999997E-2</v>
      </c>
      <c r="Q13" s="64">
        <f>LARGE(Q16:Q312,15)</f>
        <v>2.7E-2</v>
      </c>
      <c r="R13" s="64">
        <f>LARGE(R16:R312,15)</f>
        <v>2.1999999999999999E-2</v>
      </c>
      <c r="S13" s="5"/>
      <c r="T13"/>
      <c r="U13" s="6"/>
      <c r="V13" s="5"/>
      <c r="W13"/>
      <c r="X13"/>
      <c r="Y13"/>
      <c r="Z13" s="5"/>
      <c r="AA13"/>
      <c r="AB13"/>
      <c r="AC13"/>
      <c r="AD13" s="5"/>
      <c r="AH13" s="5"/>
      <c r="AI13" s="57" t="s">
        <v>854</v>
      </c>
      <c r="AJ13" s="57"/>
      <c r="AN13" s="20"/>
      <c r="AO13" s="58" t="s">
        <v>853</v>
      </c>
      <c r="AS13" s="20"/>
      <c r="AV13" s="79" t="s">
        <v>885</v>
      </c>
      <c r="AW13" s="20"/>
      <c r="AZ13" s="86" t="s">
        <v>886</v>
      </c>
      <c r="BA13" s="20"/>
    </row>
    <row r="14" spans="1:54" x14ac:dyDescent="0.2">
      <c r="A14"/>
      <c r="B14"/>
      <c r="C14" s="16"/>
      <c r="D14"/>
      <c r="E14"/>
      <c r="F14"/>
      <c r="G14" s="5"/>
      <c r="H14" s="3" t="s">
        <v>78</v>
      </c>
      <c r="I14" s="4" t="s">
        <v>79</v>
      </c>
      <c r="J14" s="2" t="s">
        <v>576</v>
      </c>
      <c r="K14" s="5"/>
      <c r="L14" s="3" t="s">
        <v>78</v>
      </c>
      <c r="M14" s="4" t="s">
        <v>79</v>
      </c>
      <c r="N14" s="2" t="s">
        <v>576</v>
      </c>
      <c r="O14" s="20"/>
      <c r="P14" s="3" t="s">
        <v>78</v>
      </c>
      <c r="Q14" s="4" t="s">
        <v>79</v>
      </c>
      <c r="R14" s="2" t="s">
        <v>576</v>
      </c>
      <c r="S14" s="5"/>
      <c r="T14" s="3" t="s">
        <v>78</v>
      </c>
      <c r="U14" s="4" t="s">
        <v>79</v>
      </c>
      <c r="V14" s="5"/>
      <c r="W14"/>
      <c r="X14" s="35"/>
      <c r="Y14" s="68"/>
      <c r="Z14" s="5"/>
      <c r="AA14" s="3" t="s">
        <v>78</v>
      </c>
      <c r="AB14" s="4" t="s">
        <v>79</v>
      </c>
      <c r="AC14" s="2" t="s">
        <v>576</v>
      </c>
      <c r="AD14" s="5"/>
      <c r="AE14" s="3" t="s">
        <v>469</v>
      </c>
      <c r="AF14" s="37" t="s">
        <v>603</v>
      </c>
      <c r="AG14" s="36" t="s">
        <v>591</v>
      </c>
      <c r="AH14" s="5"/>
      <c r="AI14" s="15"/>
      <c r="AJ14" s="15"/>
      <c r="AL14" s="77" t="s">
        <v>263</v>
      </c>
      <c r="AM14" s="1">
        <f>SUM(E16:E90)</f>
        <v>18351</v>
      </c>
      <c r="AN14" s="20"/>
      <c r="AS14" s="20"/>
      <c r="AT14" s="80">
        <f>COUNTIF(AT16:AT90,"&gt;0")</f>
        <v>75</v>
      </c>
      <c r="AV14" s="78" t="s">
        <v>884</v>
      </c>
      <c r="AW14" s="20"/>
      <c r="AX14" s="96">
        <f>AT14</f>
        <v>75</v>
      </c>
      <c r="AZ14" s="91" t="s">
        <v>889</v>
      </c>
      <c r="BA14" s="20"/>
    </row>
    <row r="15" spans="1:54" s="17" customFormat="1" ht="15" thickBot="1" x14ac:dyDescent="0.3">
      <c r="A15" s="7"/>
      <c r="B15" s="7" t="s">
        <v>855</v>
      </c>
      <c r="C15" s="8" t="s">
        <v>0</v>
      </c>
      <c r="D15" s="8" t="s">
        <v>1</v>
      </c>
      <c r="E15" s="8" t="s">
        <v>2</v>
      </c>
      <c r="F15" s="8" t="s">
        <v>262</v>
      </c>
      <c r="G15" s="9"/>
      <c r="H15" s="10" t="s">
        <v>577</v>
      </c>
      <c r="I15" s="10" t="s">
        <v>578</v>
      </c>
      <c r="J15" s="10" t="s">
        <v>579</v>
      </c>
      <c r="K15" s="9"/>
      <c r="L15" s="31" t="s">
        <v>582</v>
      </c>
      <c r="M15" s="31" t="s">
        <v>580</v>
      </c>
      <c r="N15" s="31" t="s">
        <v>581</v>
      </c>
      <c r="O15" s="33"/>
      <c r="P15" s="31" t="s">
        <v>583</v>
      </c>
      <c r="Q15" s="31" t="s">
        <v>584</v>
      </c>
      <c r="R15" s="31" t="s">
        <v>585</v>
      </c>
      <c r="S15" s="9"/>
      <c r="T15" s="11" t="s">
        <v>587</v>
      </c>
      <c r="U15" s="11" t="s">
        <v>588</v>
      </c>
      <c r="V15" s="9"/>
      <c r="W15" s="11" t="s">
        <v>586</v>
      </c>
      <c r="X15" s="32" t="s">
        <v>590</v>
      </c>
      <c r="Y15" s="32" t="s">
        <v>589</v>
      </c>
      <c r="Z15" s="9"/>
      <c r="AA15" s="11" t="s">
        <v>80</v>
      </c>
      <c r="AB15" s="11" t="s">
        <v>80</v>
      </c>
      <c r="AC15" s="11" t="s">
        <v>80</v>
      </c>
      <c r="AD15" s="9"/>
      <c r="AE15" s="11" t="s">
        <v>466</v>
      </c>
      <c r="AF15" s="11" t="s">
        <v>467</v>
      </c>
      <c r="AG15" s="11" t="s">
        <v>468</v>
      </c>
      <c r="AH15" s="9"/>
      <c r="AI15" s="66" t="s">
        <v>589</v>
      </c>
      <c r="AJ15" s="39" t="s">
        <v>878</v>
      </c>
      <c r="AK15" s="61" t="s">
        <v>880</v>
      </c>
      <c r="AL15" s="25" t="s">
        <v>881</v>
      </c>
      <c r="AM15" s="25"/>
      <c r="AN15" s="33"/>
      <c r="AO15" s="39" t="s">
        <v>604</v>
      </c>
      <c r="AP15" s="39" t="s">
        <v>605</v>
      </c>
      <c r="AQ15" s="61" t="s">
        <v>880</v>
      </c>
      <c r="AR15" s="25" t="s">
        <v>881</v>
      </c>
      <c r="AS15" s="33"/>
      <c r="AT15" s="73" t="s">
        <v>873</v>
      </c>
      <c r="AU15" s="46" t="s">
        <v>607</v>
      </c>
      <c r="AV15" s="73" t="s">
        <v>886</v>
      </c>
      <c r="AW15" s="33"/>
      <c r="AX15" s="73" t="s">
        <v>887</v>
      </c>
      <c r="AY15" s="46" t="s">
        <v>888</v>
      </c>
      <c r="AZ15" s="46" t="s">
        <v>890</v>
      </c>
      <c r="BA15" s="87"/>
    </row>
    <row r="16" spans="1:54" x14ac:dyDescent="0.2">
      <c r="A16" t="e">
        <f>IF(#REF!=D16,1,0)</f>
        <v>#REF!</v>
      </c>
      <c r="B16">
        <v>1</v>
      </c>
      <c r="C16" t="s">
        <v>501</v>
      </c>
      <c r="D16" t="s">
        <v>50</v>
      </c>
      <c r="E16">
        <v>1900</v>
      </c>
      <c r="F16" s="1">
        <v>20650</v>
      </c>
      <c r="G16" s="5"/>
      <c r="H16" s="26">
        <v>2.2509999999999999</v>
      </c>
      <c r="I16" s="26">
        <v>10.180999999999999</v>
      </c>
      <c r="J16" s="26">
        <v>8.4429999999999996</v>
      </c>
      <c r="K16" s="5"/>
      <c r="L16" s="26">
        <v>3.5409999999999999</v>
      </c>
      <c r="M16" s="26">
        <v>12.06</v>
      </c>
      <c r="N16" s="26">
        <v>8.2690000000000001</v>
      </c>
      <c r="O16" s="20"/>
      <c r="P16" s="51">
        <v>4.4999999999999998E-2</v>
      </c>
      <c r="Q16" s="51">
        <v>1.6E-2</v>
      </c>
      <c r="R16" s="51">
        <v>8.9999999999999993E-3</v>
      </c>
      <c r="S16" s="5"/>
      <c r="T16" s="26">
        <v>1.885</v>
      </c>
      <c r="U16" s="26">
        <v>0.86399999999999999</v>
      </c>
      <c r="V16" s="5"/>
      <c r="W16" s="26">
        <v>0.82899999999999996</v>
      </c>
      <c r="X16" s="26">
        <v>0.45800000000000002</v>
      </c>
      <c r="Y16" s="53">
        <f>W16*X16</f>
        <v>0.37968200000000002</v>
      </c>
      <c r="Z16" s="5"/>
      <c r="AA16" s="28">
        <f t="shared" ref="AA16:AA47" si="0">L16/H16</f>
        <v>1.573078631719236</v>
      </c>
      <c r="AB16" s="28">
        <f t="shared" ref="AB16:AB47" si="1">M16/I16</f>
        <v>1.1845594735291229</v>
      </c>
      <c r="AC16" s="28">
        <f t="shared" ref="AC16:AC47" si="2">N16/J16</f>
        <v>0.97939121165462517</v>
      </c>
      <c r="AD16" s="5"/>
      <c r="AE16" s="26">
        <v>-0.32500000000000001</v>
      </c>
      <c r="AF16" s="26">
        <v>-0.32400000000000001</v>
      </c>
      <c r="AG16" s="26">
        <v>0.999</v>
      </c>
      <c r="AH16" s="5"/>
      <c r="AI16" s="38">
        <f>Y16</f>
        <v>0.37968200000000002</v>
      </c>
      <c r="AJ16" s="14">
        <f t="shared" ref="AJ16:AJ47" si="3">AI16*$AM$14/AK16</f>
        <v>0.85531761566388775</v>
      </c>
      <c r="AK16" s="59">
        <f t="shared" ref="AK16:AK47" si="4">E16*(1-AI16)+AI16*$AM$14</f>
        <v>8146.1485819999998</v>
      </c>
      <c r="AL16" s="13">
        <f t="shared" ref="AL16:AL47" si="5">AK16/$AM$14</f>
        <v>0.44390761168328702</v>
      </c>
      <c r="AN16" s="20"/>
      <c r="AO16" s="13">
        <f>Y16</f>
        <v>0.37968200000000002</v>
      </c>
      <c r="AP16" s="50">
        <f>AO16*F16/AQ16</f>
        <v>0.86932040142864475</v>
      </c>
      <c r="AQ16" s="12">
        <f>E16*(1-AO16)+AO16*F16</f>
        <v>9019.0375000000004</v>
      </c>
      <c r="AR16" s="13">
        <f>AQ16/F16</f>
        <v>0.43675726392251818</v>
      </c>
      <c r="AS16" s="20"/>
      <c r="AT16" s="19">
        <f>E16</f>
        <v>1900</v>
      </c>
      <c r="AU16" s="45">
        <v>-5.4724599999999998E-2</v>
      </c>
      <c r="AV16" s="75">
        <f>CORREL(AT16:AT90,AU16:AU90)</f>
        <v>0.11173376352223975</v>
      </c>
      <c r="AW16" s="20"/>
      <c r="AX16" s="81">
        <f>LN(AT16)</f>
        <v>7.5496091651545321</v>
      </c>
      <c r="AY16" s="82">
        <f>LN(T16)</f>
        <v>0.63392782089997413</v>
      </c>
      <c r="AZ16" s="75">
        <f>CORREL(AX16:AX90,AY16:AY90)</f>
        <v>1.3340796024870287E-2</v>
      </c>
      <c r="BA16" s="20"/>
      <c r="BB16" s="13"/>
    </row>
    <row r="17" spans="1:63" x14ac:dyDescent="0.2">
      <c r="A17" t="e">
        <f>IF(#REF!=D17,1,0)</f>
        <v>#REF!</v>
      </c>
      <c r="B17">
        <v>1</v>
      </c>
      <c r="C17" t="s">
        <v>502</v>
      </c>
      <c r="D17" t="s">
        <v>77</v>
      </c>
      <c r="E17">
        <v>1400</v>
      </c>
      <c r="F17" s="1">
        <v>20650</v>
      </c>
      <c r="G17" s="5"/>
      <c r="H17" s="26">
        <v>1.3979999999999999</v>
      </c>
      <c r="I17" s="26">
        <v>11.441000000000001</v>
      </c>
      <c r="J17" s="26">
        <v>9.6059999999999999</v>
      </c>
      <c r="K17" s="5"/>
      <c r="L17" s="26">
        <v>1.7889999999999999</v>
      </c>
      <c r="M17" s="26">
        <v>10.478</v>
      </c>
      <c r="N17" s="26">
        <v>7.4059999999999997</v>
      </c>
      <c r="O17" s="20"/>
      <c r="P17" s="51">
        <v>0.02</v>
      </c>
      <c r="Q17" s="51">
        <v>8.9999999999999993E-3</v>
      </c>
      <c r="R17" s="51">
        <v>7.0000000000000001E-3</v>
      </c>
      <c r="S17" s="5"/>
      <c r="T17" s="26">
        <v>1.589</v>
      </c>
      <c r="U17" s="26">
        <v>0.94599999999999995</v>
      </c>
      <c r="V17" s="5"/>
      <c r="W17" s="26">
        <v>0.84</v>
      </c>
      <c r="X17" s="26">
        <v>0.59499999999999997</v>
      </c>
      <c r="Y17" s="53">
        <f t="shared" ref="Y17:Y80" si="6">W17*X17</f>
        <v>0.49979999999999997</v>
      </c>
      <c r="Z17" s="5"/>
      <c r="AA17" s="28">
        <f t="shared" si="0"/>
        <v>1.2796852646638055</v>
      </c>
      <c r="AB17" s="28">
        <f t="shared" si="1"/>
        <v>0.91582903592343323</v>
      </c>
      <c r="AC17" s="28">
        <f t="shared" si="2"/>
        <v>0.7709764730376848</v>
      </c>
      <c r="AD17" s="5"/>
      <c r="AE17" s="26">
        <v>-0.219</v>
      </c>
      <c r="AF17" s="26">
        <v>-0.223</v>
      </c>
      <c r="AG17" s="26">
        <v>0.998</v>
      </c>
      <c r="AH17" s="5"/>
      <c r="AI17" s="38">
        <f t="shared" ref="AI17:AI80" si="7">Y17</f>
        <v>0.49979999999999997</v>
      </c>
      <c r="AJ17" s="14">
        <f t="shared" si="3"/>
        <v>0.92906480841613004</v>
      </c>
      <c r="AK17" s="59">
        <f t="shared" si="4"/>
        <v>9872.1098000000002</v>
      </c>
      <c r="AL17" s="13">
        <f t="shared" si="5"/>
        <v>0.53796031823878809</v>
      </c>
      <c r="AN17" s="20"/>
      <c r="AO17" s="13">
        <f t="shared" ref="AO17:AO80" si="8">Y17</f>
        <v>0.49979999999999997</v>
      </c>
      <c r="AP17" s="50">
        <f t="shared" ref="AP17:AP80" si="9">AO17*F17/AQ17</f>
        <v>0.93646035123376414</v>
      </c>
      <c r="AQ17" s="12">
        <f t="shared" ref="AQ17:AQ80" si="10">E17*(1-AO17)+AO17*F17</f>
        <v>11021.15</v>
      </c>
      <c r="AR17" s="13">
        <f t="shared" ref="AR17:AR80" si="11">AQ17/F17</f>
        <v>0.53371186440677965</v>
      </c>
      <c r="AS17" s="20"/>
      <c r="AT17" s="19">
        <f t="shared" ref="AT17:AT80" si="12">E17</f>
        <v>1400</v>
      </c>
      <c r="AU17" s="45">
        <v>-1.75675E-2</v>
      </c>
      <c r="AV17" s="75">
        <f>(AV16*SQRT(AT14-2))/SQRT(1-AV16^2)</f>
        <v>0.96066923391346626</v>
      </c>
      <c r="AW17" s="20"/>
      <c r="AX17" s="81">
        <f t="shared" ref="AX17:AX80" si="13">LN(AT17)</f>
        <v>7.2442275156033498</v>
      </c>
      <c r="AY17" s="82">
        <f t="shared" ref="AY17:AY80" si="14">LN(T17)</f>
        <v>0.4631048875545789</v>
      </c>
      <c r="AZ17" s="75">
        <f>(AZ16*SQRT(AX14-2))/SQRT(1-AZ16^2)</f>
        <v>0.11399395579533939</v>
      </c>
      <c r="BA17" s="20"/>
      <c r="BB17" s="13"/>
    </row>
    <row r="18" spans="1:63" x14ac:dyDescent="0.2">
      <c r="A18" t="e">
        <f>IF(#REF!=D18,1,0)</f>
        <v>#REF!</v>
      </c>
      <c r="B18">
        <v>1</v>
      </c>
      <c r="C18" t="s">
        <v>503</v>
      </c>
      <c r="D18" t="s">
        <v>29</v>
      </c>
      <c r="E18">
        <v>857</v>
      </c>
      <c r="F18" s="1">
        <v>20650</v>
      </c>
      <c r="G18" s="5"/>
      <c r="H18" s="26">
        <v>1.6890000000000001</v>
      </c>
      <c r="I18" s="26">
        <v>11.154</v>
      </c>
      <c r="J18" s="26">
        <v>9.2629999999999999</v>
      </c>
      <c r="K18" s="5"/>
      <c r="L18" s="26">
        <v>3.0459999999999998</v>
      </c>
      <c r="M18" s="26">
        <v>10.954000000000001</v>
      </c>
      <c r="N18" s="26">
        <v>7.5739999999999998</v>
      </c>
      <c r="O18" s="20"/>
      <c r="P18" s="51">
        <v>1.7999999999999999E-2</v>
      </c>
      <c r="Q18" s="51">
        <v>1.2E-2</v>
      </c>
      <c r="R18" s="51">
        <v>0.01</v>
      </c>
      <c r="S18" s="5"/>
      <c r="T18" s="26">
        <v>3.1360000000000001</v>
      </c>
      <c r="U18" s="26">
        <v>0.89700000000000002</v>
      </c>
      <c r="V18" s="5"/>
      <c r="W18" s="26">
        <v>0.83</v>
      </c>
      <c r="X18" s="26">
        <v>0.28599999999999998</v>
      </c>
      <c r="Y18" s="53">
        <f t="shared" si="6"/>
        <v>0.23737999999999998</v>
      </c>
      <c r="Z18" s="5"/>
      <c r="AA18" s="28">
        <f t="shared" si="0"/>
        <v>1.8034339846062757</v>
      </c>
      <c r="AB18" s="28">
        <f t="shared" si="1"/>
        <v>0.98206921283844362</v>
      </c>
      <c r="AC18" s="28">
        <f t="shared" si="2"/>
        <v>0.81766166468746626</v>
      </c>
      <c r="AD18" s="5"/>
      <c r="AE18" s="26">
        <v>-0.26200000000000001</v>
      </c>
      <c r="AF18" s="26">
        <v>-0.26100000000000001</v>
      </c>
      <c r="AG18" s="26">
        <v>0.999</v>
      </c>
      <c r="AH18" s="5"/>
      <c r="AI18" s="38">
        <f t="shared" si="7"/>
        <v>0.23737999999999998</v>
      </c>
      <c r="AJ18" s="14">
        <f t="shared" si="3"/>
        <v>0.8695406941360454</v>
      </c>
      <c r="AK18" s="59">
        <f t="shared" si="4"/>
        <v>5009.7257199999995</v>
      </c>
      <c r="AL18" s="13">
        <f t="shared" si="5"/>
        <v>0.27299469892648898</v>
      </c>
      <c r="AN18" s="20"/>
      <c r="AO18" s="13">
        <f t="shared" si="8"/>
        <v>0.23737999999999998</v>
      </c>
      <c r="AP18" s="50">
        <f t="shared" si="9"/>
        <v>0.88235626487929719</v>
      </c>
      <c r="AQ18" s="12">
        <f t="shared" si="10"/>
        <v>5555.46234</v>
      </c>
      <c r="AR18" s="13">
        <f t="shared" si="11"/>
        <v>0.26902965326876516</v>
      </c>
      <c r="AS18" s="20"/>
      <c r="AT18" s="19">
        <f t="shared" si="12"/>
        <v>857</v>
      </c>
      <c r="AU18" s="45">
        <v>1.6402400000000001E-2</v>
      </c>
      <c r="AV18" s="75">
        <f>_xlfn.T.DIST.RT(AV17,AT14-2)</f>
        <v>0.16994487559056981</v>
      </c>
      <c r="AW18" s="20"/>
      <c r="AX18" s="81">
        <f t="shared" si="13"/>
        <v>6.75343791859778</v>
      </c>
      <c r="AY18" s="82">
        <f t="shared" si="14"/>
        <v>1.1429481024881614</v>
      </c>
      <c r="AZ18" s="75">
        <f>1-_xlfn.T.DIST.RT(AZ17,AX14-2)</f>
        <v>0.54522223766951949</v>
      </c>
      <c r="BA18" s="20"/>
      <c r="BB18" s="13"/>
      <c r="BK18" s="17"/>
    </row>
    <row r="19" spans="1:63" x14ac:dyDescent="0.2">
      <c r="A19" t="e">
        <f>IF(#REF!=D19,1,0)</f>
        <v>#REF!</v>
      </c>
      <c r="B19">
        <v>1</v>
      </c>
      <c r="C19" t="s">
        <v>504</v>
      </c>
      <c r="D19" t="s">
        <v>3</v>
      </c>
      <c r="E19">
        <v>854</v>
      </c>
      <c r="F19" s="1">
        <v>20650</v>
      </c>
      <c r="G19" s="5"/>
      <c r="H19" s="26">
        <v>1.0529999999999999</v>
      </c>
      <c r="I19" s="26">
        <v>12.446</v>
      </c>
      <c r="J19" s="26">
        <v>9.5299999999999994</v>
      </c>
      <c r="K19" s="5"/>
      <c r="L19" s="26">
        <v>1.893</v>
      </c>
      <c r="M19" s="26">
        <v>12.862</v>
      </c>
      <c r="N19" s="26">
        <v>7.5449999999999999</v>
      </c>
      <c r="O19" s="20"/>
      <c r="P19" s="51">
        <v>2.1999999999999999E-2</v>
      </c>
      <c r="Q19" s="51">
        <v>1.0999999999999999E-2</v>
      </c>
      <c r="R19" s="51">
        <v>6.0000000000000001E-3</v>
      </c>
      <c r="S19" s="5"/>
      <c r="T19" s="26">
        <v>1.9610000000000001</v>
      </c>
      <c r="U19" s="26">
        <v>1.0009999999999999</v>
      </c>
      <c r="V19" s="5"/>
      <c r="W19" s="26">
        <v>0.76600000000000001</v>
      </c>
      <c r="X19" s="26">
        <v>0.51</v>
      </c>
      <c r="Y19" s="53">
        <f t="shared" si="6"/>
        <v>0.39066000000000001</v>
      </c>
      <c r="Z19" s="5"/>
      <c r="AA19" s="28">
        <f t="shared" si="0"/>
        <v>1.7977207977207978</v>
      </c>
      <c r="AB19" s="28">
        <f t="shared" si="1"/>
        <v>1.033424393379399</v>
      </c>
      <c r="AC19" s="28">
        <f t="shared" si="2"/>
        <v>0.79171038824763906</v>
      </c>
      <c r="AD19" s="5"/>
      <c r="AE19" s="26">
        <v>0.188</v>
      </c>
      <c r="AF19" s="26">
        <v>0.187</v>
      </c>
      <c r="AG19" s="26">
        <v>0.999</v>
      </c>
      <c r="AH19" s="5"/>
      <c r="AI19" s="38">
        <f t="shared" si="7"/>
        <v>0.39066000000000001</v>
      </c>
      <c r="AJ19" s="14">
        <f t="shared" si="3"/>
        <v>0.93232529878925108</v>
      </c>
      <c r="AK19" s="59">
        <f t="shared" si="4"/>
        <v>7689.3780200000001</v>
      </c>
      <c r="AL19" s="13">
        <f t="shared" si="5"/>
        <v>0.41901683940929652</v>
      </c>
      <c r="AN19" s="20"/>
      <c r="AO19" s="13">
        <f t="shared" si="8"/>
        <v>0.39066000000000001</v>
      </c>
      <c r="AP19" s="50">
        <f t="shared" si="9"/>
        <v>0.93940308178159915</v>
      </c>
      <c r="AQ19" s="12">
        <f t="shared" si="10"/>
        <v>8587.5053599999992</v>
      </c>
      <c r="AR19" s="13">
        <f t="shared" si="11"/>
        <v>0.41585982372881353</v>
      </c>
      <c r="AS19" s="20"/>
      <c r="AT19" s="19">
        <f t="shared" si="12"/>
        <v>854</v>
      </c>
      <c r="AU19" s="45">
        <v>9.1118500000000005E-2</v>
      </c>
      <c r="AV19" s="45"/>
      <c r="AW19" s="20"/>
      <c r="AX19" s="81">
        <f t="shared" si="13"/>
        <v>6.7499311937885702</v>
      </c>
      <c r="AY19" s="82">
        <f t="shared" si="14"/>
        <v>0.67345454721420928</v>
      </c>
      <c r="AZ19" s="85">
        <f>LINEST(AY16:AY90,AX16:AX90)</f>
        <v>1.2110542474768034E-2</v>
      </c>
      <c r="BA19" s="20"/>
      <c r="BB19" s="13"/>
      <c r="BK19" s="17"/>
    </row>
    <row r="20" spans="1:63" x14ac:dyDescent="0.2">
      <c r="A20" t="e">
        <f>IF(#REF!=D20,1,0)</f>
        <v>#REF!</v>
      </c>
      <c r="B20">
        <v>1</v>
      </c>
      <c r="C20" t="s">
        <v>505</v>
      </c>
      <c r="D20" t="s">
        <v>26</v>
      </c>
      <c r="E20">
        <v>742</v>
      </c>
      <c r="F20" s="1">
        <v>20650</v>
      </c>
      <c r="G20" s="5"/>
      <c r="H20" s="26">
        <v>0.89700000000000002</v>
      </c>
      <c r="I20" s="26">
        <v>11.523999999999999</v>
      </c>
      <c r="J20" s="26">
        <v>9.58</v>
      </c>
      <c r="K20" s="5"/>
      <c r="L20" s="26">
        <v>1.3240000000000001</v>
      </c>
      <c r="M20" s="26">
        <v>12.013999999999999</v>
      </c>
      <c r="N20" s="26">
        <v>8.3089999999999993</v>
      </c>
      <c r="O20" s="20"/>
      <c r="P20" s="51">
        <v>2.9000000000000001E-2</v>
      </c>
      <c r="Q20" s="51">
        <v>8.9999999999999993E-3</v>
      </c>
      <c r="R20" s="51">
        <v>0.01</v>
      </c>
      <c r="S20" s="5"/>
      <c r="T20" s="26">
        <v>1.923</v>
      </c>
      <c r="U20" s="26">
        <v>0.92100000000000004</v>
      </c>
      <c r="V20" s="5"/>
      <c r="W20" s="26">
        <v>0.83099999999999996</v>
      </c>
      <c r="X20" s="26">
        <v>0.47899999999999998</v>
      </c>
      <c r="Y20" s="53">
        <f t="shared" si="6"/>
        <v>0.39804899999999999</v>
      </c>
      <c r="Z20" s="5"/>
      <c r="AA20" s="28">
        <f t="shared" si="0"/>
        <v>1.4760312151616499</v>
      </c>
      <c r="AB20" s="28">
        <f t="shared" si="1"/>
        <v>1.042519958347796</v>
      </c>
      <c r="AC20" s="28">
        <f t="shared" si="2"/>
        <v>0.86732776617954066</v>
      </c>
      <c r="AD20" s="5"/>
      <c r="AE20" s="26">
        <v>-8.1000000000000003E-2</v>
      </c>
      <c r="AF20" s="26">
        <v>-8.8999999999999996E-2</v>
      </c>
      <c r="AG20" s="26">
        <v>0.999</v>
      </c>
      <c r="AH20" s="5"/>
      <c r="AI20" s="38">
        <f t="shared" si="7"/>
        <v>0.39804899999999999</v>
      </c>
      <c r="AJ20" s="14">
        <f t="shared" si="3"/>
        <v>0.94237730181899693</v>
      </c>
      <c r="AK20" s="59">
        <f t="shared" si="4"/>
        <v>7751.2448409999997</v>
      </c>
      <c r="AL20" s="13">
        <f t="shared" si="5"/>
        <v>0.42238814456977819</v>
      </c>
      <c r="AN20" s="20"/>
      <c r="AO20" s="13">
        <f t="shared" si="8"/>
        <v>0.39804899999999999</v>
      </c>
      <c r="AP20" s="50">
        <f t="shared" si="9"/>
        <v>0.9484619069388589</v>
      </c>
      <c r="AQ20" s="12">
        <f t="shared" si="10"/>
        <v>8666.3594919999996</v>
      </c>
      <c r="AR20" s="13">
        <f t="shared" si="11"/>
        <v>0.41967842576271186</v>
      </c>
      <c r="AS20" s="20"/>
      <c r="AT20" s="19">
        <f t="shared" si="12"/>
        <v>742</v>
      </c>
      <c r="AU20" s="45">
        <v>-1.7383300000000001E-2</v>
      </c>
      <c r="AV20" s="45"/>
      <c r="AW20" s="20"/>
      <c r="AX20" s="81">
        <f t="shared" si="13"/>
        <v>6.6093492431673804</v>
      </c>
      <c r="AY20" s="82">
        <f t="shared" si="14"/>
        <v>0.65388646660664274</v>
      </c>
      <c r="AZ20" s="89">
        <f>EXP(INTERCEPT(AY16:AY90,AX16:AX90))</f>
        <v>2.1791578084837617</v>
      </c>
      <c r="BA20" s="20"/>
      <c r="BB20" s="13"/>
      <c r="BK20" s="17"/>
    </row>
    <row r="21" spans="1:63" x14ac:dyDescent="0.2">
      <c r="A21" t="e">
        <f>IF(#REF!=D21,1,0)</f>
        <v>#REF!</v>
      </c>
      <c r="B21">
        <v>1</v>
      </c>
      <c r="C21" t="s">
        <v>506</v>
      </c>
      <c r="D21" t="s">
        <v>35</v>
      </c>
      <c r="E21">
        <v>694</v>
      </c>
      <c r="F21" s="1">
        <v>20650</v>
      </c>
      <c r="G21" s="5"/>
      <c r="H21" s="26">
        <v>0.68899999999999995</v>
      </c>
      <c r="I21" s="26">
        <v>11.66</v>
      </c>
      <c r="J21" s="26">
        <v>9.6739999999999995</v>
      </c>
      <c r="K21" s="5"/>
      <c r="L21" s="26">
        <v>0.93500000000000005</v>
      </c>
      <c r="M21" s="26">
        <v>9.6720000000000006</v>
      </c>
      <c r="N21" s="26">
        <v>6.6710000000000003</v>
      </c>
      <c r="O21" s="20"/>
      <c r="P21" s="51">
        <v>2.4E-2</v>
      </c>
      <c r="Q21" s="51">
        <v>1.2E-2</v>
      </c>
      <c r="R21" s="51">
        <v>8.0000000000000002E-3</v>
      </c>
      <c r="S21" s="5"/>
      <c r="T21" s="26">
        <v>1.579</v>
      </c>
      <c r="U21" s="26">
        <v>0.93</v>
      </c>
      <c r="V21" s="5"/>
      <c r="W21" s="26">
        <v>0.83</v>
      </c>
      <c r="X21" s="26">
        <v>0.58899999999999997</v>
      </c>
      <c r="Y21" s="53">
        <f t="shared" si="6"/>
        <v>0.48886999999999997</v>
      </c>
      <c r="Z21" s="5"/>
      <c r="AA21" s="28">
        <f t="shared" si="0"/>
        <v>1.3570391872278667</v>
      </c>
      <c r="AB21" s="28">
        <f t="shared" si="1"/>
        <v>0.82950257289879936</v>
      </c>
      <c r="AC21" s="28">
        <f t="shared" si="2"/>
        <v>0.68958031837916067</v>
      </c>
      <c r="AD21" s="5"/>
      <c r="AE21" s="26">
        <v>-0.19900000000000001</v>
      </c>
      <c r="AF21" s="26">
        <v>-0.20399999999999999</v>
      </c>
      <c r="AG21" s="26">
        <v>0.999</v>
      </c>
      <c r="AH21" s="5"/>
      <c r="AI21" s="38">
        <f t="shared" si="7"/>
        <v>0.48886999999999997</v>
      </c>
      <c r="AJ21" s="14">
        <f t="shared" si="3"/>
        <v>0.96196385670276952</v>
      </c>
      <c r="AK21" s="59">
        <f t="shared" si="4"/>
        <v>9325.9775900000004</v>
      </c>
      <c r="AL21" s="13">
        <f t="shared" si="5"/>
        <v>0.50819996675930468</v>
      </c>
      <c r="AN21" s="20"/>
      <c r="AO21" s="13">
        <f t="shared" si="8"/>
        <v>0.48886999999999997</v>
      </c>
      <c r="AP21" s="50">
        <f t="shared" si="9"/>
        <v>0.96605474033653249</v>
      </c>
      <c r="AQ21" s="12">
        <f t="shared" si="10"/>
        <v>10449.889719999999</v>
      </c>
      <c r="AR21" s="13">
        <f t="shared" si="11"/>
        <v>0.50604792832929779</v>
      </c>
      <c r="AS21" s="20"/>
      <c r="AT21" s="19">
        <f t="shared" si="12"/>
        <v>694</v>
      </c>
      <c r="AU21" s="45">
        <v>-1.1428799999999999E-2</v>
      </c>
      <c r="AV21" s="45"/>
      <c r="AW21" s="20"/>
      <c r="AX21" s="81">
        <f t="shared" si="13"/>
        <v>6.5424719605068047</v>
      </c>
      <c r="AY21" s="82">
        <f t="shared" si="14"/>
        <v>0.45679173527350503</v>
      </c>
      <c r="BA21" s="20"/>
      <c r="BB21" s="13"/>
      <c r="BK21" s="17"/>
    </row>
    <row r="22" spans="1:63" ht="15" x14ac:dyDescent="0.25">
      <c r="A22" t="e">
        <f>IF(#REF!=D22,1,0)</f>
        <v>#REF!</v>
      </c>
      <c r="B22">
        <v>1</v>
      </c>
      <c r="C22" t="s">
        <v>507</v>
      </c>
      <c r="D22" t="s">
        <v>10</v>
      </c>
      <c r="E22">
        <v>641</v>
      </c>
      <c r="F22" s="1">
        <v>20650</v>
      </c>
      <c r="G22" s="5"/>
      <c r="H22" s="26">
        <v>4.5350000000000001</v>
      </c>
      <c r="I22" s="26">
        <v>11.552</v>
      </c>
      <c r="J22" s="26">
        <v>9.5839999999999996</v>
      </c>
      <c r="K22" s="5"/>
      <c r="L22" s="26">
        <v>27.055</v>
      </c>
      <c r="M22" s="26">
        <v>10.507</v>
      </c>
      <c r="N22" s="26">
        <v>7.3680000000000003</v>
      </c>
      <c r="O22" s="20"/>
      <c r="P22" s="51">
        <v>3.9E-2</v>
      </c>
      <c r="Q22" s="51">
        <v>7.0000000000000001E-3</v>
      </c>
      <c r="R22" s="51">
        <v>5.0000000000000001E-3</v>
      </c>
      <c r="S22" s="5"/>
      <c r="T22" s="26">
        <v>11.26</v>
      </c>
      <c r="U22" s="26">
        <v>0.91900000000000004</v>
      </c>
      <c r="V22" s="5"/>
      <c r="W22" s="26">
        <v>0.83</v>
      </c>
      <c r="X22" s="26">
        <v>8.2000000000000003E-2</v>
      </c>
      <c r="Y22" s="53">
        <f t="shared" si="6"/>
        <v>6.8059999999999996E-2</v>
      </c>
      <c r="Z22" s="5"/>
      <c r="AA22" s="28">
        <f t="shared" si="0"/>
        <v>5.9658213891951482</v>
      </c>
      <c r="AB22" s="28">
        <f t="shared" si="1"/>
        <v>0.90953947368421051</v>
      </c>
      <c r="AC22" s="28">
        <f t="shared" si="2"/>
        <v>0.76878130217028384</v>
      </c>
      <c r="AD22" s="5"/>
      <c r="AE22" s="26">
        <v>-0.255</v>
      </c>
      <c r="AF22" s="26">
        <v>-0.29499999999999998</v>
      </c>
      <c r="AG22" s="26">
        <v>0.997</v>
      </c>
      <c r="AH22" s="5"/>
      <c r="AI22" s="38">
        <f t="shared" si="7"/>
        <v>6.8059999999999996E-2</v>
      </c>
      <c r="AJ22" s="14">
        <f t="shared" si="3"/>
        <v>0.67645574553715004</v>
      </c>
      <c r="AK22" s="59">
        <f t="shared" si="4"/>
        <v>1846.3425999999999</v>
      </c>
      <c r="AL22" s="13">
        <f t="shared" si="5"/>
        <v>0.10061264236281402</v>
      </c>
      <c r="AN22" s="20"/>
      <c r="AO22" s="13">
        <f t="shared" si="8"/>
        <v>6.8059999999999996E-2</v>
      </c>
      <c r="AP22" s="50">
        <f t="shared" si="9"/>
        <v>0.70173267439198272</v>
      </c>
      <c r="AQ22" s="12">
        <f t="shared" si="10"/>
        <v>2002.8125399999999</v>
      </c>
      <c r="AR22" s="13">
        <f t="shared" si="11"/>
        <v>9.6988500726392243E-2</v>
      </c>
      <c r="AS22" s="20"/>
      <c r="AT22" s="19">
        <f t="shared" si="12"/>
        <v>641</v>
      </c>
      <c r="AU22" s="76">
        <v>0.87060190000000004</v>
      </c>
      <c r="AV22" s="76"/>
      <c r="AW22" s="20"/>
      <c r="AX22" s="81">
        <f t="shared" si="13"/>
        <v>6.4630294569206699</v>
      </c>
      <c r="AY22" s="82">
        <f t="shared" si="14"/>
        <v>2.4212566227115442</v>
      </c>
      <c r="BA22" s="20"/>
      <c r="BB22" s="13"/>
      <c r="BK22" s="17"/>
    </row>
    <row r="23" spans="1:63" x14ac:dyDescent="0.2">
      <c r="A23" t="e">
        <f>IF(#REF!=D23,1,0)</f>
        <v>#REF!</v>
      </c>
      <c r="B23">
        <v>1</v>
      </c>
      <c r="C23" t="s">
        <v>508</v>
      </c>
      <c r="D23" t="s">
        <v>54</v>
      </c>
      <c r="E23">
        <v>587</v>
      </c>
      <c r="F23" s="1">
        <v>20650</v>
      </c>
      <c r="G23" s="5"/>
      <c r="H23" s="26">
        <v>0.48099999999999998</v>
      </c>
      <c r="I23" s="26">
        <v>12.375999999999999</v>
      </c>
      <c r="J23" s="26">
        <v>10.319000000000001</v>
      </c>
      <c r="K23" s="5"/>
      <c r="L23" s="26">
        <v>0.52</v>
      </c>
      <c r="M23" s="26">
        <v>11.061999999999999</v>
      </c>
      <c r="N23" s="26">
        <v>7.7130000000000001</v>
      </c>
      <c r="O23" s="20"/>
      <c r="P23" s="51">
        <v>2.8000000000000001E-2</v>
      </c>
      <c r="Q23" s="51">
        <v>8.0000000000000002E-3</v>
      </c>
      <c r="R23" s="51">
        <v>3.0000000000000001E-3</v>
      </c>
      <c r="S23" s="5"/>
      <c r="T23" s="26">
        <v>1.3049999999999999</v>
      </c>
      <c r="U23" s="26">
        <v>0.98199999999999998</v>
      </c>
      <c r="V23" s="5"/>
      <c r="W23" s="26">
        <v>0.83399999999999996</v>
      </c>
      <c r="X23" s="26">
        <v>0.752</v>
      </c>
      <c r="Y23" s="53">
        <f t="shared" si="6"/>
        <v>0.62716799999999995</v>
      </c>
      <c r="Z23" s="5"/>
      <c r="AA23" s="28">
        <f t="shared" si="0"/>
        <v>1.0810810810810811</v>
      </c>
      <c r="AB23" s="28">
        <f t="shared" si="1"/>
        <v>0.89382676147382034</v>
      </c>
      <c r="AC23" s="28">
        <f t="shared" si="2"/>
        <v>0.74745614885163281</v>
      </c>
      <c r="AD23" s="5"/>
      <c r="AE23" s="26">
        <v>-0.151</v>
      </c>
      <c r="AF23" s="26">
        <v>-0.152</v>
      </c>
      <c r="AG23" s="26">
        <v>0.999</v>
      </c>
      <c r="AH23" s="5"/>
      <c r="AI23" s="38">
        <f t="shared" si="7"/>
        <v>0.62716799999999995</v>
      </c>
      <c r="AJ23" s="14">
        <f t="shared" si="3"/>
        <v>0.98133934571081194</v>
      </c>
      <c r="AK23" s="59">
        <f t="shared" si="4"/>
        <v>11728.012352</v>
      </c>
      <c r="AL23" s="13">
        <f t="shared" si="5"/>
        <v>0.63909391052258735</v>
      </c>
      <c r="AN23" s="20"/>
      <c r="AO23" s="13">
        <f t="shared" si="8"/>
        <v>0.62716799999999995</v>
      </c>
      <c r="AP23" s="50">
        <f t="shared" si="9"/>
        <v>0.98338234487678056</v>
      </c>
      <c r="AQ23" s="12">
        <f t="shared" si="10"/>
        <v>13169.871583999999</v>
      </c>
      <c r="AR23" s="13">
        <f t="shared" si="11"/>
        <v>0.63776617840193695</v>
      </c>
      <c r="AS23" s="20"/>
      <c r="AT23" s="19">
        <f t="shared" si="12"/>
        <v>587</v>
      </c>
      <c r="AU23" s="45">
        <v>-1.3767100000000001E-2</v>
      </c>
      <c r="AV23" s="45"/>
      <c r="AW23" s="20"/>
      <c r="AX23" s="81">
        <f t="shared" si="13"/>
        <v>6.3750248198280968</v>
      </c>
      <c r="AY23" s="82">
        <f t="shared" si="14"/>
        <v>0.26620304077465667</v>
      </c>
      <c r="BA23" s="20"/>
      <c r="BB23" s="13"/>
      <c r="BK23" s="17"/>
    </row>
    <row r="24" spans="1:63" x14ac:dyDescent="0.2">
      <c r="A24" t="e">
        <f>IF(#REF!=D24,1,0)</f>
        <v>#REF!</v>
      </c>
      <c r="B24">
        <v>1</v>
      </c>
      <c r="C24" t="s">
        <v>509</v>
      </c>
      <c r="D24" t="s">
        <v>13</v>
      </c>
      <c r="E24">
        <v>552</v>
      </c>
      <c r="F24" s="1">
        <v>20650</v>
      </c>
      <c r="G24" s="5"/>
      <c r="H24" s="26">
        <v>0.65500000000000003</v>
      </c>
      <c r="I24" s="26">
        <v>11.182</v>
      </c>
      <c r="J24" s="26">
        <v>9.3689999999999998</v>
      </c>
      <c r="K24" s="5"/>
      <c r="L24" s="26">
        <v>0.83399999999999996</v>
      </c>
      <c r="M24" s="26">
        <v>9.9939999999999998</v>
      </c>
      <c r="N24" s="26">
        <v>7.0819999999999999</v>
      </c>
      <c r="O24" s="20"/>
      <c r="P24" s="51">
        <v>2.7E-2</v>
      </c>
      <c r="Q24" s="51">
        <v>0.01</v>
      </c>
      <c r="R24" s="51">
        <v>8.9999999999999993E-3</v>
      </c>
      <c r="S24" s="5"/>
      <c r="T24" s="26">
        <v>1.889</v>
      </c>
      <c r="U24" s="26">
        <v>0.88600000000000001</v>
      </c>
      <c r="V24" s="5"/>
      <c r="W24" s="26">
        <v>0.83799999999999997</v>
      </c>
      <c r="X24" s="26">
        <v>0.46899999999999997</v>
      </c>
      <c r="Y24" s="53">
        <f t="shared" si="6"/>
        <v>0.39302199999999998</v>
      </c>
      <c r="Z24" s="5"/>
      <c r="AA24" s="28">
        <f t="shared" si="0"/>
        <v>1.2732824427480915</v>
      </c>
      <c r="AB24" s="28">
        <f t="shared" si="1"/>
        <v>0.89375782507601498</v>
      </c>
      <c r="AC24" s="28">
        <f t="shared" si="2"/>
        <v>0.75589710748212191</v>
      </c>
      <c r="AD24" s="5"/>
      <c r="AE24" s="26">
        <v>-0.151</v>
      </c>
      <c r="AF24" s="26">
        <v>-0.154</v>
      </c>
      <c r="AG24" s="26">
        <v>0.999</v>
      </c>
      <c r="AH24" s="5"/>
      <c r="AI24" s="38">
        <f t="shared" si="7"/>
        <v>0.39302199999999998</v>
      </c>
      <c r="AJ24" s="14">
        <f t="shared" si="3"/>
        <v>0.95560697470295974</v>
      </c>
      <c r="AK24" s="59">
        <f t="shared" si="4"/>
        <v>7547.3985779999994</v>
      </c>
      <c r="AL24" s="13">
        <f t="shared" si="5"/>
        <v>0.41127996174595388</v>
      </c>
      <c r="AN24" s="20"/>
      <c r="AO24" s="13">
        <f t="shared" si="8"/>
        <v>0.39302199999999998</v>
      </c>
      <c r="AP24" s="50">
        <f t="shared" si="9"/>
        <v>0.96035337897687245</v>
      </c>
      <c r="AQ24" s="12">
        <f t="shared" si="10"/>
        <v>8450.9561559999984</v>
      </c>
      <c r="AR24" s="13">
        <f t="shared" si="11"/>
        <v>0.40924727147699752</v>
      </c>
      <c r="AS24" s="20"/>
      <c r="AT24" s="19">
        <f t="shared" si="12"/>
        <v>552</v>
      </c>
      <c r="AU24" s="45">
        <v>-8.4851000000000006E-3</v>
      </c>
      <c r="AV24" s="45"/>
      <c r="AW24" s="20"/>
      <c r="AX24" s="81">
        <f t="shared" si="13"/>
        <v>6.313548046277095</v>
      </c>
      <c r="AY24" s="82">
        <f t="shared" si="14"/>
        <v>0.63604758851937249</v>
      </c>
      <c r="BA24" s="20"/>
      <c r="BB24" s="13"/>
      <c r="BK24" s="17"/>
    </row>
    <row r="25" spans="1:63" x14ac:dyDescent="0.2">
      <c r="A25" t="e">
        <f>IF(#REF!=D25,1,0)</f>
        <v>#REF!</v>
      </c>
      <c r="B25">
        <v>1</v>
      </c>
      <c r="C25" t="s">
        <v>510</v>
      </c>
      <c r="D25" t="s">
        <v>71</v>
      </c>
      <c r="E25">
        <v>445</v>
      </c>
      <c r="F25" s="1">
        <v>20650</v>
      </c>
      <c r="G25" s="5"/>
      <c r="H25" s="26">
        <v>0.49299999999999999</v>
      </c>
      <c r="I25" s="26">
        <v>12.539</v>
      </c>
      <c r="J25" s="26">
        <v>10.353</v>
      </c>
      <c r="K25" s="5"/>
      <c r="L25" s="26">
        <v>0.46600000000000003</v>
      </c>
      <c r="M25" s="26">
        <v>11.949</v>
      </c>
      <c r="N25" s="26">
        <v>8.1270000000000007</v>
      </c>
      <c r="O25" s="20"/>
      <c r="P25" s="51">
        <v>3.9E-2</v>
      </c>
      <c r="Q25" s="51">
        <v>8.9999999999999993E-3</v>
      </c>
      <c r="R25" s="51">
        <v>6.0000000000000001E-3</v>
      </c>
      <c r="S25" s="5"/>
      <c r="T25" s="26">
        <v>1.762</v>
      </c>
      <c r="U25" s="26">
        <v>0.98799999999999999</v>
      </c>
      <c r="V25" s="5"/>
      <c r="W25" s="26">
        <v>0.82599999999999996</v>
      </c>
      <c r="X25" s="26">
        <v>0.56100000000000005</v>
      </c>
      <c r="Y25" s="53">
        <f t="shared" si="6"/>
        <v>0.46338600000000002</v>
      </c>
      <c r="Z25" s="5"/>
      <c r="AA25" s="28">
        <f t="shared" si="0"/>
        <v>0.94523326572008115</v>
      </c>
      <c r="AB25" s="28">
        <f t="shared" si="1"/>
        <v>0.95294680596538806</v>
      </c>
      <c r="AC25" s="28">
        <f t="shared" si="2"/>
        <v>0.78498985801217047</v>
      </c>
      <c r="AD25" s="5"/>
      <c r="AE25" s="26">
        <v>-8.9999999999999993E-3</v>
      </c>
      <c r="AF25" s="26">
        <v>-8.0000000000000002E-3</v>
      </c>
      <c r="AG25" s="26">
        <v>0.999</v>
      </c>
      <c r="AH25" s="5"/>
      <c r="AI25" s="38">
        <f t="shared" si="7"/>
        <v>0.46338600000000002</v>
      </c>
      <c r="AJ25" s="14">
        <f t="shared" si="3"/>
        <v>0.97268558852244158</v>
      </c>
      <c r="AK25" s="59">
        <f t="shared" si="4"/>
        <v>8742.3897159999997</v>
      </c>
      <c r="AL25" s="13">
        <f t="shared" si="5"/>
        <v>0.47639854591030462</v>
      </c>
      <c r="AN25" s="20"/>
      <c r="AO25" s="13">
        <f t="shared" si="8"/>
        <v>0.46338600000000002</v>
      </c>
      <c r="AP25" s="50">
        <f t="shared" si="9"/>
        <v>0.97565250915403678</v>
      </c>
      <c r="AQ25" s="12">
        <f t="shared" si="10"/>
        <v>9807.7141300000003</v>
      </c>
      <c r="AR25" s="13">
        <f t="shared" si="11"/>
        <v>0.47494983680387409</v>
      </c>
      <c r="AS25" s="20"/>
      <c r="AT25" s="19">
        <f t="shared" si="12"/>
        <v>445</v>
      </c>
      <c r="AU25" s="45">
        <v>2.053E-4</v>
      </c>
      <c r="AV25" s="45"/>
      <c r="AW25" s="20"/>
      <c r="AX25" s="81">
        <f t="shared" si="13"/>
        <v>6.0980742821662401</v>
      </c>
      <c r="AY25" s="82">
        <f t="shared" si="14"/>
        <v>0.5664495275139878</v>
      </c>
      <c r="BA25" s="20"/>
      <c r="BB25" s="13"/>
      <c r="BK25" s="17"/>
    </row>
    <row r="26" spans="1:63" x14ac:dyDescent="0.2">
      <c r="A26" t="e">
        <f>IF(#REF!=D26,1,0)</f>
        <v>#REF!</v>
      </c>
      <c r="B26">
        <v>1</v>
      </c>
      <c r="C26" t="s">
        <v>511</v>
      </c>
      <c r="D26" t="s">
        <v>6</v>
      </c>
      <c r="E26">
        <v>362</v>
      </c>
      <c r="F26" s="1">
        <v>20650</v>
      </c>
      <c r="G26" s="5"/>
      <c r="H26" s="26">
        <v>0.4</v>
      </c>
      <c r="I26" s="26">
        <v>11.962</v>
      </c>
      <c r="J26" s="26">
        <v>10.151999999999999</v>
      </c>
      <c r="K26" s="5"/>
      <c r="L26" s="26">
        <v>0.495</v>
      </c>
      <c r="M26" s="26">
        <v>10.228</v>
      </c>
      <c r="N26" s="26">
        <v>7.476</v>
      </c>
      <c r="O26" s="20"/>
      <c r="P26" s="51">
        <v>1.2E-2</v>
      </c>
      <c r="Q26" s="51">
        <v>1.2E-2</v>
      </c>
      <c r="R26" s="51">
        <v>6.0000000000000001E-3</v>
      </c>
      <c r="S26" s="5"/>
      <c r="T26" s="26">
        <v>1.7589999999999999</v>
      </c>
      <c r="U26" s="26">
        <v>0.93799999999999994</v>
      </c>
      <c r="V26" s="5"/>
      <c r="W26" s="26">
        <v>0.84899999999999998</v>
      </c>
      <c r="X26" s="26">
        <v>0.53400000000000003</v>
      </c>
      <c r="Y26" s="53">
        <f t="shared" si="6"/>
        <v>0.45336599999999999</v>
      </c>
      <c r="Z26" s="5"/>
      <c r="AA26" s="28">
        <f t="shared" si="0"/>
        <v>1.2374999999999998</v>
      </c>
      <c r="AB26" s="28">
        <f t="shared" si="1"/>
        <v>0.85504096304965727</v>
      </c>
      <c r="AC26" s="28">
        <f t="shared" si="2"/>
        <v>0.7364066193853428</v>
      </c>
      <c r="AD26" s="5"/>
      <c r="AE26" s="26">
        <v>-0.16500000000000001</v>
      </c>
      <c r="AF26" s="26">
        <v>-0.16200000000000001</v>
      </c>
      <c r="AG26" s="26">
        <v>0.996</v>
      </c>
      <c r="AH26" s="5"/>
      <c r="AI26" s="38">
        <f t="shared" si="7"/>
        <v>0.45336599999999999</v>
      </c>
      <c r="AJ26" s="14">
        <f t="shared" si="3"/>
        <v>0.97676792930262479</v>
      </c>
      <c r="AK26" s="59">
        <f t="shared" si="4"/>
        <v>8517.6009740000009</v>
      </c>
      <c r="AL26" s="13">
        <f t="shared" si="5"/>
        <v>0.46414914576862298</v>
      </c>
      <c r="AN26" s="20"/>
      <c r="AO26" s="13">
        <f t="shared" si="8"/>
        <v>0.45336599999999999</v>
      </c>
      <c r="AP26" s="50">
        <f t="shared" si="9"/>
        <v>0.97930085803770839</v>
      </c>
      <c r="AQ26" s="12">
        <f t="shared" si="10"/>
        <v>9559.8894080000009</v>
      </c>
      <c r="AR26" s="13">
        <f t="shared" si="11"/>
        <v>0.46294863961259086</v>
      </c>
      <c r="AS26" s="20"/>
      <c r="AT26" s="19">
        <f t="shared" si="12"/>
        <v>362</v>
      </c>
      <c r="AU26" s="45">
        <v>-1.2368000000000001E-2</v>
      </c>
      <c r="AV26" s="45"/>
      <c r="AW26" s="20"/>
      <c r="AX26" s="81">
        <f t="shared" si="13"/>
        <v>5.8916442118257715</v>
      </c>
      <c r="AY26" s="82">
        <f t="shared" si="14"/>
        <v>0.56474546575542106</v>
      </c>
      <c r="BA26" s="20"/>
      <c r="BB26" s="13"/>
      <c r="BK26" s="17"/>
    </row>
    <row r="27" spans="1:63" x14ac:dyDescent="0.2">
      <c r="A27" t="e">
        <f>IF(#REF!=D27,1,0)</f>
        <v>#REF!</v>
      </c>
      <c r="B27">
        <v>1</v>
      </c>
      <c r="C27" t="s">
        <v>512</v>
      </c>
      <c r="D27" t="s">
        <v>40</v>
      </c>
      <c r="E27">
        <v>357</v>
      </c>
      <c r="F27" s="1">
        <v>20650</v>
      </c>
      <c r="G27" s="5"/>
      <c r="H27" s="26">
        <v>1.6359999999999999</v>
      </c>
      <c r="I27" s="26">
        <v>12.348000000000001</v>
      </c>
      <c r="J27" s="26">
        <v>10.257999999999999</v>
      </c>
      <c r="K27" s="5"/>
      <c r="L27" s="26">
        <v>2.653</v>
      </c>
      <c r="M27" s="26">
        <v>9.5299999999999994</v>
      </c>
      <c r="N27" s="26">
        <v>6.6269999999999998</v>
      </c>
      <c r="O27" s="20"/>
      <c r="P27" s="51">
        <v>4.4999999999999998E-2</v>
      </c>
      <c r="Q27" s="51">
        <v>7.0000000000000001E-3</v>
      </c>
      <c r="R27" s="51">
        <v>8.0000000000000002E-3</v>
      </c>
      <c r="S27" s="5"/>
      <c r="T27" s="26">
        <v>7.2930000000000001</v>
      </c>
      <c r="U27" s="26">
        <v>0.96799999999999997</v>
      </c>
      <c r="V27" s="5"/>
      <c r="W27" s="26">
        <v>0.83099999999999996</v>
      </c>
      <c r="X27" s="26">
        <v>0.13300000000000001</v>
      </c>
      <c r="Y27" s="53">
        <f t="shared" si="6"/>
        <v>0.110523</v>
      </c>
      <c r="Z27" s="5"/>
      <c r="AA27" s="28">
        <f t="shared" si="0"/>
        <v>1.6216381418092911</v>
      </c>
      <c r="AB27" s="28">
        <f t="shared" si="1"/>
        <v>0.77178490443796555</v>
      </c>
      <c r="AC27" s="28">
        <f t="shared" si="2"/>
        <v>0.64603236498342764</v>
      </c>
      <c r="AD27" s="5"/>
      <c r="AE27" s="26">
        <v>-7.1999999999999995E-2</v>
      </c>
      <c r="AF27" s="26">
        <v>-6.9000000000000006E-2</v>
      </c>
      <c r="AG27" s="26">
        <v>0.999</v>
      </c>
      <c r="AH27" s="5"/>
      <c r="AI27" s="38">
        <f t="shared" si="7"/>
        <v>0.110523</v>
      </c>
      <c r="AJ27" s="14">
        <f t="shared" si="3"/>
        <v>0.86463042851479088</v>
      </c>
      <c r="AK27" s="59">
        <f t="shared" si="4"/>
        <v>2345.7508619999999</v>
      </c>
      <c r="AL27" s="13">
        <f t="shared" si="5"/>
        <v>0.12782686839954224</v>
      </c>
      <c r="AN27" s="20"/>
      <c r="AO27" s="13">
        <f t="shared" si="8"/>
        <v>0.110523</v>
      </c>
      <c r="AP27" s="50">
        <f t="shared" si="9"/>
        <v>0.87786060165606783</v>
      </c>
      <c r="AQ27" s="12">
        <f t="shared" si="10"/>
        <v>2599.8432389999998</v>
      </c>
      <c r="AR27" s="13">
        <f t="shared" si="11"/>
        <v>0.12590039898305083</v>
      </c>
      <c r="AS27" s="20"/>
      <c r="AT27" s="19">
        <f t="shared" si="12"/>
        <v>357</v>
      </c>
      <c r="AU27" s="45">
        <v>7.3934200000000005E-2</v>
      </c>
      <c r="AV27" s="45"/>
      <c r="AW27" s="20"/>
      <c r="AX27" s="81">
        <f t="shared" si="13"/>
        <v>5.8777357817796387</v>
      </c>
      <c r="AY27" s="82">
        <f t="shared" si="14"/>
        <v>1.9869149840020961</v>
      </c>
      <c r="BA27" s="20"/>
      <c r="BB27" s="13"/>
      <c r="BK27" s="17"/>
    </row>
    <row r="28" spans="1:63" x14ac:dyDescent="0.2">
      <c r="A28" t="e">
        <f>IF(#REF!=D28,1,0)</f>
        <v>#REF!</v>
      </c>
      <c r="B28">
        <v>1</v>
      </c>
      <c r="C28" t="s">
        <v>513</v>
      </c>
      <c r="D28" t="s">
        <v>33</v>
      </c>
      <c r="E28">
        <v>350</v>
      </c>
      <c r="F28" s="1">
        <v>20650</v>
      </c>
      <c r="G28" s="5"/>
      <c r="H28" s="26">
        <v>0.29099999999999998</v>
      </c>
      <c r="I28" s="26">
        <v>11.882</v>
      </c>
      <c r="J28" s="26">
        <v>9.8640000000000008</v>
      </c>
      <c r="K28" s="5"/>
      <c r="L28" s="26">
        <v>0.308</v>
      </c>
      <c r="M28" s="26">
        <v>11.101000000000001</v>
      </c>
      <c r="N28" s="26">
        <v>7.6429999999999998</v>
      </c>
      <c r="O28" s="20"/>
      <c r="P28" s="51">
        <v>1.2999999999999999E-2</v>
      </c>
      <c r="Q28" s="51">
        <v>0.01</v>
      </c>
      <c r="R28" s="51">
        <v>8.0000000000000002E-3</v>
      </c>
      <c r="S28" s="5"/>
      <c r="T28" s="26">
        <v>1.3220000000000001</v>
      </c>
      <c r="U28" s="26">
        <v>0.93200000000000005</v>
      </c>
      <c r="V28" s="5"/>
      <c r="W28" s="26">
        <v>0.83</v>
      </c>
      <c r="X28" s="26">
        <v>0.70499999999999996</v>
      </c>
      <c r="Y28" s="53">
        <f t="shared" si="6"/>
        <v>0.58514999999999995</v>
      </c>
      <c r="Z28" s="5"/>
      <c r="AA28" s="28">
        <f t="shared" si="0"/>
        <v>1.0584192439862543</v>
      </c>
      <c r="AB28" s="28">
        <f t="shared" si="1"/>
        <v>0.93427032486113459</v>
      </c>
      <c r="AC28" s="28">
        <f t="shared" si="2"/>
        <v>0.77483779399837782</v>
      </c>
      <c r="AD28" s="5"/>
      <c r="AE28" s="26">
        <v>-0.22500000000000001</v>
      </c>
      <c r="AF28" s="26">
        <v>-0.22600000000000001</v>
      </c>
      <c r="AG28" s="26">
        <v>0.999</v>
      </c>
      <c r="AH28" s="5"/>
      <c r="AI28" s="38">
        <f t="shared" si="7"/>
        <v>0.58514999999999995</v>
      </c>
      <c r="AJ28" s="14">
        <f t="shared" si="3"/>
        <v>0.98665866987781714</v>
      </c>
      <c r="AK28" s="59">
        <f t="shared" si="4"/>
        <v>10883.28515</v>
      </c>
      <c r="AL28" s="13">
        <f t="shared" si="5"/>
        <v>0.59306223911503464</v>
      </c>
      <c r="AN28" s="20"/>
      <c r="AO28" s="13">
        <f t="shared" si="8"/>
        <v>0.58514999999999995</v>
      </c>
      <c r="AP28" s="50">
        <f t="shared" si="9"/>
        <v>0.98812634700203494</v>
      </c>
      <c r="AQ28" s="12">
        <f t="shared" si="10"/>
        <v>12228.544999999998</v>
      </c>
      <c r="AR28" s="13">
        <f t="shared" si="11"/>
        <v>0.59218135593220333</v>
      </c>
      <c r="AS28" s="20"/>
      <c r="AT28" s="19">
        <f t="shared" si="12"/>
        <v>350</v>
      </c>
      <c r="AU28" s="45">
        <v>-3.0937099999999999E-2</v>
      </c>
      <c r="AV28" s="45"/>
      <c r="AW28" s="20"/>
      <c r="AX28" s="81">
        <f t="shared" si="13"/>
        <v>5.857933154483459</v>
      </c>
      <c r="AY28" s="82">
        <f t="shared" si="14"/>
        <v>0.27914574142949461</v>
      </c>
      <c r="BA28" s="20"/>
      <c r="BB28" s="13"/>
      <c r="BK28" s="17"/>
    </row>
    <row r="29" spans="1:63" x14ac:dyDescent="0.2">
      <c r="A29" t="e">
        <f>IF(#REF!=D29,1,0)</f>
        <v>#REF!</v>
      </c>
      <c r="B29">
        <v>1</v>
      </c>
      <c r="C29" t="s">
        <v>514</v>
      </c>
      <c r="D29" t="s">
        <v>48</v>
      </c>
      <c r="E29">
        <v>330</v>
      </c>
      <c r="F29" s="1">
        <v>20650</v>
      </c>
      <c r="G29" s="5"/>
      <c r="H29" s="26">
        <v>0.39200000000000002</v>
      </c>
      <c r="I29" s="26">
        <v>11.699</v>
      </c>
      <c r="J29" s="26">
        <v>9.7219999999999995</v>
      </c>
      <c r="K29" s="5"/>
      <c r="L29" s="26">
        <v>0.54900000000000004</v>
      </c>
      <c r="M29" s="26">
        <v>15.452999999999999</v>
      </c>
      <c r="N29" s="26">
        <v>10.632</v>
      </c>
      <c r="O29" s="20"/>
      <c r="P29" s="51">
        <v>8.9999999999999993E-3</v>
      </c>
      <c r="Q29" s="51">
        <v>1.4999999999999999E-2</v>
      </c>
      <c r="R29" s="51">
        <v>0.01</v>
      </c>
      <c r="S29" s="5"/>
      <c r="T29" s="26">
        <v>1.889</v>
      </c>
      <c r="U29" s="26">
        <v>0.91600000000000004</v>
      </c>
      <c r="V29" s="5"/>
      <c r="W29" s="26">
        <v>0.83099999999999996</v>
      </c>
      <c r="X29" s="26">
        <v>0.48499999999999999</v>
      </c>
      <c r="Y29" s="53">
        <f t="shared" si="6"/>
        <v>0.40303499999999998</v>
      </c>
      <c r="Z29" s="5"/>
      <c r="AA29" s="28">
        <f t="shared" si="0"/>
        <v>1.4005102040816326</v>
      </c>
      <c r="AB29" s="28">
        <f t="shared" si="1"/>
        <v>1.3208821266774937</v>
      </c>
      <c r="AC29" s="28">
        <f t="shared" si="2"/>
        <v>1.0936021394774738</v>
      </c>
      <c r="AD29" s="5"/>
      <c r="AE29" s="26">
        <v>-0.20499999999999999</v>
      </c>
      <c r="AF29" s="26">
        <v>-0.20499999999999999</v>
      </c>
      <c r="AG29" s="26">
        <v>0.999</v>
      </c>
      <c r="AH29" s="5"/>
      <c r="AI29" s="38">
        <f t="shared" si="7"/>
        <v>0.40303499999999998</v>
      </c>
      <c r="AJ29" s="14">
        <f t="shared" si="3"/>
        <v>0.97405557512191043</v>
      </c>
      <c r="AK29" s="59">
        <f t="shared" si="4"/>
        <v>7593.0937349999995</v>
      </c>
      <c r="AL29" s="13">
        <f t="shared" si="5"/>
        <v>0.41377002533921853</v>
      </c>
      <c r="AN29" s="20"/>
      <c r="AO29" s="13">
        <f t="shared" si="8"/>
        <v>0.40303499999999998</v>
      </c>
      <c r="AP29" s="50">
        <f t="shared" si="9"/>
        <v>0.97687722385342768</v>
      </c>
      <c r="AQ29" s="12">
        <f t="shared" si="10"/>
        <v>8519.6711999999989</v>
      </c>
      <c r="AR29" s="13">
        <f t="shared" si="11"/>
        <v>0.41257487651331715</v>
      </c>
      <c r="AS29" s="20"/>
      <c r="AT29" s="19">
        <f t="shared" si="12"/>
        <v>330</v>
      </c>
      <c r="AU29" s="45">
        <v>-3.4953600000000001E-2</v>
      </c>
      <c r="AV29" s="45"/>
      <c r="AW29" s="20"/>
      <c r="AX29" s="81">
        <f t="shared" si="13"/>
        <v>5.7990926544605257</v>
      </c>
      <c r="AY29" s="82">
        <f t="shared" si="14"/>
        <v>0.63604758851937249</v>
      </c>
      <c r="BA29" s="20"/>
      <c r="BB29" s="13"/>
    </row>
    <row r="30" spans="1:63" x14ac:dyDescent="0.2">
      <c r="A30" t="e">
        <f>IF(#REF!=D30,1,0)</f>
        <v>#REF!</v>
      </c>
      <c r="B30">
        <v>1</v>
      </c>
      <c r="C30" t="s">
        <v>515</v>
      </c>
      <c r="D30" t="s">
        <v>31</v>
      </c>
      <c r="E30">
        <v>308</v>
      </c>
      <c r="F30" s="1">
        <v>20650</v>
      </c>
      <c r="G30" s="5"/>
      <c r="H30" s="26">
        <v>0.47599999999999998</v>
      </c>
      <c r="I30" s="26">
        <v>11.755000000000001</v>
      </c>
      <c r="J30" s="26">
        <v>9.7370000000000001</v>
      </c>
      <c r="K30" s="5"/>
      <c r="L30" s="26">
        <v>1.07</v>
      </c>
      <c r="M30" s="26">
        <v>12.178000000000001</v>
      </c>
      <c r="N30" s="26">
        <v>8.3309999999999995</v>
      </c>
      <c r="O30" s="20"/>
      <c r="P30" s="51">
        <v>1.7000000000000001E-2</v>
      </c>
      <c r="Q30" s="51">
        <v>7.0000000000000001E-3</v>
      </c>
      <c r="R30" s="51">
        <v>8.9999999999999993E-3</v>
      </c>
      <c r="S30" s="5"/>
      <c r="T30" s="26">
        <v>2.4590000000000001</v>
      </c>
      <c r="U30" s="26">
        <v>0.92</v>
      </c>
      <c r="V30" s="5"/>
      <c r="W30" s="26">
        <v>0.82799999999999996</v>
      </c>
      <c r="X30" s="26">
        <v>0.374</v>
      </c>
      <c r="Y30" s="53">
        <f t="shared" si="6"/>
        <v>0.309672</v>
      </c>
      <c r="Z30" s="5"/>
      <c r="AA30" s="28">
        <f t="shared" si="0"/>
        <v>2.247899159663866</v>
      </c>
      <c r="AB30" s="28">
        <f t="shared" si="1"/>
        <v>1.0359846873670779</v>
      </c>
      <c r="AC30" s="28">
        <f t="shared" si="2"/>
        <v>0.85560234158364989</v>
      </c>
      <c r="AD30" s="5"/>
      <c r="AE30" s="26">
        <v>-2.9000000000000001E-2</v>
      </c>
      <c r="AF30" s="26">
        <v>-3.5999999999999997E-2</v>
      </c>
      <c r="AG30" s="26">
        <v>0.999</v>
      </c>
      <c r="AH30" s="5"/>
      <c r="AI30" s="38">
        <f t="shared" si="7"/>
        <v>0.309672</v>
      </c>
      <c r="AJ30" s="14">
        <f t="shared" si="3"/>
        <v>0.96393449215240379</v>
      </c>
      <c r="AK30" s="59">
        <f t="shared" si="4"/>
        <v>5895.4118960000005</v>
      </c>
      <c r="AL30" s="13">
        <f t="shared" si="5"/>
        <v>0.32125834537627379</v>
      </c>
      <c r="AN30" s="20"/>
      <c r="AO30" s="13">
        <f t="shared" si="8"/>
        <v>0.309672</v>
      </c>
      <c r="AP30" s="50">
        <f t="shared" si="9"/>
        <v>0.96782051896410048</v>
      </c>
      <c r="AQ30" s="12">
        <f t="shared" si="10"/>
        <v>6607.3478240000004</v>
      </c>
      <c r="AR30" s="13">
        <f t="shared" si="11"/>
        <v>0.31996841762711864</v>
      </c>
      <c r="AS30" s="20"/>
      <c r="AT30" s="19">
        <f t="shared" si="12"/>
        <v>308</v>
      </c>
      <c r="AU30" s="45">
        <v>2.4422900000000001E-2</v>
      </c>
      <c r="AV30" s="45"/>
      <c r="AW30" s="20"/>
      <c r="AX30" s="81">
        <f t="shared" si="13"/>
        <v>5.730099782973574</v>
      </c>
      <c r="AY30" s="82">
        <f t="shared" si="14"/>
        <v>0.89975476323405557</v>
      </c>
      <c r="BA30" s="20"/>
      <c r="BB30" s="13"/>
    </row>
    <row r="31" spans="1:63" x14ac:dyDescent="0.2">
      <c r="A31" t="e">
        <f>IF(#REF!=D31,1,0)</f>
        <v>#REF!</v>
      </c>
      <c r="B31">
        <v>1</v>
      </c>
      <c r="C31" t="s">
        <v>516</v>
      </c>
      <c r="D31" t="s">
        <v>59</v>
      </c>
      <c r="E31">
        <v>304</v>
      </c>
      <c r="F31" s="1">
        <v>20650</v>
      </c>
      <c r="G31" s="5"/>
      <c r="H31" s="26">
        <v>0.61399999999999999</v>
      </c>
      <c r="I31" s="26">
        <v>11.952999999999999</v>
      </c>
      <c r="J31" s="26">
        <v>9.1310000000000002</v>
      </c>
      <c r="K31" s="5"/>
      <c r="L31" s="26">
        <v>1.0780000000000001</v>
      </c>
      <c r="M31" s="26">
        <v>11.061999999999999</v>
      </c>
      <c r="N31" s="26">
        <v>6.44</v>
      </c>
      <c r="O31" s="20"/>
      <c r="P31" s="51">
        <v>3.0000000000000001E-3</v>
      </c>
      <c r="Q31" s="51">
        <v>2.3E-2</v>
      </c>
      <c r="R31" s="51">
        <v>1.2999999999999999E-2</v>
      </c>
      <c r="S31" s="5"/>
      <c r="T31" s="26">
        <v>3.2120000000000002</v>
      </c>
      <c r="U31" s="26">
        <v>0.93500000000000005</v>
      </c>
      <c r="V31" s="5"/>
      <c r="W31" s="26">
        <v>0.76400000000000001</v>
      </c>
      <c r="X31" s="26">
        <v>0.29099999999999998</v>
      </c>
      <c r="Y31" s="53">
        <f t="shared" si="6"/>
        <v>0.22232399999999999</v>
      </c>
      <c r="Z31" s="5"/>
      <c r="AA31" s="28">
        <f t="shared" si="0"/>
        <v>1.7557003257328991</v>
      </c>
      <c r="AB31" s="28">
        <f t="shared" si="1"/>
        <v>0.92545804400568898</v>
      </c>
      <c r="AC31" s="28">
        <f t="shared" si="2"/>
        <v>0.70528967254408059</v>
      </c>
      <c r="AD31" s="5"/>
      <c r="AE31" s="26">
        <v>-0.312</v>
      </c>
      <c r="AF31" s="26">
        <v>-0.312</v>
      </c>
      <c r="AG31" s="26">
        <v>1</v>
      </c>
      <c r="AH31" s="5"/>
      <c r="AI31" s="38">
        <f t="shared" si="7"/>
        <v>0.22232399999999999</v>
      </c>
      <c r="AJ31" s="14">
        <f t="shared" si="3"/>
        <v>0.9452275022150155</v>
      </c>
      <c r="AK31" s="59">
        <f t="shared" si="4"/>
        <v>4316.2812279999998</v>
      </c>
      <c r="AL31" s="13">
        <f t="shared" si="5"/>
        <v>0.23520686763664106</v>
      </c>
      <c r="AN31" s="20"/>
      <c r="AO31" s="13">
        <f t="shared" si="8"/>
        <v>0.22232399999999999</v>
      </c>
      <c r="AP31" s="50">
        <f t="shared" si="9"/>
        <v>0.95102678398021268</v>
      </c>
      <c r="AQ31" s="12">
        <f t="shared" si="10"/>
        <v>4827.4041040000002</v>
      </c>
      <c r="AR31" s="13">
        <f t="shared" si="11"/>
        <v>0.23377259583535109</v>
      </c>
      <c r="AS31" s="20"/>
      <c r="AT31" s="19">
        <f t="shared" si="12"/>
        <v>304</v>
      </c>
      <c r="AU31" s="45">
        <v>-3.6267199999999999E-2</v>
      </c>
      <c r="AV31" s="45"/>
      <c r="AW31" s="20"/>
      <c r="AX31" s="81">
        <f t="shared" si="13"/>
        <v>5.7170277014062219</v>
      </c>
      <c r="AY31" s="82">
        <f t="shared" si="14"/>
        <v>1.1668937960845154</v>
      </c>
      <c r="BA31" s="20"/>
      <c r="BB31" s="13"/>
    </row>
    <row r="32" spans="1:63" x14ac:dyDescent="0.2">
      <c r="A32" t="e">
        <f>IF(#REF!=D32,1,0)</f>
        <v>#REF!</v>
      </c>
      <c r="B32">
        <v>1</v>
      </c>
      <c r="C32" t="s">
        <v>517</v>
      </c>
      <c r="D32" t="s">
        <v>46</v>
      </c>
      <c r="E32">
        <v>303</v>
      </c>
      <c r="F32" s="1">
        <v>20650</v>
      </c>
      <c r="G32" s="5"/>
      <c r="H32" s="26">
        <v>0.379</v>
      </c>
      <c r="I32" s="26">
        <v>11.893000000000001</v>
      </c>
      <c r="J32" s="26">
        <v>9.907</v>
      </c>
      <c r="K32" s="5"/>
      <c r="L32" s="26">
        <v>0.56399999999999995</v>
      </c>
      <c r="M32" s="26">
        <v>12.180999999999999</v>
      </c>
      <c r="N32" s="26">
        <v>8.4480000000000004</v>
      </c>
      <c r="O32" s="20"/>
      <c r="P32" s="51">
        <v>7.0000000000000001E-3</v>
      </c>
      <c r="Q32" s="51">
        <v>0.01</v>
      </c>
      <c r="R32" s="51">
        <v>0.01</v>
      </c>
      <c r="S32" s="5"/>
      <c r="T32" s="26">
        <v>1.988</v>
      </c>
      <c r="U32" s="26">
        <v>0.93</v>
      </c>
      <c r="V32" s="5"/>
      <c r="W32" s="26">
        <v>0.83299999999999996</v>
      </c>
      <c r="X32" s="26">
        <v>0.46800000000000003</v>
      </c>
      <c r="Y32" s="53">
        <f t="shared" si="6"/>
        <v>0.38984400000000002</v>
      </c>
      <c r="Z32" s="5"/>
      <c r="AA32" s="28">
        <f t="shared" si="0"/>
        <v>1.488126649076517</v>
      </c>
      <c r="AB32" s="28">
        <f t="shared" si="1"/>
        <v>1.02421592533423</v>
      </c>
      <c r="AC32" s="28">
        <f t="shared" si="2"/>
        <v>0.85273039265166051</v>
      </c>
      <c r="AD32" s="5"/>
      <c r="AE32" s="26">
        <v>-4.0000000000000001E-3</v>
      </c>
      <c r="AF32" s="26">
        <v>-6.0000000000000001E-3</v>
      </c>
      <c r="AG32" s="26">
        <v>0.999</v>
      </c>
      <c r="AH32" s="5"/>
      <c r="AI32" s="38">
        <f t="shared" si="7"/>
        <v>0.38984400000000002</v>
      </c>
      <c r="AJ32" s="14">
        <f t="shared" si="3"/>
        <v>0.97480860151570259</v>
      </c>
      <c r="AK32" s="59">
        <f t="shared" si="4"/>
        <v>7338.904512000001</v>
      </c>
      <c r="AL32" s="13">
        <f t="shared" si="5"/>
        <v>0.39991850645741384</v>
      </c>
      <c r="AN32" s="20"/>
      <c r="AO32" s="13">
        <f t="shared" si="8"/>
        <v>0.38984400000000002</v>
      </c>
      <c r="AP32" s="50">
        <f t="shared" si="9"/>
        <v>0.97755024058276885</v>
      </c>
      <c r="AQ32" s="12">
        <f t="shared" si="10"/>
        <v>8235.1558679999998</v>
      </c>
      <c r="AR32" s="13">
        <f t="shared" si="11"/>
        <v>0.39879689433414045</v>
      </c>
      <c r="AS32" s="20"/>
      <c r="AT32" s="19">
        <f t="shared" si="12"/>
        <v>303</v>
      </c>
      <c r="AU32" s="45">
        <v>1.9753900000000001E-2</v>
      </c>
      <c r="AV32" s="45"/>
      <c r="AW32" s="20"/>
      <c r="AX32" s="81">
        <f t="shared" si="13"/>
        <v>5.7137328055093688</v>
      </c>
      <c r="AY32" s="82">
        <f t="shared" si="14"/>
        <v>0.68712910823438234</v>
      </c>
      <c r="BA32" s="20"/>
      <c r="BB32" s="13"/>
    </row>
    <row r="33" spans="1:54" x14ac:dyDescent="0.2">
      <c r="A33" t="e">
        <f>IF(#REF!=D33,1,0)</f>
        <v>#REF!</v>
      </c>
      <c r="B33">
        <v>1</v>
      </c>
      <c r="C33" t="s">
        <v>518</v>
      </c>
      <c r="D33" t="s">
        <v>8</v>
      </c>
      <c r="E33">
        <v>281</v>
      </c>
      <c r="F33" s="1">
        <v>20650</v>
      </c>
      <c r="G33" s="5"/>
      <c r="H33" s="26">
        <v>0.23699999999999999</v>
      </c>
      <c r="I33" s="26">
        <v>12.606999999999999</v>
      </c>
      <c r="J33" s="26">
        <v>10.686999999999999</v>
      </c>
      <c r="K33" s="5"/>
      <c r="L33" s="26">
        <v>0.23499999999999999</v>
      </c>
      <c r="M33" s="26">
        <v>11.420999999999999</v>
      </c>
      <c r="N33" s="26">
        <v>8.1039999999999992</v>
      </c>
      <c r="O33" s="20"/>
      <c r="P33" s="51">
        <v>1.2E-2</v>
      </c>
      <c r="Q33" s="51">
        <v>1.2E-2</v>
      </c>
      <c r="R33" s="51">
        <v>5.0000000000000001E-3</v>
      </c>
      <c r="S33" s="5"/>
      <c r="T33" s="26">
        <v>1.3440000000000001</v>
      </c>
      <c r="U33" s="26">
        <v>0.98499999999999999</v>
      </c>
      <c r="V33" s="5"/>
      <c r="W33" s="26">
        <v>0.84799999999999998</v>
      </c>
      <c r="X33" s="26">
        <v>0.73299999999999998</v>
      </c>
      <c r="Y33" s="53">
        <f t="shared" si="6"/>
        <v>0.62158399999999991</v>
      </c>
      <c r="Z33" s="5"/>
      <c r="AA33" s="28">
        <f t="shared" si="0"/>
        <v>0.99156118143459915</v>
      </c>
      <c r="AB33" s="28">
        <f t="shared" si="1"/>
        <v>0.90592527960656777</v>
      </c>
      <c r="AC33" s="28">
        <f t="shared" si="2"/>
        <v>0.75830448208103296</v>
      </c>
      <c r="AD33" s="5"/>
      <c r="AE33" s="26">
        <v>6.9000000000000006E-2</v>
      </c>
      <c r="AF33" s="26">
        <v>5.2999999999999999E-2</v>
      </c>
      <c r="AG33" s="26">
        <v>0.997</v>
      </c>
      <c r="AH33" s="5"/>
      <c r="AI33" s="38">
        <f t="shared" si="7"/>
        <v>0.62158399999999991</v>
      </c>
      <c r="AJ33" s="14">
        <f t="shared" si="3"/>
        <v>0.99076394643628118</v>
      </c>
      <c r="AK33" s="59">
        <f t="shared" si="4"/>
        <v>11513.022879999999</v>
      </c>
      <c r="AL33" s="13">
        <f t="shared" si="5"/>
        <v>0.62737850144406293</v>
      </c>
      <c r="AN33" s="20"/>
      <c r="AO33" s="13">
        <f t="shared" si="8"/>
        <v>0.62158399999999991</v>
      </c>
      <c r="AP33" s="50">
        <f t="shared" si="9"/>
        <v>0.99178376368332954</v>
      </c>
      <c r="AQ33" s="12">
        <f t="shared" si="10"/>
        <v>12942.044495999999</v>
      </c>
      <c r="AR33" s="13">
        <f t="shared" si="11"/>
        <v>0.62673338963680381</v>
      </c>
      <c r="AS33" s="20"/>
      <c r="AT33" s="19">
        <f t="shared" si="12"/>
        <v>281</v>
      </c>
      <c r="AU33" s="45">
        <v>9.0878E-3</v>
      </c>
      <c r="AV33" s="45"/>
      <c r="AW33" s="20"/>
      <c r="AX33" s="81">
        <f t="shared" si="13"/>
        <v>5.6383546693337454</v>
      </c>
      <c r="AY33" s="82">
        <f t="shared" si="14"/>
        <v>0.29565024210095786</v>
      </c>
      <c r="BA33" s="20"/>
      <c r="BB33" s="13"/>
    </row>
    <row r="34" spans="1:54" x14ac:dyDescent="0.2">
      <c r="A34" t="e">
        <f>IF(#REF!=D34,1,0)</f>
        <v>#REF!</v>
      </c>
      <c r="B34">
        <v>1</v>
      </c>
      <c r="C34" t="s">
        <v>519</v>
      </c>
      <c r="D34" t="s">
        <v>70</v>
      </c>
      <c r="E34">
        <v>259</v>
      </c>
      <c r="F34" s="1">
        <v>20650</v>
      </c>
      <c r="G34" s="5"/>
      <c r="H34" s="26">
        <v>0.66800000000000004</v>
      </c>
      <c r="I34" s="26">
        <v>12.885</v>
      </c>
      <c r="J34" s="26">
        <v>10.666</v>
      </c>
      <c r="K34" s="5"/>
      <c r="L34" s="26">
        <v>1.214</v>
      </c>
      <c r="M34" s="26">
        <v>12.208</v>
      </c>
      <c r="N34" s="26">
        <v>8.3520000000000003</v>
      </c>
      <c r="O34" s="20"/>
      <c r="P34" s="51">
        <v>5.0000000000000001E-3</v>
      </c>
      <c r="Q34" s="51">
        <v>2.5000000000000001E-2</v>
      </c>
      <c r="R34" s="51">
        <v>1.0999999999999999E-2</v>
      </c>
      <c r="S34" s="5"/>
      <c r="T34" s="26">
        <v>4.1050000000000004</v>
      </c>
      <c r="U34" s="26">
        <v>1.006</v>
      </c>
      <c r="V34" s="5"/>
      <c r="W34" s="26">
        <v>0.82799999999999996</v>
      </c>
      <c r="X34" s="26">
        <v>0.245</v>
      </c>
      <c r="Y34" s="53">
        <f t="shared" si="6"/>
        <v>0.20285999999999998</v>
      </c>
      <c r="Z34" s="5"/>
      <c r="AA34" s="28">
        <f t="shared" si="0"/>
        <v>1.8173652694610778</v>
      </c>
      <c r="AB34" s="28">
        <f t="shared" si="1"/>
        <v>0.94745828482731864</v>
      </c>
      <c r="AC34" s="28">
        <f t="shared" si="2"/>
        <v>0.78304894055878493</v>
      </c>
      <c r="AD34" s="5"/>
      <c r="AE34" s="26">
        <v>-4.4999999999999998E-2</v>
      </c>
      <c r="AF34" s="26">
        <v>-4.2999999999999997E-2</v>
      </c>
      <c r="AG34" s="26">
        <v>0.999</v>
      </c>
      <c r="AH34" s="5"/>
      <c r="AI34" s="38">
        <f t="shared" si="7"/>
        <v>0.20285999999999998</v>
      </c>
      <c r="AJ34" s="14">
        <f t="shared" si="3"/>
        <v>0.94745438033318574</v>
      </c>
      <c r="AK34" s="59">
        <f t="shared" si="4"/>
        <v>3929.1431199999997</v>
      </c>
      <c r="AL34" s="13">
        <f t="shared" si="5"/>
        <v>0.21411057272083264</v>
      </c>
      <c r="AN34" s="20"/>
      <c r="AO34" s="13">
        <f t="shared" si="8"/>
        <v>0.20285999999999998</v>
      </c>
      <c r="AP34" s="50">
        <f t="shared" si="9"/>
        <v>0.9530295979250466</v>
      </c>
      <c r="AQ34" s="12">
        <f t="shared" si="10"/>
        <v>4395.5182599999989</v>
      </c>
      <c r="AR34" s="13">
        <f t="shared" si="11"/>
        <v>0.21285802711864402</v>
      </c>
      <c r="AS34" s="20"/>
      <c r="AT34" s="19">
        <f t="shared" si="12"/>
        <v>259</v>
      </c>
      <c r="AU34" s="45">
        <v>3.1259299999999997E-2</v>
      </c>
      <c r="AV34" s="45"/>
      <c r="AW34" s="20"/>
      <c r="AX34" s="81">
        <f t="shared" si="13"/>
        <v>5.5568280616995374</v>
      </c>
      <c r="AY34" s="82">
        <f t="shared" si="14"/>
        <v>1.4122057429043917</v>
      </c>
      <c r="BA34" s="20"/>
      <c r="BB34" s="13"/>
    </row>
    <row r="35" spans="1:54" x14ac:dyDescent="0.2">
      <c r="A35" t="e">
        <f>IF(#REF!=D35,1,0)</f>
        <v>#REF!</v>
      </c>
      <c r="B35">
        <v>1</v>
      </c>
      <c r="C35" t="s">
        <v>520</v>
      </c>
      <c r="D35" t="s">
        <v>11</v>
      </c>
      <c r="E35">
        <v>255</v>
      </c>
      <c r="F35" s="1">
        <v>20650</v>
      </c>
      <c r="G35" s="5"/>
      <c r="H35" s="26">
        <v>0.307</v>
      </c>
      <c r="I35" s="26">
        <v>12.436999999999999</v>
      </c>
      <c r="J35" s="26">
        <v>10.427</v>
      </c>
      <c r="K35" s="5"/>
      <c r="L35" s="26">
        <v>0.35099999999999998</v>
      </c>
      <c r="M35" s="26">
        <v>9.1809999999999992</v>
      </c>
      <c r="N35" s="26">
        <v>6.5279999999999996</v>
      </c>
      <c r="O35" s="20"/>
      <c r="P35" s="51">
        <v>4.0000000000000001E-3</v>
      </c>
      <c r="Q35" s="51">
        <v>2.1999999999999999E-2</v>
      </c>
      <c r="R35" s="51">
        <v>1.0999999999999999E-2</v>
      </c>
      <c r="S35" s="5"/>
      <c r="T35" s="26">
        <v>1.9179999999999999</v>
      </c>
      <c r="U35" s="26">
        <v>0.97099999999999997</v>
      </c>
      <c r="V35" s="5"/>
      <c r="W35" s="26">
        <v>0.83799999999999997</v>
      </c>
      <c r="X35" s="26">
        <v>0.50600000000000001</v>
      </c>
      <c r="Y35" s="53">
        <f t="shared" si="6"/>
        <v>0.42402799999999996</v>
      </c>
      <c r="Z35" s="5"/>
      <c r="AA35" s="28">
        <f t="shared" si="0"/>
        <v>1.1433224755700324</v>
      </c>
      <c r="AB35" s="28">
        <f t="shared" si="1"/>
        <v>0.7382005306745999</v>
      </c>
      <c r="AC35" s="28">
        <f t="shared" si="2"/>
        <v>0.62606694159393883</v>
      </c>
      <c r="AD35" s="5"/>
      <c r="AE35" s="26">
        <v>-7.1999999999999995E-2</v>
      </c>
      <c r="AF35" s="26">
        <v>-7.6999999999999999E-2</v>
      </c>
      <c r="AG35" s="26">
        <v>0.998</v>
      </c>
      <c r="AH35" s="5"/>
      <c r="AI35" s="38">
        <f t="shared" si="7"/>
        <v>0.42402799999999996</v>
      </c>
      <c r="AJ35" s="14">
        <f t="shared" si="3"/>
        <v>0.98147465225384278</v>
      </c>
      <c r="AK35" s="59">
        <f t="shared" si="4"/>
        <v>7928.2106880000001</v>
      </c>
      <c r="AL35" s="13">
        <f t="shared" si="5"/>
        <v>0.43203153441229364</v>
      </c>
      <c r="AN35" s="20"/>
      <c r="AO35" s="13">
        <f t="shared" si="8"/>
        <v>0.42402799999999996</v>
      </c>
      <c r="AP35" s="50">
        <f t="shared" si="9"/>
        <v>0.98350308686199994</v>
      </c>
      <c r="AQ35" s="12">
        <f t="shared" si="10"/>
        <v>8903.051059999998</v>
      </c>
      <c r="AR35" s="13">
        <f t="shared" si="11"/>
        <v>0.4311404871670701</v>
      </c>
      <c r="AS35" s="20"/>
      <c r="AT35" s="19">
        <f t="shared" si="12"/>
        <v>255</v>
      </c>
      <c r="AU35" s="45">
        <v>3.7120000000000002E-4</v>
      </c>
      <c r="AV35" s="45"/>
      <c r="AW35" s="20"/>
      <c r="AX35" s="81">
        <f t="shared" si="13"/>
        <v>5.5412635451584258</v>
      </c>
      <c r="AY35" s="82">
        <f t="shared" si="14"/>
        <v>0.65128297646124644</v>
      </c>
      <c r="BA35" s="20"/>
      <c r="BB35" s="13"/>
    </row>
    <row r="36" spans="1:54" x14ac:dyDescent="0.2">
      <c r="A36" t="e">
        <f>IF(#REF!=D36,1,0)</f>
        <v>#REF!</v>
      </c>
      <c r="B36">
        <v>1</v>
      </c>
      <c r="C36" t="s">
        <v>521</v>
      </c>
      <c r="D36" t="s">
        <v>12</v>
      </c>
      <c r="E36">
        <v>255</v>
      </c>
      <c r="F36" s="1">
        <v>20650</v>
      </c>
      <c r="G36" s="5"/>
      <c r="H36" s="26">
        <v>0.26900000000000002</v>
      </c>
      <c r="I36" s="26">
        <v>11.701000000000001</v>
      </c>
      <c r="J36" s="26">
        <v>9.8070000000000004</v>
      </c>
      <c r="K36" s="5"/>
      <c r="L36" s="26">
        <v>0.316</v>
      </c>
      <c r="M36" s="26">
        <v>9.7309999999999999</v>
      </c>
      <c r="N36" s="26">
        <v>6.7720000000000002</v>
      </c>
      <c r="O36" s="20"/>
      <c r="P36" s="51">
        <v>8.9999999999999993E-3</v>
      </c>
      <c r="Q36" s="51">
        <v>2.3E-2</v>
      </c>
      <c r="R36" s="51">
        <v>8.9999999999999993E-3</v>
      </c>
      <c r="S36" s="5"/>
      <c r="T36" s="26">
        <v>1.68</v>
      </c>
      <c r="U36" s="26">
        <v>0.91300000000000003</v>
      </c>
      <c r="V36" s="5"/>
      <c r="W36" s="26">
        <v>0.83799999999999997</v>
      </c>
      <c r="X36" s="26">
        <v>0.54300000000000004</v>
      </c>
      <c r="Y36" s="53">
        <f t="shared" si="6"/>
        <v>0.45503399999999999</v>
      </c>
      <c r="Z36" s="5"/>
      <c r="AA36" s="28">
        <f t="shared" si="0"/>
        <v>1.1747211895910781</v>
      </c>
      <c r="AB36" s="28">
        <f t="shared" si="1"/>
        <v>0.83163832151098194</v>
      </c>
      <c r="AC36" s="28">
        <f t="shared" si="2"/>
        <v>0.69052717446721734</v>
      </c>
      <c r="AD36" s="5"/>
      <c r="AE36" s="26">
        <v>-0.108</v>
      </c>
      <c r="AF36" s="26">
        <v>-0.11</v>
      </c>
      <c r="AG36" s="26">
        <v>0.998</v>
      </c>
      <c r="AH36" s="5"/>
      <c r="AI36" s="38">
        <f t="shared" si="7"/>
        <v>0.45503399999999999</v>
      </c>
      <c r="AJ36" s="14">
        <f t="shared" si="3"/>
        <v>0.98363040444719774</v>
      </c>
      <c r="AK36" s="59">
        <f t="shared" si="4"/>
        <v>8489.2952639999985</v>
      </c>
      <c r="AL36" s="13">
        <f t="shared" si="5"/>
        <v>0.46260668432238017</v>
      </c>
      <c r="AN36" s="20"/>
      <c r="AO36" s="13">
        <f t="shared" si="8"/>
        <v>0.45503399999999999</v>
      </c>
      <c r="AP36" s="50">
        <f t="shared" si="9"/>
        <v>0.98542629974550588</v>
      </c>
      <c r="AQ36" s="12">
        <f t="shared" si="10"/>
        <v>9535.4184299999997</v>
      </c>
      <c r="AR36" s="13">
        <f t="shared" si="11"/>
        <v>0.46176360435835351</v>
      </c>
      <c r="AS36" s="20"/>
      <c r="AT36" s="19">
        <f t="shared" si="12"/>
        <v>255</v>
      </c>
      <c r="AU36" s="45">
        <v>-4.5078999999999996E-3</v>
      </c>
      <c r="AV36" s="45"/>
      <c r="AW36" s="20"/>
      <c r="AX36" s="81">
        <f t="shared" si="13"/>
        <v>5.5412635451584258</v>
      </c>
      <c r="AY36" s="82">
        <f t="shared" si="14"/>
        <v>0.51879379341516751</v>
      </c>
      <c r="BA36" s="20"/>
      <c r="BB36" s="13"/>
    </row>
    <row r="37" spans="1:54" x14ac:dyDescent="0.2">
      <c r="A37" t="e">
        <f>IF(#REF!=D37,1,0)</f>
        <v>#REF!</v>
      </c>
      <c r="B37">
        <v>1</v>
      </c>
      <c r="C37" t="s">
        <v>522</v>
      </c>
      <c r="D37" t="s">
        <v>38</v>
      </c>
      <c r="E37">
        <v>255</v>
      </c>
      <c r="F37" s="1">
        <v>20650</v>
      </c>
      <c r="G37" s="5"/>
      <c r="H37" s="26">
        <v>0.68300000000000005</v>
      </c>
      <c r="I37" s="26">
        <v>12.85</v>
      </c>
      <c r="J37" s="26">
        <v>10.711</v>
      </c>
      <c r="K37" s="5"/>
      <c r="L37" s="26">
        <v>1.7330000000000001</v>
      </c>
      <c r="M37" s="26">
        <v>14.786</v>
      </c>
      <c r="N37" s="26">
        <v>10.084</v>
      </c>
      <c r="O37" s="20"/>
      <c r="P37" s="51">
        <v>7.0000000000000001E-3</v>
      </c>
      <c r="Q37" s="51">
        <v>8.9999999999999993E-3</v>
      </c>
      <c r="R37" s="51">
        <v>6.0000000000000001E-3</v>
      </c>
      <c r="S37" s="5"/>
      <c r="T37" s="26">
        <v>4.2649999999999997</v>
      </c>
      <c r="U37" s="26">
        <v>1.0029999999999999</v>
      </c>
      <c r="V37" s="5"/>
      <c r="W37" s="26">
        <v>0.83399999999999996</v>
      </c>
      <c r="X37" s="26">
        <v>0.23499999999999999</v>
      </c>
      <c r="Y37" s="53">
        <f t="shared" si="6"/>
        <v>0.19598999999999997</v>
      </c>
      <c r="Z37" s="5"/>
      <c r="AA37" s="28">
        <f t="shared" si="0"/>
        <v>2.5373352855051245</v>
      </c>
      <c r="AB37" s="28">
        <f t="shared" si="1"/>
        <v>1.1506614785992217</v>
      </c>
      <c r="AC37" s="28">
        <f t="shared" si="2"/>
        <v>0.94146204836149749</v>
      </c>
      <c r="AD37" s="5"/>
      <c r="AE37" s="26">
        <v>-0.17100000000000001</v>
      </c>
      <c r="AF37" s="26">
        <v>-0.16200000000000001</v>
      </c>
      <c r="AG37" s="26">
        <v>0.999</v>
      </c>
      <c r="AH37" s="5"/>
      <c r="AI37" s="38">
        <f t="shared" si="7"/>
        <v>0.19598999999999997</v>
      </c>
      <c r="AJ37" s="14">
        <f t="shared" si="3"/>
        <v>0.94606990207034702</v>
      </c>
      <c r="AK37" s="59">
        <f t="shared" si="4"/>
        <v>3801.6350399999997</v>
      </c>
      <c r="AL37" s="13">
        <f t="shared" si="5"/>
        <v>0.20716228216445967</v>
      </c>
      <c r="AN37" s="20"/>
      <c r="AO37" s="13">
        <f t="shared" si="8"/>
        <v>0.19598999999999997</v>
      </c>
      <c r="AP37" s="50">
        <f t="shared" si="9"/>
        <v>0.95178454067497353</v>
      </c>
      <c r="AQ37" s="12">
        <f t="shared" si="10"/>
        <v>4252.2160499999991</v>
      </c>
      <c r="AR37" s="13">
        <f t="shared" si="11"/>
        <v>0.20591845278450358</v>
      </c>
      <c r="AS37" s="20"/>
      <c r="AT37" s="19">
        <f t="shared" si="12"/>
        <v>255</v>
      </c>
      <c r="AU37" s="45">
        <v>1.5606E-2</v>
      </c>
      <c r="AV37" s="45"/>
      <c r="AW37" s="20"/>
      <c r="AX37" s="81">
        <f t="shared" si="13"/>
        <v>5.5412635451584258</v>
      </c>
      <c r="AY37" s="82">
        <f t="shared" si="14"/>
        <v>1.4504421809436423</v>
      </c>
      <c r="BA37" s="20"/>
      <c r="BB37" s="13"/>
    </row>
    <row r="38" spans="1:54" x14ac:dyDescent="0.2">
      <c r="A38" t="e">
        <f>IF(#REF!=D38,1,0)</f>
        <v>#REF!</v>
      </c>
      <c r="B38">
        <v>1</v>
      </c>
      <c r="C38" t="s">
        <v>523</v>
      </c>
      <c r="D38" t="s">
        <v>66</v>
      </c>
      <c r="E38">
        <v>246</v>
      </c>
      <c r="F38" s="1">
        <v>20650</v>
      </c>
      <c r="G38" s="5"/>
      <c r="H38" s="26">
        <v>1.4630000000000001</v>
      </c>
      <c r="I38" s="26">
        <v>13.584</v>
      </c>
      <c r="J38" s="26">
        <v>11.260999999999999</v>
      </c>
      <c r="K38" s="5"/>
      <c r="L38" s="26">
        <v>4.4740000000000002</v>
      </c>
      <c r="M38" s="26">
        <v>12.503</v>
      </c>
      <c r="N38" s="26">
        <v>8.6140000000000008</v>
      </c>
      <c r="O38" s="20"/>
      <c r="P38" s="51">
        <v>6.0000000000000001E-3</v>
      </c>
      <c r="Q38" s="51">
        <v>1.2999999999999999E-2</v>
      </c>
      <c r="R38" s="51">
        <v>0.01</v>
      </c>
      <c r="S38" s="5"/>
      <c r="T38" s="26">
        <v>9.4670000000000005</v>
      </c>
      <c r="U38" s="26">
        <v>1.06</v>
      </c>
      <c r="V38" s="5"/>
      <c r="W38" s="26">
        <v>0.82899999999999996</v>
      </c>
      <c r="X38" s="26">
        <v>0.112</v>
      </c>
      <c r="Y38" s="53">
        <f t="shared" si="6"/>
        <v>9.2848E-2</v>
      </c>
      <c r="Z38" s="5"/>
      <c r="AA38" s="28">
        <f t="shared" si="0"/>
        <v>3.0580997949419002</v>
      </c>
      <c r="AB38" s="28">
        <f t="shared" si="1"/>
        <v>0.9204210836277974</v>
      </c>
      <c r="AC38" s="28">
        <f t="shared" si="2"/>
        <v>0.76494094662996193</v>
      </c>
      <c r="AD38" s="5"/>
      <c r="AE38" s="26">
        <v>0.01</v>
      </c>
      <c r="AF38" s="26">
        <v>2E-3</v>
      </c>
      <c r="AG38" s="26">
        <v>0.999</v>
      </c>
      <c r="AH38" s="5"/>
      <c r="AI38" s="38">
        <f t="shared" si="7"/>
        <v>9.2848E-2</v>
      </c>
      <c r="AJ38" s="14">
        <f t="shared" si="3"/>
        <v>0.88419414535980512</v>
      </c>
      <c r="AK38" s="59">
        <f t="shared" si="4"/>
        <v>1927.01304</v>
      </c>
      <c r="AL38" s="13">
        <f t="shared" si="5"/>
        <v>0.10500861206473762</v>
      </c>
      <c r="AN38" s="20"/>
      <c r="AO38" s="13">
        <f t="shared" si="8"/>
        <v>9.2848E-2</v>
      </c>
      <c r="AP38" s="50">
        <f t="shared" si="9"/>
        <v>0.89574283672288824</v>
      </c>
      <c r="AQ38" s="12">
        <f t="shared" si="10"/>
        <v>2140.4705920000001</v>
      </c>
      <c r="AR38" s="13">
        <f t="shared" si="11"/>
        <v>0.10365475021791769</v>
      </c>
      <c r="AS38" s="20"/>
      <c r="AT38" s="19">
        <f t="shared" si="12"/>
        <v>246</v>
      </c>
      <c r="AU38" s="45">
        <v>0.1574178</v>
      </c>
      <c r="AV38" s="45"/>
      <c r="AW38" s="20"/>
      <c r="AX38" s="81">
        <f t="shared" si="13"/>
        <v>5.5053315359323625</v>
      </c>
      <c r="AY38" s="82">
        <f t="shared" si="14"/>
        <v>2.2478120671467541</v>
      </c>
      <c r="BA38" s="20"/>
      <c r="BB38" s="13"/>
    </row>
    <row r="39" spans="1:54" x14ac:dyDescent="0.2">
      <c r="A39" t="e">
        <f>IF(#REF!=D39,1,0)</f>
        <v>#REF!</v>
      </c>
      <c r="B39">
        <v>1</v>
      </c>
      <c r="C39" t="s">
        <v>524</v>
      </c>
      <c r="D39" t="s">
        <v>36</v>
      </c>
      <c r="E39">
        <v>234</v>
      </c>
      <c r="F39" s="1">
        <v>20650</v>
      </c>
      <c r="G39" s="5"/>
      <c r="H39" s="26">
        <v>0.498</v>
      </c>
      <c r="I39" s="26">
        <v>12.36</v>
      </c>
      <c r="J39" s="26">
        <v>10.244</v>
      </c>
      <c r="K39" s="5"/>
      <c r="L39" s="26">
        <v>0.69399999999999995</v>
      </c>
      <c r="M39" s="26">
        <v>14.124000000000001</v>
      </c>
      <c r="N39" s="26">
        <v>9.61</v>
      </c>
      <c r="O39" s="20"/>
      <c r="P39" s="51">
        <v>4.0000000000000001E-3</v>
      </c>
      <c r="Q39" s="51">
        <v>1.0999999999999999E-2</v>
      </c>
      <c r="R39" s="51">
        <v>7.0000000000000001E-3</v>
      </c>
      <c r="S39" s="5"/>
      <c r="T39" s="26">
        <v>3.3860000000000001</v>
      </c>
      <c r="U39" s="26">
        <v>0.96399999999999997</v>
      </c>
      <c r="V39" s="5"/>
      <c r="W39" s="26">
        <v>0.82899999999999996</v>
      </c>
      <c r="X39" s="26">
        <v>0.28499999999999998</v>
      </c>
      <c r="Y39" s="53">
        <f t="shared" si="6"/>
        <v>0.23626499999999998</v>
      </c>
      <c r="Z39" s="5"/>
      <c r="AA39" s="28">
        <f t="shared" si="0"/>
        <v>1.393574297188755</v>
      </c>
      <c r="AB39" s="28">
        <f t="shared" si="1"/>
        <v>1.1427184466019418</v>
      </c>
      <c r="AC39" s="28">
        <f t="shared" si="2"/>
        <v>0.93811011323701676</v>
      </c>
      <c r="AD39" s="5"/>
      <c r="AE39" s="26">
        <v>-0.215</v>
      </c>
      <c r="AF39" s="26">
        <v>-0.21</v>
      </c>
      <c r="AG39" s="26">
        <v>0.999</v>
      </c>
      <c r="AH39" s="5"/>
      <c r="AI39" s="38">
        <f t="shared" si="7"/>
        <v>0.23626499999999998</v>
      </c>
      <c r="AJ39" s="14">
        <f t="shared" si="3"/>
        <v>0.96041257417031556</v>
      </c>
      <c r="AK39" s="59">
        <f t="shared" si="4"/>
        <v>4514.4130049999994</v>
      </c>
      <c r="AL39" s="13">
        <f t="shared" si="5"/>
        <v>0.24600365129965665</v>
      </c>
      <c r="AN39" s="20"/>
      <c r="AO39" s="13">
        <f t="shared" si="8"/>
        <v>0.23626499999999998</v>
      </c>
      <c r="AP39" s="50">
        <f t="shared" si="9"/>
        <v>0.96466417347734634</v>
      </c>
      <c r="AQ39" s="12">
        <f t="shared" si="10"/>
        <v>5057.5862399999996</v>
      </c>
      <c r="AR39" s="13">
        <f t="shared" si="11"/>
        <v>0.24491943050847456</v>
      </c>
      <c r="AS39" s="20"/>
      <c r="AT39" s="19">
        <f t="shared" si="12"/>
        <v>234</v>
      </c>
      <c r="AU39" s="45">
        <v>-3.05052E-2</v>
      </c>
      <c r="AV39" s="45"/>
      <c r="AW39" s="20"/>
      <c r="AX39" s="81">
        <f t="shared" si="13"/>
        <v>5.4553211153577017</v>
      </c>
      <c r="AY39" s="82">
        <f t="shared" si="14"/>
        <v>1.2196492837109436</v>
      </c>
      <c r="BA39" s="20"/>
      <c r="BB39" s="13"/>
    </row>
    <row r="40" spans="1:54" x14ac:dyDescent="0.2">
      <c r="A40" t="e">
        <f>IF(#REF!=D40,1,0)</f>
        <v>#REF!</v>
      </c>
      <c r="B40">
        <v>1</v>
      </c>
      <c r="C40" t="s">
        <v>525</v>
      </c>
      <c r="D40" t="s">
        <v>18</v>
      </c>
      <c r="E40">
        <v>230</v>
      </c>
      <c r="F40" s="1">
        <v>20650</v>
      </c>
      <c r="G40" s="5"/>
      <c r="H40" s="26">
        <v>0.73199999999999998</v>
      </c>
      <c r="I40" s="26">
        <v>13.055999999999999</v>
      </c>
      <c r="J40" s="26">
        <v>10.074</v>
      </c>
      <c r="K40" s="5"/>
      <c r="L40" s="26">
        <v>1.079</v>
      </c>
      <c r="M40" s="26">
        <v>13.903</v>
      </c>
      <c r="N40" s="26">
        <v>8.4570000000000007</v>
      </c>
      <c r="O40" s="20"/>
      <c r="P40" s="51">
        <v>2.1000000000000001E-2</v>
      </c>
      <c r="Q40" s="51">
        <v>1.2999999999999999E-2</v>
      </c>
      <c r="R40" s="51">
        <v>8.9999999999999993E-3</v>
      </c>
      <c r="S40" s="5"/>
      <c r="T40" s="26">
        <v>5.0679999999999996</v>
      </c>
      <c r="U40" s="26">
        <v>1.018</v>
      </c>
      <c r="V40" s="5"/>
      <c r="W40" s="26">
        <v>0.77200000000000002</v>
      </c>
      <c r="X40" s="26">
        <v>0.20100000000000001</v>
      </c>
      <c r="Y40" s="53">
        <f t="shared" si="6"/>
        <v>0.155172</v>
      </c>
      <c r="Z40" s="5"/>
      <c r="AA40" s="28">
        <f t="shared" si="0"/>
        <v>1.4740437158469946</v>
      </c>
      <c r="AB40" s="28">
        <f t="shared" si="1"/>
        <v>1.064874387254902</v>
      </c>
      <c r="AC40" s="28">
        <f t="shared" si="2"/>
        <v>0.83948779035139975</v>
      </c>
      <c r="AD40" s="5"/>
      <c r="AE40" s="26">
        <v>-0.156</v>
      </c>
      <c r="AF40" s="26">
        <v>-0.16400000000000001</v>
      </c>
      <c r="AG40" s="26">
        <v>0.998</v>
      </c>
      <c r="AH40" s="5"/>
      <c r="AI40" s="38">
        <f t="shared" si="7"/>
        <v>0.155172</v>
      </c>
      <c r="AJ40" s="14">
        <f t="shared" si="3"/>
        <v>0.93612142390962783</v>
      </c>
      <c r="AK40" s="59">
        <f t="shared" si="4"/>
        <v>3041.8718120000003</v>
      </c>
      <c r="AL40" s="13">
        <f t="shared" si="5"/>
        <v>0.1657605477630647</v>
      </c>
      <c r="AN40" s="20"/>
      <c r="AO40" s="13">
        <f t="shared" si="8"/>
        <v>0.155172</v>
      </c>
      <c r="AP40" s="50">
        <f t="shared" si="9"/>
        <v>0.94282653439746333</v>
      </c>
      <c r="AQ40" s="12">
        <f t="shared" si="10"/>
        <v>3398.6122400000004</v>
      </c>
      <c r="AR40" s="13">
        <f t="shared" si="11"/>
        <v>0.16458170653753029</v>
      </c>
      <c r="AS40" s="20"/>
      <c r="AT40" s="19">
        <f t="shared" si="12"/>
        <v>230</v>
      </c>
      <c r="AU40" s="45">
        <v>-3.2464E-2</v>
      </c>
      <c r="AV40" s="45"/>
      <c r="AW40" s="20"/>
      <c r="AX40" s="81">
        <f t="shared" si="13"/>
        <v>5.4380793089231956</v>
      </c>
      <c r="AY40" s="82">
        <f t="shared" si="14"/>
        <v>1.6229462624588926</v>
      </c>
      <c r="BA40" s="20"/>
      <c r="BB40" s="13"/>
    </row>
    <row r="41" spans="1:54" x14ac:dyDescent="0.2">
      <c r="A41" t="e">
        <f>IF(#REF!=D41,1,0)</f>
        <v>#REF!</v>
      </c>
      <c r="B41">
        <v>1</v>
      </c>
      <c r="C41" t="s">
        <v>526</v>
      </c>
      <c r="D41" t="s">
        <v>74</v>
      </c>
      <c r="E41">
        <v>228</v>
      </c>
      <c r="F41" s="1">
        <v>20650</v>
      </c>
      <c r="G41" s="5"/>
      <c r="H41" s="26">
        <v>0.56799999999999995</v>
      </c>
      <c r="I41" s="26">
        <v>11.502000000000001</v>
      </c>
      <c r="J41" s="26">
        <v>9.5329999999999995</v>
      </c>
      <c r="K41" s="5"/>
      <c r="L41" s="26">
        <v>0.71499999999999997</v>
      </c>
      <c r="M41" s="26">
        <v>10.202999999999999</v>
      </c>
      <c r="N41" s="26">
        <v>6.96</v>
      </c>
      <c r="O41" s="20"/>
      <c r="P41" s="51">
        <v>2.1999999999999999E-2</v>
      </c>
      <c r="Q41" s="51">
        <v>2.3E-2</v>
      </c>
      <c r="R41" s="51">
        <v>8.0000000000000002E-3</v>
      </c>
      <c r="S41" s="5"/>
      <c r="T41" s="26">
        <v>3.9649999999999999</v>
      </c>
      <c r="U41" s="26">
        <v>0.89600000000000002</v>
      </c>
      <c r="V41" s="5"/>
      <c r="W41" s="26">
        <v>0.82899999999999996</v>
      </c>
      <c r="X41" s="26">
        <v>0.22600000000000001</v>
      </c>
      <c r="Y41" s="53">
        <f t="shared" si="6"/>
        <v>0.18735399999999999</v>
      </c>
      <c r="Z41" s="5"/>
      <c r="AA41" s="28">
        <f t="shared" si="0"/>
        <v>1.2588028169014085</v>
      </c>
      <c r="AB41" s="28">
        <f t="shared" si="1"/>
        <v>0.8870631194574855</v>
      </c>
      <c r="AC41" s="28">
        <f t="shared" si="2"/>
        <v>0.73009545788314278</v>
      </c>
      <c r="AD41" s="5"/>
      <c r="AE41" s="26">
        <v>-0.189</v>
      </c>
      <c r="AF41" s="26">
        <v>-0.191</v>
      </c>
      <c r="AG41" s="26">
        <v>0.999</v>
      </c>
      <c r="AH41" s="5"/>
      <c r="AI41" s="38">
        <f t="shared" si="7"/>
        <v>0.18735399999999999</v>
      </c>
      <c r="AJ41" s="14">
        <f t="shared" si="3"/>
        <v>0.94886503225551588</v>
      </c>
      <c r="AK41" s="59">
        <f t="shared" si="4"/>
        <v>3623.4165419999999</v>
      </c>
      <c r="AL41" s="13">
        <f t="shared" si="5"/>
        <v>0.19745063168219715</v>
      </c>
      <c r="AN41" s="20"/>
      <c r="AO41" s="13">
        <f t="shared" si="8"/>
        <v>0.18735399999999999</v>
      </c>
      <c r="AP41" s="50">
        <f t="shared" si="9"/>
        <v>0.95429779604036047</v>
      </c>
      <c r="AQ41" s="12">
        <f t="shared" si="10"/>
        <v>4054.143388</v>
      </c>
      <c r="AR41" s="13">
        <f t="shared" si="11"/>
        <v>0.1963265563196126</v>
      </c>
      <c r="AS41" s="20"/>
      <c r="AT41" s="19">
        <f t="shared" si="12"/>
        <v>228</v>
      </c>
      <c r="AU41" s="45">
        <v>-1.58529E-2</v>
      </c>
      <c r="AV41" s="45"/>
      <c r="AW41" s="20"/>
      <c r="AX41" s="81">
        <f t="shared" si="13"/>
        <v>5.4293456289544411</v>
      </c>
      <c r="AY41" s="82">
        <f t="shared" si="14"/>
        <v>1.3775058550868113</v>
      </c>
      <c r="BA41" s="20"/>
      <c r="BB41" s="13"/>
    </row>
    <row r="42" spans="1:54" x14ac:dyDescent="0.2">
      <c r="A42" t="e">
        <f>IF(#REF!=D42,1,0)</f>
        <v>#REF!</v>
      </c>
      <c r="B42">
        <v>1</v>
      </c>
      <c r="C42" t="s">
        <v>527</v>
      </c>
      <c r="D42" t="s">
        <v>24</v>
      </c>
      <c r="E42">
        <v>226</v>
      </c>
      <c r="F42" s="1">
        <v>20650</v>
      </c>
      <c r="G42" s="5"/>
      <c r="H42" s="26">
        <v>0.14799999999999999</v>
      </c>
      <c r="I42" s="26">
        <v>13.032999999999999</v>
      </c>
      <c r="J42" s="26">
        <v>10.813000000000001</v>
      </c>
      <c r="K42" s="5"/>
      <c r="L42" s="26">
        <v>0.16500000000000001</v>
      </c>
      <c r="M42" s="26">
        <v>14.061</v>
      </c>
      <c r="N42" s="26">
        <v>9.6370000000000005</v>
      </c>
      <c r="O42" s="20"/>
      <c r="P42" s="51">
        <v>1.7000000000000001E-2</v>
      </c>
      <c r="Q42" s="51">
        <v>8.9999999999999993E-3</v>
      </c>
      <c r="R42" s="51">
        <v>1.0999999999999999E-2</v>
      </c>
      <c r="S42" s="5"/>
      <c r="T42" s="26">
        <v>1.0449999999999999</v>
      </c>
      <c r="U42" s="26">
        <v>1.016</v>
      </c>
      <c r="V42" s="5"/>
      <c r="W42" s="26">
        <v>0.83</v>
      </c>
      <c r="X42" s="26">
        <v>0.97199999999999998</v>
      </c>
      <c r="Y42" s="53">
        <f t="shared" si="6"/>
        <v>0.80675999999999992</v>
      </c>
      <c r="Z42" s="5"/>
      <c r="AA42" s="28">
        <f t="shared" si="0"/>
        <v>1.1148648648648649</v>
      </c>
      <c r="AB42" s="28">
        <f t="shared" si="1"/>
        <v>1.0788766976137498</v>
      </c>
      <c r="AC42" s="28">
        <f t="shared" si="2"/>
        <v>0.89124202349024317</v>
      </c>
      <c r="AD42" s="5"/>
      <c r="AE42" s="26">
        <v>-9.4E-2</v>
      </c>
      <c r="AF42" s="26">
        <v>-9.6000000000000002E-2</v>
      </c>
      <c r="AG42" s="26">
        <v>0.999</v>
      </c>
      <c r="AH42" s="5"/>
      <c r="AI42" s="38">
        <f t="shared" si="7"/>
        <v>0.80675999999999992</v>
      </c>
      <c r="AJ42" s="14">
        <f t="shared" si="3"/>
        <v>0.99705881627973147</v>
      </c>
      <c r="AK42" s="59">
        <f t="shared" si="4"/>
        <v>14848.524999999998</v>
      </c>
      <c r="AL42" s="13">
        <f t="shared" si="5"/>
        <v>0.8091398288921583</v>
      </c>
      <c r="AN42" s="20"/>
      <c r="AO42" s="13">
        <f t="shared" si="8"/>
        <v>0.80675999999999992</v>
      </c>
      <c r="AP42" s="50">
        <f t="shared" si="9"/>
        <v>0.99738540717890156</v>
      </c>
      <c r="AQ42" s="12">
        <f t="shared" si="10"/>
        <v>16703.266239999997</v>
      </c>
      <c r="AR42" s="13">
        <f t="shared" si="11"/>
        <v>0.8088748784503631</v>
      </c>
      <c r="AS42" s="20"/>
      <c r="AT42" s="19">
        <f t="shared" si="12"/>
        <v>226</v>
      </c>
      <c r="AU42" s="45">
        <v>-6.012E-3</v>
      </c>
      <c r="AV42" s="45"/>
      <c r="AW42" s="20"/>
      <c r="AX42" s="81">
        <f t="shared" si="13"/>
        <v>5.4205349992722862</v>
      </c>
      <c r="AY42" s="82">
        <f t="shared" si="14"/>
        <v>4.401688541677426E-2</v>
      </c>
      <c r="BA42" s="20"/>
      <c r="BB42" s="13"/>
    </row>
    <row r="43" spans="1:54" x14ac:dyDescent="0.2">
      <c r="A43" t="e">
        <f>IF(#REF!=D43,1,0)</f>
        <v>#REF!</v>
      </c>
      <c r="B43">
        <v>1</v>
      </c>
      <c r="C43" t="s">
        <v>528</v>
      </c>
      <c r="D43" t="s">
        <v>41</v>
      </c>
      <c r="E43">
        <v>225</v>
      </c>
      <c r="F43" s="1">
        <v>20650</v>
      </c>
      <c r="G43" s="5"/>
      <c r="H43" s="26">
        <v>0.36499999999999999</v>
      </c>
      <c r="I43" s="26">
        <v>12.090999999999999</v>
      </c>
      <c r="J43" s="26">
        <v>9.2390000000000008</v>
      </c>
      <c r="K43" s="5"/>
      <c r="L43" s="26">
        <v>0.434</v>
      </c>
      <c r="M43" s="26">
        <v>13.871</v>
      </c>
      <c r="N43" s="26">
        <v>8.0960000000000001</v>
      </c>
      <c r="O43" s="20"/>
      <c r="P43" s="51">
        <v>4.0000000000000001E-3</v>
      </c>
      <c r="Q43" s="51">
        <v>0.01</v>
      </c>
      <c r="R43" s="51">
        <v>8.9999999999999993E-3</v>
      </c>
      <c r="S43" s="5"/>
      <c r="T43" s="26">
        <v>2.585</v>
      </c>
      <c r="U43" s="26">
        <v>0.94199999999999995</v>
      </c>
      <c r="V43" s="5"/>
      <c r="W43" s="26">
        <v>0.76400000000000001</v>
      </c>
      <c r="X43" s="26">
        <v>0.36499999999999999</v>
      </c>
      <c r="Y43" s="53">
        <f t="shared" si="6"/>
        <v>0.27886</v>
      </c>
      <c r="Z43" s="5"/>
      <c r="AA43" s="28">
        <f t="shared" si="0"/>
        <v>1.189041095890411</v>
      </c>
      <c r="AB43" s="28">
        <f t="shared" si="1"/>
        <v>1.1472169382185098</v>
      </c>
      <c r="AC43" s="28">
        <f t="shared" si="2"/>
        <v>0.87628531226323192</v>
      </c>
      <c r="AD43" s="5"/>
      <c r="AE43" s="26">
        <v>-0.20799999999999999</v>
      </c>
      <c r="AF43" s="26">
        <v>-0.21</v>
      </c>
      <c r="AG43" s="26">
        <v>0.999</v>
      </c>
      <c r="AH43" s="5"/>
      <c r="AI43" s="38">
        <f t="shared" si="7"/>
        <v>0.27886</v>
      </c>
      <c r="AJ43" s="14">
        <f t="shared" si="3"/>
        <v>0.96926736926771695</v>
      </c>
      <c r="AK43" s="59">
        <f t="shared" si="4"/>
        <v>5279.61636</v>
      </c>
      <c r="AL43" s="13">
        <f t="shared" si="5"/>
        <v>0.28770183423246687</v>
      </c>
      <c r="AN43" s="20"/>
      <c r="AO43" s="13">
        <f t="shared" si="8"/>
        <v>0.27886</v>
      </c>
      <c r="AP43" s="50">
        <f t="shared" si="9"/>
        <v>0.97259511962701117</v>
      </c>
      <c r="AQ43" s="12">
        <f t="shared" si="10"/>
        <v>5920.7155000000002</v>
      </c>
      <c r="AR43" s="13">
        <f t="shared" si="11"/>
        <v>0.28671745762711864</v>
      </c>
      <c r="AS43" s="20"/>
      <c r="AT43" s="19">
        <f t="shared" si="12"/>
        <v>225</v>
      </c>
      <c r="AU43" s="45">
        <v>-3.1287299999999997E-2</v>
      </c>
      <c r="AV43" s="45"/>
      <c r="AW43" s="20"/>
      <c r="AX43" s="81">
        <f t="shared" si="13"/>
        <v>5.4161004022044201</v>
      </c>
      <c r="AY43" s="82">
        <f t="shared" si="14"/>
        <v>0.94972550796039246</v>
      </c>
      <c r="BA43" s="20"/>
      <c r="BB43" s="13"/>
    </row>
    <row r="44" spans="1:54" x14ac:dyDescent="0.2">
      <c r="A44" t="e">
        <f>IF(#REF!=D44,1,0)</f>
        <v>#REF!</v>
      </c>
      <c r="B44">
        <v>1</v>
      </c>
      <c r="C44" t="s">
        <v>529</v>
      </c>
      <c r="D44" t="s">
        <v>43</v>
      </c>
      <c r="E44">
        <v>204</v>
      </c>
      <c r="F44" s="1">
        <v>20650</v>
      </c>
      <c r="G44" s="5"/>
      <c r="H44" s="26">
        <v>0.221</v>
      </c>
      <c r="I44" s="26">
        <v>11.98</v>
      </c>
      <c r="J44" s="26">
        <v>9.9600000000000009</v>
      </c>
      <c r="K44" s="5"/>
      <c r="L44" s="26">
        <v>0.21199999999999999</v>
      </c>
      <c r="M44" s="26">
        <v>12.693</v>
      </c>
      <c r="N44" s="26">
        <v>8.7629999999999999</v>
      </c>
      <c r="O44" s="20"/>
      <c r="P44" s="51">
        <v>1.2E-2</v>
      </c>
      <c r="Q44" s="51">
        <v>8.9999999999999993E-3</v>
      </c>
      <c r="R44" s="51">
        <v>8.0000000000000002E-3</v>
      </c>
      <c r="S44" s="5"/>
      <c r="T44" s="26">
        <v>1.7250000000000001</v>
      </c>
      <c r="U44" s="26">
        <v>0.93300000000000005</v>
      </c>
      <c r="V44" s="5"/>
      <c r="W44" s="26">
        <v>0.83099999999999996</v>
      </c>
      <c r="X44" s="26">
        <v>0.54100000000000004</v>
      </c>
      <c r="Y44" s="53">
        <f t="shared" si="6"/>
        <v>0.449571</v>
      </c>
      <c r="Z44" s="5"/>
      <c r="AA44" s="28">
        <f t="shared" si="0"/>
        <v>0.95927601809954743</v>
      </c>
      <c r="AB44" s="28">
        <f t="shared" si="1"/>
        <v>1.059515859766277</v>
      </c>
      <c r="AC44" s="28">
        <f t="shared" si="2"/>
        <v>0.87981927710843366</v>
      </c>
      <c r="AD44" s="5"/>
      <c r="AE44" s="26">
        <v>-8.3000000000000004E-2</v>
      </c>
      <c r="AF44" s="26">
        <v>-8.1000000000000003E-2</v>
      </c>
      <c r="AG44" s="26">
        <v>0.999</v>
      </c>
      <c r="AH44" s="5"/>
      <c r="AI44" s="38">
        <f t="shared" si="7"/>
        <v>0.449571</v>
      </c>
      <c r="AJ44" s="14">
        <f t="shared" si="3"/>
        <v>0.98657227747820775</v>
      </c>
      <c r="AK44" s="59">
        <f t="shared" si="4"/>
        <v>8362.3649370000003</v>
      </c>
      <c r="AL44" s="13">
        <f t="shared" si="5"/>
        <v>0.45568987722739906</v>
      </c>
      <c r="AN44" s="20"/>
      <c r="AO44" s="13">
        <f t="shared" si="8"/>
        <v>0.449571</v>
      </c>
      <c r="AP44" s="50">
        <f t="shared" si="9"/>
        <v>0.98804934349849605</v>
      </c>
      <c r="AQ44" s="12">
        <f t="shared" si="10"/>
        <v>9395.9286659999998</v>
      </c>
      <c r="AR44" s="13">
        <f t="shared" si="11"/>
        <v>0.45500865210653751</v>
      </c>
      <c r="AS44" s="20"/>
      <c r="AT44" s="19">
        <f t="shared" si="12"/>
        <v>204</v>
      </c>
      <c r="AU44" s="45">
        <v>-9.7293999999999992E-3</v>
      </c>
      <c r="AV44" s="45"/>
      <c r="AW44" s="20"/>
      <c r="AX44" s="81">
        <f t="shared" si="13"/>
        <v>5.3181199938442161</v>
      </c>
      <c r="AY44" s="82">
        <f t="shared" si="14"/>
        <v>0.54522705048332309</v>
      </c>
      <c r="BA44" s="20"/>
      <c r="BB44" s="13"/>
    </row>
    <row r="45" spans="1:54" x14ac:dyDescent="0.2">
      <c r="A45" t="e">
        <f>IF(#REF!=D45,1,0)</f>
        <v>#REF!</v>
      </c>
      <c r="B45">
        <v>1</v>
      </c>
      <c r="C45" t="s">
        <v>530</v>
      </c>
      <c r="D45" t="s">
        <v>22</v>
      </c>
      <c r="E45">
        <v>201</v>
      </c>
      <c r="F45" s="1">
        <v>20650</v>
      </c>
      <c r="G45" s="5"/>
      <c r="H45" s="26">
        <v>0.219</v>
      </c>
      <c r="I45" s="26">
        <v>12.302</v>
      </c>
      <c r="J45" s="26">
        <v>10.23</v>
      </c>
      <c r="K45" s="5"/>
      <c r="L45" s="26">
        <v>0.18099999999999999</v>
      </c>
      <c r="M45" s="26">
        <v>13.69</v>
      </c>
      <c r="N45" s="26">
        <v>9.4109999999999996</v>
      </c>
      <c r="O45" s="20"/>
      <c r="P45" s="51">
        <v>2.1000000000000001E-2</v>
      </c>
      <c r="Q45" s="51">
        <v>8.9999999999999993E-3</v>
      </c>
      <c r="R45" s="51">
        <v>8.9999999999999993E-3</v>
      </c>
      <c r="S45" s="5"/>
      <c r="T45" s="26">
        <v>1.732</v>
      </c>
      <c r="U45" s="26">
        <v>0.95699999999999996</v>
      </c>
      <c r="V45" s="5"/>
      <c r="W45" s="26">
        <v>0.83199999999999996</v>
      </c>
      <c r="X45" s="26">
        <v>0.55300000000000005</v>
      </c>
      <c r="Y45" s="53">
        <f t="shared" si="6"/>
        <v>0.460096</v>
      </c>
      <c r="Z45" s="5"/>
      <c r="AA45" s="28">
        <f t="shared" si="0"/>
        <v>0.82648401826484019</v>
      </c>
      <c r="AB45" s="28">
        <f t="shared" si="1"/>
        <v>1.1128271825719396</v>
      </c>
      <c r="AC45" s="28">
        <f t="shared" si="2"/>
        <v>0.91994134897360691</v>
      </c>
      <c r="AD45" s="5"/>
      <c r="AE45" s="26">
        <v>-2.1999999999999999E-2</v>
      </c>
      <c r="AF45" s="26">
        <v>-2.4E-2</v>
      </c>
      <c r="AG45" s="26">
        <v>0.999</v>
      </c>
      <c r="AH45" s="5"/>
      <c r="AI45" s="38">
        <f t="shared" si="7"/>
        <v>0.460096</v>
      </c>
      <c r="AJ45" s="14">
        <f t="shared" si="3"/>
        <v>0.98731010606680569</v>
      </c>
      <c r="AK45" s="59">
        <f t="shared" si="4"/>
        <v>8551.742400000001</v>
      </c>
      <c r="AL45" s="13">
        <f t="shared" si="5"/>
        <v>0.46600961255517415</v>
      </c>
      <c r="AN45" s="20"/>
      <c r="AO45" s="13">
        <f t="shared" si="8"/>
        <v>0.460096</v>
      </c>
      <c r="AP45" s="50">
        <f t="shared" si="9"/>
        <v>0.98870693907629537</v>
      </c>
      <c r="AQ45" s="12">
        <f t="shared" si="10"/>
        <v>9609.5031040000013</v>
      </c>
      <c r="AR45" s="13">
        <f t="shared" si="11"/>
        <v>0.46535123990314775</v>
      </c>
      <c r="AS45" s="20"/>
      <c r="AT45" s="19">
        <f t="shared" si="12"/>
        <v>201</v>
      </c>
      <c r="AU45" s="45">
        <v>-1.2963E-3</v>
      </c>
      <c r="AV45" s="45"/>
      <c r="AW45" s="20"/>
      <c r="AX45" s="81">
        <f t="shared" si="13"/>
        <v>5.3033049080590757</v>
      </c>
      <c r="AY45" s="82">
        <f t="shared" si="14"/>
        <v>0.54927681014024343</v>
      </c>
      <c r="BA45" s="20"/>
      <c r="BB45" s="13"/>
    </row>
    <row r="46" spans="1:54" x14ac:dyDescent="0.2">
      <c r="A46" t="e">
        <f>IF(#REF!=D46,1,0)</f>
        <v>#REF!</v>
      </c>
      <c r="B46">
        <v>1</v>
      </c>
      <c r="C46" t="s">
        <v>531</v>
      </c>
      <c r="D46" t="s">
        <v>60</v>
      </c>
      <c r="E46">
        <v>180</v>
      </c>
      <c r="F46" s="1">
        <v>20650</v>
      </c>
      <c r="G46" s="5"/>
      <c r="H46" s="26">
        <v>0.08</v>
      </c>
      <c r="I46" s="26">
        <v>12.010999999999999</v>
      </c>
      <c r="J46" s="26">
        <v>9.9740000000000002</v>
      </c>
      <c r="K46" s="5"/>
      <c r="L46" s="26">
        <v>7.3999999999999996E-2</v>
      </c>
      <c r="M46" s="26">
        <v>12.172000000000001</v>
      </c>
      <c r="N46" s="26">
        <v>8.3870000000000005</v>
      </c>
      <c r="O46" s="20"/>
      <c r="P46" s="51">
        <v>1.9E-2</v>
      </c>
      <c r="Q46" s="51">
        <v>0.01</v>
      </c>
      <c r="R46" s="51">
        <v>1.4999999999999999E-2</v>
      </c>
      <c r="S46" s="5"/>
      <c r="T46" s="26">
        <v>0.71099999999999997</v>
      </c>
      <c r="U46" s="26">
        <v>0.93400000000000005</v>
      </c>
      <c r="V46" s="5"/>
      <c r="W46" s="26">
        <v>0.83</v>
      </c>
      <c r="X46" s="26">
        <v>1.3129999999999999</v>
      </c>
      <c r="Y46" s="53">
        <f t="shared" si="6"/>
        <v>1.0897899999999998</v>
      </c>
      <c r="Z46" s="5"/>
      <c r="AA46" s="28">
        <f t="shared" si="0"/>
        <v>0.92499999999999993</v>
      </c>
      <c r="AB46" s="28">
        <f t="shared" si="1"/>
        <v>1.0134043793189578</v>
      </c>
      <c r="AC46" s="28">
        <f t="shared" si="2"/>
        <v>0.84088630439141776</v>
      </c>
      <c r="AD46" s="5"/>
      <c r="AE46" s="26">
        <v>8.4000000000000005E-2</v>
      </c>
      <c r="AF46" s="26">
        <v>8.1000000000000003E-2</v>
      </c>
      <c r="AG46" s="26">
        <v>0.999</v>
      </c>
      <c r="AH46" s="5"/>
      <c r="AI46" s="38">
        <f t="shared" si="7"/>
        <v>1.0897899999999998</v>
      </c>
      <c r="AJ46" s="14">
        <f t="shared" si="3"/>
        <v>1.000808814716623</v>
      </c>
      <c r="AK46" s="59">
        <f t="shared" si="4"/>
        <v>19982.574089999998</v>
      </c>
      <c r="AL46" s="13">
        <f t="shared" si="5"/>
        <v>1.088909274153997</v>
      </c>
      <c r="AN46" s="20"/>
      <c r="AO46" s="13">
        <f t="shared" si="8"/>
        <v>1.0897899999999998</v>
      </c>
      <c r="AP46" s="50">
        <f t="shared" si="9"/>
        <v>1.0007187032668838</v>
      </c>
      <c r="AQ46" s="12">
        <f t="shared" si="10"/>
        <v>22488.001299999996</v>
      </c>
      <c r="AR46" s="13">
        <f t="shared" si="11"/>
        <v>1.089007326876513</v>
      </c>
      <c r="AS46" s="20"/>
      <c r="AT46" s="19">
        <f t="shared" si="12"/>
        <v>180</v>
      </c>
      <c r="AU46" s="45">
        <v>9.6266000000000008E-3</v>
      </c>
      <c r="AV46" s="45"/>
      <c r="AW46" s="20"/>
      <c r="AX46" s="81">
        <f t="shared" si="13"/>
        <v>5.1929568508902104</v>
      </c>
      <c r="AY46" s="82">
        <f t="shared" si="14"/>
        <v>-0.3410828491788962</v>
      </c>
      <c r="BA46" s="20"/>
      <c r="BB46" s="13"/>
    </row>
    <row r="47" spans="1:54" x14ac:dyDescent="0.2">
      <c r="A47" t="e">
        <f>IF(#REF!=D47,1,0)</f>
        <v>#REF!</v>
      </c>
      <c r="B47">
        <v>1</v>
      </c>
      <c r="C47" t="s">
        <v>532</v>
      </c>
      <c r="D47" t="s">
        <v>30</v>
      </c>
      <c r="E47">
        <v>169</v>
      </c>
      <c r="F47" s="1">
        <v>20650</v>
      </c>
      <c r="G47" s="5"/>
      <c r="H47" s="26">
        <v>0.109</v>
      </c>
      <c r="I47" s="26">
        <v>12.303000000000001</v>
      </c>
      <c r="J47" s="26">
        <v>10.185</v>
      </c>
      <c r="K47" s="5"/>
      <c r="L47" s="26">
        <v>0.14599999999999999</v>
      </c>
      <c r="M47" s="26">
        <v>9.69</v>
      </c>
      <c r="N47" s="26">
        <v>6.6479999999999997</v>
      </c>
      <c r="O47" s="20"/>
      <c r="P47" s="51">
        <v>2.8000000000000001E-2</v>
      </c>
      <c r="Q47" s="51">
        <v>1.4E-2</v>
      </c>
      <c r="R47" s="51">
        <v>1.2E-2</v>
      </c>
      <c r="S47" s="5"/>
      <c r="T47" s="26">
        <v>1.0269999999999999</v>
      </c>
      <c r="U47" s="26">
        <v>0.95599999999999996</v>
      </c>
      <c r="V47" s="5"/>
      <c r="W47" s="26">
        <v>0.82799999999999996</v>
      </c>
      <c r="X47" s="26">
        <v>0.93100000000000005</v>
      </c>
      <c r="Y47" s="53">
        <f t="shared" si="6"/>
        <v>0.770868</v>
      </c>
      <c r="Z47" s="5"/>
      <c r="AA47" s="28">
        <f t="shared" si="0"/>
        <v>1.3394495412844036</v>
      </c>
      <c r="AB47" s="28">
        <f t="shared" si="1"/>
        <v>0.7876127773713727</v>
      </c>
      <c r="AC47" s="28">
        <f t="shared" si="2"/>
        <v>0.65272459499263613</v>
      </c>
      <c r="AD47" s="5"/>
      <c r="AE47" s="26">
        <v>-0.12</v>
      </c>
      <c r="AF47" s="26">
        <v>-0.11799999999999999</v>
      </c>
      <c r="AG47" s="26">
        <v>0.999</v>
      </c>
      <c r="AH47" s="5"/>
      <c r="AI47" s="38">
        <f t="shared" si="7"/>
        <v>0.770868</v>
      </c>
      <c r="AJ47" s="14">
        <f t="shared" si="3"/>
        <v>0.9972701077901226</v>
      </c>
      <c r="AK47" s="59">
        <f t="shared" si="4"/>
        <v>14184.921976</v>
      </c>
      <c r="AL47" s="13">
        <f t="shared" si="5"/>
        <v>0.77297814702196066</v>
      </c>
      <c r="AN47" s="20"/>
      <c r="AO47" s="13">
        <f t="shared" si="8"/>
        <v>0.770868</v>
      </c>
      <c r="AP47" s="50">
        <f t="shared" si="9"/>
        <v>0.99757329384963156</v>
      </c>
      <c r="AQ47" s="12">
        <f t="shared" si="10"/>
        <v>15957.147508</v>
      </c>
      <c r="AR47" s="13">
        <f t="shared" si="11"/>
        <v>0.77274322072639223</v>
      </c>
      <c r="AS47" s="20"/>
      <c r="AT47" s="19">
        <f t="shared" si="12"/>
        <v>169</v>
      </c>
      <c r="AU47" s="45">
        <v>-3.9437999999999999E-3</v>
      </c>
      <c r="AV47" s="45"/>
      <c r="AW47" s="20"/>
      <c r="AX47" s="81">
        <f t="shared" si="13"/>
        <v>5.1298987149230735</v>
      </c>
      <c r="AY47" s="82">
        <f t="shared" si="14"/>
        <v>2.6641930946421092E-2</v>
      </c>
      <c r="BA47" s="20"/>
      <c r="BB47" s="13"/>
    </row>
    <row r="48" spans="1:54" x14ac:dyDescent="0.2">
      <c r="A48" t="e">
        <f>IF(#REF!=D48,1,0)</f>
        <v>#REF!</v>
      </c>
      <c r="B48">
        <v>1</v>
      </c>
      <c r="C48" t="s">
        <v>533</v>
      </c>
      <c r="D48" t="s">
        <v>25</v>
      </c>
      <c r="E48">
        <v>166</v>
      </c>
      <c r="F48" s="1">
        <v>20650</v>
      </c>
      <c r="G48" s="5"/>
      <c r="H48" s="26">
        <v>0.77100000000000002</v>
      </c>
      <c r="I48" s="26">
        <v>12.396000000000001</v>
      </c>
      <c r="J48" s="26">
        <v>10.391</v>
      </c>
      <c r="K48" s="5"/>
      <c r="L48" s="26">
        <v>0.92700000000000005</v>
      </c>
      <c r="M48" s="26">
        <v>10.086</v>
      </c>
      <c r="N48" s="26">
        <v>7.1150000000000002</v>
      </c>
      <c r="O48" s="20"/>
      <c r="P48" s="51">
        <v>3.5000000000000003E-2</v>
      </c>
      <c r="Q48" s="51">
        <v>8.0000000000000002E-3</v>
      </c>
      <c r="R48" s="51">
        <v>5.0000000000000001E-3</v>
      </c>
      <c r="S48" s="5"/>
      <c r="T48" s="26">
        <v>7.39</v>
      </c>
      <c r="U48" s="26">
        <v>0.96299999999999997</v>
      </c>
      <c r="V48" s="5"/>
      <c r="W48" s="26">
        <v>0.83799999999999997</v>
      </c>
      <c r="X48" s="26">
        <v>0.13</v>
      </c>
      <c r="Y48" s="53">
        <f t="shared" si="6"/>
        <v>0.10894</v>
      </c>
      <c r="Z48" s="5"/>
      <c r="AA48" s="28">
        <f t="shared" ref="AA48:AA79" si="15">L48/H48</f>
        <v>1.2023346303501945</v>
      </c>
      <c r="AB48" s="28">
        <f t="shared" ref="AB48:AB79" si="16">M48/I48</f>
        <v>0.81364956437560498</v>
      </c>
      <c r="AC48" s="28">
        <f t="shared" ref="AC48:AC79" si="17">N48/J48</f>
        <v>0.68472716774131459</v>
      </c>
      <c r="AD48" s="5"/>
      <c r="AE48" s="26">
        <v>-0.14099999999999999</v>
      </c>
      <c r="AF48" s="26">
        <v>-0.15</v>
      </c>
      <c r="AG48" s="26">
        <v>0.998</v>
      </c>
      <c r="AH48" s="5"/>
      <c r="AI48" s="38">
        <f t="shared" si="7"/>
        <v>0.10894</v>
      </c>
      <c r="AJ48" s="14">
        <f t="shared" ref="AJ48:AJ79" si="18">AI48*$AM$14/AK48</f>
        <v>0.93110811882162037</v>
      </c>
      <c r="AK48" s="59">
        <f t="shared" ref="AK48:AK79" si="19">E48*(1-AI48)+AI48*$AM$14</f>
        <v>2147.0738999999999</v>
      </c>
      <c r="AL48" s="13">
        <f t="shared" ref="AL48:AL79" si="20">AK48/$AM$14</f>
        <v>0.11700037600130782</v>
      </c>
      <c r="AN48" s="20"/>
      <c r="AO48" s="13">
        <f t="shared" si="8"/>
        <v>0.10894</v>
      </c>
      <c r="AP48" s="50">
        <f t="shared" si="9"/>
        <v>0.93830477718590499</v>
      </c>
      <c r="AQ48" s="12">
        <f t="shared" si="10"/>
        <v>2397.5269599999997</v>
      </c>
      <c r="AR48" s="13">
        <f t="shared" si="11"/>
        <v>0.11610300048426149</v>
      </c>
      <c r="AS48" s="20"/>
      <c r="AT48" s="19">
        <f t="shared" si="12"/>
        <v>166</v>
      </c>
      <c r="AU48" s="45">
        <v>-1.2373E-3</v>
      </c>
      <c r="AV48" s="45"/>
      <c r="AW48" s="20"/>
      <c r="AX48" s="81">
        <f t="shared" si="13"/>
        <v>5.1119877883565437</v>
      </c>
      <c r="AY48" s="82">
        <f t="shared" si="14"/>
        <v>2.0001277349601105</v>
      </c>
      <c r="BA48" s="20"/>
      <c r="BB48" s="13"/>
    </row>
    <row r="49" spans="1:54" x14ac:dyDescent="0.2">
      <c r="A49" t="e">
        <f>IF(#REF!=D49,1,0)</f>
        <v>#REF!</v>
      </c>
      <c r="B49">
        <v>1</v>
      </c>
      <c r="C49" t="s">
        <v>534</v>
      </c>
      <c r="D49" t="s">
        <v>55</v>
      </c>
      <c r="E49">
        <v>166</v>
      </c>
      <c r="F49" s="1">
        <v>20650</v>
      </c>
      <c r="G49" s="5"/>
      <c r="H49" s="26">
        <v>0.25700000000000001</v>
      </c>
      <c r="I49" s="26">
        <v>12.398999999999999</v>
      </c>
      <c r="J49" s="26">
        <v>10.397</v>
      </c>
      <c r="K49" s="5"/>
      <c r="L49" s="26">
        <v>0.28499999999999998</v>
      </c>
      <c r="M49" s="26">
        <v>8.5640000000000001</v>
      </c>
      <c r="N49" s="26">
        <v>6.0270000000000001</v>
      </c>
      <c r="O49" s="20"/>
      <c r="P49" s="51">
        <v>8.0000000000000002E-3</v>
      </c>
      <c r="Q49" s="51">
        <v>2.3E-2</v>
      </c>
      <c r="R49" s="51">
        <v>1.2999999999999999E-2</v>
      </c>
      <c r="S49" s="5"/>
      <c r="T49" s="26">
        <v>2.4620000000000002</v>
      </c>
      <c r="U49" s="26">
        <v>0.96299999999999997</v>
      </c>
      <c r="V49" s="5"/>
      <c r="W49" s="26">
        <v>0.83899999999999997</v>
      </c>
      <c r="X49" s="26">
        <v>0.39100000000000001</v>
      </c>
      <c r="Y49" s="53">
        <f t="shared" si="6"/>
        <v>0.32804899999999998</v>
      </c>
      <c r="Z49" s="5"/>
      <c r="AA49" s="28">
        <f t="shared" si="15"/>
        <v>1.1089494163424123</v>
      </c>
      <c r="AB49" s="28">
        <f t="shared" si="16"/>
        <v>0.69070086297282041</v>
      </c>
      <c r="AC49" s="28">
        <f t="shared" si="17"/>
        <v>0.57968644801385016</v>
      </c>
      <c r="AD49" s="5"/>
      <c r="AE49" s="26">
        <v>6.9000000000000006E-2</v>
      </c>
      <c r="AF49" s="26">
        <v>7.6999999999999999E-2</v>
      </c>
      <c r="AG49" s="26">
        <v>0.999</v>
      </c>
      <c r="AH49" s="5"/>
      <c r="AI49" s="38">
        <f t="shared" si="7"/>
        <v>0.32804899999999998</v>
      </c>
      <c r="AJ49" s="14">
        <f t="shared" si="18"/>
        <v>0.98180827314606034</v>
      </c>
      <c r="AK49" s="59">
        <f t="shared" si="19"/>
        <v>6131.5710649999992</v>
      </c>
      <c r="AL49" s="13">
        <f t="shared" si="20"/>
        <v>0.33412735355021522</v>
      </c>
      <c r="AN49" s="20"/>
      <c r="AO49" s="13">
        <f t="shared" si="8"/>
        <v>0.32804899999999998</v>
      </c>
      <c r="AP49" s="50">
        <f t="shared" si="9"/>
        <v>0.98380078082921063</v>
      </c>
      <c r="AQ49" s="12">
        <f t="shared" si="10"/>
        <v>6885.7557159999997</v>
      </c>
      <c r="AR49" s="13">
        <f t="shared" si="11"/>
        <v>0.33345063999999996</v>
      </c>
      <c r="AS49" s="20"/>
      <c r="AT49" s="19">
        <f t="shared" si="12"/>
        <v>166</v>
      </c>
      <c r="AU49" s="45">
        <v>1.68734E-2</v>
      </c>
      <c r="AV49" s="45"/>
      <c r="AW49" s="20"/>
      <c r="AX49" s="81">
        <f t="shared" si="13"/>
        <v>5.1119877883565437</v>
      </c>
      <c r="AY49" s="82">
        <f t="shared" si="14"/>
        <v>0.90097402776226188</v>
      </c>
      <c r="BA49" s="20"/>
      <c r="BB49" s="13"/>
    </row>
    <row r="50" spans="1:54" x14ac:dyDescent="0.2">
      <c r="A50" t="e">
        <f>IF(#REF!=D50,1,0)</f>
        <v>#REF!</v>
      </c>
      <c r="B50">
        <v>1</v>
      </c>
      <c r="C50" t="s">
        <v>535</v>
      </c>
      <c r="D50" t="s">
        <v>67</v>
      </c>
      <c r="E50">
        <v>159</v>
      </c>
      <c r="F50" s="1">
        <v>20650</v>
      </c>
      <c r="G50" s="5"/>
      <c r="H50" s="26">
        <v>0.68100000000000005</v>
      </c>
      <c r="I50" s="26">
        <v>12.44</v>
      </c>
      <c r="J50" s="26">
        <v>10.37</v>
      </c>
      <c r="K50" s="5"/>
      <c r="L50" s="26">
        <v>1.2529999999999999</v>
      </c>
      <c r="M50" s="26">
        <v>13.211</v>
      </c>
      <c r="N50" s="26">
        <v>9.27</v>
      </c>
      <c r="O50" s="20"/>
      <c r="P50" s="51">
        <v>1.0999999999999999E-2</v>
      </c>
      <c r="Q50" s="51">
        <v>1.2999999999999999E-2</v>
      </c>
      <c r="R50" s="51">
        <v>8.9999999999999993E-3</v>
      </c>
      <c r="S50" s="5"/>
      <c r="T50" s="26">
        <v>6.8150000000000004</v>
      </c>
      <c r="U50" s="26">
        <v>0.96599999999999997</v>
      </c>
      <c r="V50" s="5"/>
      <c r="W50" s="26">
        <v>0.83399999999999996</v>
      </c>
      <c r="X50" s="26">
        <v>0.14199999999999999</v>
      </c>
      <c r="Y50" s="53">
        <f t="shared" si="6"/>
        <v>0.11842799999999998</v>
      </c>
      <c r="Z50" s="5"/>
      <c r="AA50" s="28">
        <f t="shared" si="15"/>
        <v>1.8399412628487515</v>
      </c>
      <c r="AB50" s="28">
        <f t="shared" si="16"/>
        <v>1.0619774919614149</v>
      </c>
      <c r="AC50" s="28">
        <f t="shared" si="17"/>
        <v>0.8939247830279653</v>
      </c>
      <c r="AD50" s="5"/>
      <c r="AE50" s="26">
        <v>-8.2000000000000003E-2</v>
      </c>
      <c r="AF50" s="26">
        <v>-7.9000000000000001E-2</v>
      </c>
      <c r="AG50" s="26">
        <v>0.999</v>
      </c>
      <c r="AH50" s="5"/>
      <c r="AI50" s="38">
        <f t="shared" si="7"/>
        <v>0.11842799999999998</v>
      </c>
      <c r="AJ50" s="14">
        <f t="shared" si="18"/>
        <v>0.93941065419566372</v>
      </c>
      <c r="AK50" s="59">
        <f t="shared" si="19"/>
        <v>2313.442176</v>
      </c>
      <c r="AL50" s="13">
        <f t="shared" si="20"/>
        <v>0.12606627300964526</v>
      </c>
      <c r="AN50" s="20"/>
      <c r="AO50" s="13">
        <f t="shared" si="8"/>
        <v>0.11842799999999998</v>
      </c>
      <c r="AP50" s="50">
        <f t="shared" si="9"/>
        <v>0.94579049916812186</v>
      </c>
      <c r="AQ50" s="12">
        <f t="shared" si="10"/>
        <v>2585.7081479999997</v>
      </c>
      <c r="AR50" s="13">
        <f t="shared" si="11"/>
        <v>0.1252158909443099</v>
      </c>
      <c r="AS50" s="20"/>
      <c r="AT50" s="19">
        <f t="shared" si="12"/>
        <v>159</v>
      </c>
      <c r="AU50" s="45">
        <v>1.4397200000000001E-2</v>
      </c>
      <c r="AV50" s="45"/>
      <c r="AW50" s="20"/>
      <c r="AX50" s="81">
        <f t="shared" si="13"/>
        <v>5.0689042022202315</v>
      </c>
      <c r="AY50" s="82">
        <f t="shared" si="14"/>
        <v>1.919126065148496</v>
      </c>
      <c r="BA50" s="20"/>
      <c r="BB50" s="13"/>
    </row>
    <row r="51" spans="1:54" x14ac:dyDescent="0.2">
      <c r="A51" t="e">
        <f>IF(#REF!=D51,1,0)</f>
        <v>#REF!</v>
      </c>
      <c r="B51">
        <v>1</v>
      </c>
      <c r="C51" t="s">
        <v>536</v>
      </c>
      <c r="D51" t="s">
        <v>53</v>
      </c>
      <c r="E51">
        <v>147</v>
      </c>
      <c r="F51" s="1">
        <v>20650</v>
      </c>
      <c r="G51" s="5"/>
      <c r="H51" s="26">
        <v>0.14299999999999999</v>
      </c>
      <c r="I51" s="26">
        <v>12.763999999999999</v>
      </c>
      <c r="J51" s="26">
        <v>10.711</v>
      </c>
      <c r="K51" s="5"/>
      <c r="L51" s="26">
        <v>0.13700000000000001</v>
      </c>
      <c r="M51" s="26">
        <v>10.651999999999999</v>
      </c>
      <c r="N51" s="26">
        <v>7.516</v>
      </c>
      <c r="O51" s="20"/>
      <c r="P51" s="51">
        <v>1.2E-2</v>
      </c>
      <c r="Q51" s="51">
        <v>1.2999999999999999E-2</v>
      </c>
      <c r="R51" s="51">
        <v>6.0000000000000001E-3</v>
      </c>
      <c r="S51" s="5"/>
      <c r="T51" s="26">
        <v>1.5469999999999999</v>
      </c>
      <c r="U51" s="26">
        <v>0.99099999999999999</v>
      </c>
      <c r="V51" s="5"/>
      <c r="W51" s="26">
        <v>0.83899999999999997</v>
      </c>
      <c r="X51" s="26">
        <v>0.64100000000000001</v>
      </c>
      <c r="Y51" s="53">
        <f t="shared" si="6"/>
        <v>0.53779900000000003</v>
      </c>
      <c r="Z51" s="5"/>
      <c r="AA51" s="28">
        <f t="shared" si="15"/>
        <v>0.95804195804195824</v>
      </c>
      <c r="AB51" s="28">
        <f t="shared" si="16"/>
        <v>0.83453462864305861</v>
      </c>
      <c r="AC51" s="28">
        <f t="shared" si="17"/>
        <v>0.70170852394734384</v>
      </c>
      <c r="AD51" s="5"/>
      <c r="AE51" s="26">
        <v>5.1999999999999998E-2</v>
      </c>
      <c r="AF51" s="26">
        <v>0.05</v>
      </c>
      <c r="AG51" s="26">
        <v>0.999</v>
      </c>
      <c r="AH51" s="5"/>
      <c r="AI51" s="38">
        <f t="shared" si="7"/>
        <v>0.53779900000000003</v>
      </c>
      <c r="AJ51" s="14">
        <f t="shared" si="18"/>
        <v>0.99316263347567035</v>
      </c>
      <c r="AK51" s="59">
        <f t="shared" si="19"/>
        <v>9937.0929960000012</v>
      </c>
      <c r="AL51" s="13">
        <f t="shared" si="20"/>
        <v>0.54150144384502219</v>
      </c>
      <c r="AN51" s="20"/>
      <c r="AO51" s="13">
        <f t="shared" si="8"/>
        <v>0.53779900000000003</v>
      </c>
      <c r="AP51" s="50">
        <f t="shared" si="9"/>
        <v>0.99391922045985792</v>
      </c>
      <c r="AQ51" s="12">
        <f t="shared" si="10"/>
        <v>11173.492897000002</v>
      </c>
      <c r="AR51" s="13">
        <f t="shared" si="11"/>
        <v>0.54108924440677975</v>
      </c>
      <c r="AS51" s="20"/>
      <c r="AT51" s="19">
        <f t="shared" si="12"/>
        <v>147</v>
      </c>
      <c r="AU51" s="45">
        <v>1.07116E-2</v>
      </c>
      <c r="AV51" s="45"/>
      <c r="AW51" s="20"/>
      <c r="AX51" s="81">
        <f t="shared" si="13"/>
        <v>4.990432586778736</v>
      </c>
      <c r="AY51" s="82">
        <f t="shared" si="14"/>
        <v>0.43631757159092904</v>
      </c>
      <c r="BA51" s="20"/>
      <c r="BB51" s="13"/>
    </row>
    <row r="52" spans="1:54" x14ac:dyDescent="0.2">
      <c r="A52" t="e">
        <f>IF(#REF!=D52,1,0)</f>
        <v>#REF!</v>
      </c>
      <c r="B52">
        <v>1</v>
      </c>
      <c r="C52" t="s">
        <v>537</v>
      </c>
      <c r="D52" t="s">
        <v>76</v>
      </c>
      <c r="E52">
        <v>140</v>
      </c>
      <c r="F52" s="1">
        <v>20650</v>
      </c>
      <c r="G52" s="5"/>
      <c r="H52" s="26">
        <v>0.29699999999999999</v>
      </c>
      <c r="I52" s="26">
        <v>12.938000000000001</v>
      </c>
      <c r="J52" s="26">
        <v>10.827999999999999</v>
      </c>
      <c r="K52" s="5"/>
      <c r="L52" s="26">
        <v>0.36499999999999999</v>
      </c>
      <c r="M52" s="26">
        <v>10.933999999999999</v>
      </c>
      <c r="N52" s="26">
        <v>7.7380000000000004</v>
      </c>
      <c r="O52" s="20"/>
      <c r="P52" s="51">
        <v>8.9999999999999993E-3</v>
      </c>
      <c r="Q52" s="51">
        <v>1.2E-2</v>
      </c>
      <c r="R52" s="51">
        <v>1.2E-2</v>
      </c>
      <c r="S52" s="5"/>
      <c r="T52" s="26">
        <v>3.375</v>
      </c>
      <c r="U52" s="26">
        <v>1.004</v>
      </c>
      <c r="V52" s="5"/>
      <c r="W52" s="26">
        <v>0.83699999999999997</v>
      </c>
      <c r="X52" s="26">
        <v>0.29699999999999999</v>
      </c>
      <c r="Y52" s="53">
        <f t="shared" si="6"/>
        <v>0.24858899999999998</v>
      </c>
      <c r="Z52" s="5"/>
      <c r="AA52" s="28">
        <f t="shared" si="15"/>
        <v>1.228956228956229</v>
      </c>
      <c r="AB52" s="28">
        <f t="shared" si="16"/>
        <v>0.8451074354614313</v>
      </c>
      <c r="AC52" s="28">
        <f t="shared" si="17"/>
        <v>0.71462874030291845</v>
      </c>
      <c r="AD52" s="5"/>
      <c r="AE52" s="26">
        <v>-0.03</v>
      </c>
      <c r="AF52" s="26">
        <v>-3.5999999999999997E-2</v>
      </c>
      <c r="AG52" s="26">
        <v>0.998</v>
      </c>
      <c r="AH52" s="5"/>
      <c r="AI52" s="38">
        <f t="shared" si="7"/>
        <v>0.24858899999999998</v>
      </c>
      <c r="AJ52" s="14">
        <f t="shared" si="18"/>
        <v>0.97745954220559428</v>
      </c>
      <c r="AK52" s="59">
        <f t="shared" si="19"/>
        <v>4667.054279</v>
      </c>
      <c r="AL52" s="13">
        <f t="shared" si="20"/>
        <v>0.25432152356819793</v>
      </c>
      <c r="AN52" s="20"/>
      <c r="AO52" s="13">
        <f t="shared" si="8"/>
        <v>0.24858899999999998</v>
      </c>
      <c r="AP52" s="50">
        <f t="shared" si="9"/>
        <v>0.97991861653426504</v>
      </c>
      <c r="AQ52" s="12">
        <f t="shared" si="10"/>
        <v>5238.5603899999996</v>
      </c>
      <c r="AR52" s="13">
        <f t="shared" si="11"/>
        <v>0.25368331186440674</v>
      </c>
      <c r="AS52" s="20"/>
      <c r="AT52" s="19">
        <f t="shared" si="12"/>
        <v>140</v>
      </c>
      <c r="AU52" s="45">
        <v>1.28351E-2</v>
      </c>
      <c r="AV52" s="45"/>
      <c r="AW52" s="20"/>
      <c r="AX52" s="81">
        <f t="shared" si="13"/>
        <v>4.9416424226093039</v>
      </c>
      <c r="AY52" s="82">
        <f t="shared" si="14"/>
        <v>1.2163953243244932</v>
      </c>
      <c r="BA52" s="20"/>
      <c r="BB52" s="13"/>
    </row>
    <row r="53" spans="1:54" x14ac:dyDescent="0.2">
      <c r="A53" t="e">
        <f>IF(#REF!=D53,1,0)</f>
        <v>#REF!</v>
      </c>
      <c r="B53">
        <v>1</v>
      </c>
      <c r="C53" t="s">
        <v>538</v>
      </c>
      <c r="D53" t="s">
        <v>20</v>
      </c>
      <c r="E53">
        <v>138</v>
      </c>
      <c r="F53" s="1">
        <v>20650</v>
      </c>
      <c r="G53" s="5"/>
      <c r="H53" s="26">
        <v>8.3000000000000004E-2</v>
      </c>
      <c r="I53" s="26">
        <v>12.835000000000001</v>
      </c>
      <c r="J53" s="26">
        <v>10.656000000000001</v>
      </c>
      <c r="K53" s="5"/>
      <c r="L53" s="26">
        <v>7.5999999999999998E-2</v>
      </c>
      <c r="M53" s="26">
        <v>14.898</v>
      </c>
      <c r="N53" s="26">
        <v>10.137</v>
      </c>
      <c r="O53" s="20"/>
      <c r="P53" s="51">
        <v>1.9E-2</v>
      </c>
      <c r="Q53" s="51">
        <v>1.6E-2</v>
      </c>
      <c r="R53" s="51">
        <v>1.4999999999999999E-2</v>
      </c>
      <c r="S53" s="5"/>
      <c r="T53" s="26">
        <v>0.95299999999999996</v>
      </c>
      <c r="U53" s="26">
        <v>0.996</v>
      </c>
      <c r="V53" s="5"/>
      <c r="W53" s="26">
        <v>0.83</v>
      </c>
      <c r="X53" s="26">
        <v>1.0449999999999999</v>
      </c>
      <c r="Y53" s="53">
        <f t="shared" si="6"/>
        <v>0.86734999999999995</v>
      </c>
      <c r="Z53" s="5"/>
      <c r="AA53" s="28">
        <f t="shared" si="15"/>
        <v>0.91566265060240959</v>
      </c>
      <c r="AB53" s="28">
        <f t="shared" si="16"/>
        <v>1.1607323724191663</v>
      </c>
      <c r="AC53" s="28">
        <f t="shared" si="17"/>
        <v>0.95129504504504503</v>
      </c>
      <c r="AD53" s="5"/>
      <c r="AE53" s="26">
        <v>-4.2000000000000003E-2</v>
      </c>
      <c r="AF53" s="26">
        <v>-4.3999999999999997E-2</v>
      </c>
      <c r="AG53" s="26">
        <v>0.999</v>
      </c>
      <c r="AH53" s="5"/>
      <c r="AI53" s="38">
        <f t="shared" si="7"/>
        <v>0.86734999999999995</v>
      </c>
      <c r="AJ53" s="14">
        <f t="shared" si="18"/>
        <v>0.99885123014285948</v>
      </c>
      <c r="AK53" s="59">
        <f t="shared" si="19"/>
        <v>15935.045550000001</v>
      </c>
      <c r="AL53" s="13">
        <f t="shared" si="20"/>
        <v>0.86834753146967469</v>
      </c>
      <c r="AN53" s="20"/>
      <c r="AO53" s="13">
        <f t="shared" si="8"/>
        <v>0.86734999999999995</v>
      </c>
      <c r="AP53" s="50">
        <f t="shared" si="9"/>
        <v>0.99897899408487323</v>
      </c>
      <c r="AQ53" s="12">
        <f t="shared" si="10"/>
        <v>17929.083200000001</v>
      </c>
      <c r="AR53" s="13">
        <f t="shared" si="11"/>
        <v>0.86823647457627118</v>
      </c>
      <c r="AS53" s="20"/>
      <c r="AT53" s="19">
        <f t="shared" si="12"/>
        <v>138</v>
      </c>
      <c r="AU53" s="45">
        <v>-4.2316999999999997E-3</v>
      </c>
      <c r="AV53" s="45"/>
      <c r="AW53" s="20"/>
      <c r="AX53" s="81">
        <f t="shared" si="13"/>
        <v>4.9272536851572051</v>
      </c>
      <c r="AY53" s="82">
        <f t="shared" si="14"/>
        <v>-4.8140375327934984E-2</v>
      </c>
      <c r="BA53" s="20"/>
      <c r="BB53" s="13"/>
    </row>
    <row r="54" spans="1:54" x14ac:dyDescent="0.2">
      <c r="A54" t="e">
        <f>IF(#REF!=D54,1,0)</f>
        <v>#REF!</v>
      </c>
      <c r="B54">
        <v>1</v>
      </c>
      <c r="C54" t="s">
        <v>539</v>
      </c>
      <c r="D54" t="s">
        <v>63</v>
      </c>
      <c r="E54">
        <v>129</v>
      </c>
      <c r="F54" s="1">
        <v>20650</v>
      </c>
      <c r="G54" s="5"/>
      <c r="H54" s="26">
        <v>0.222</v>
      </c>
      <c r="I54" s="26">
        <v>13.333</v>
      </c>
      <c r="J54" s="26">
        <v>11.119</v>
      </c>
      <c r="K54" s="5"/>
      <c r="L54" s="26">
        <v>0.23599999999999999</v>
      </c>
      <c r="M54" s="26">
        <v>13.079000000000001</v>
      </c>
      <c r="N54" s="26">
        <v>8.8699999999999992</v>
      </c>
      <c r="O54" s="20"/>
      <c r="P54" s="51">
        <v>8.0000000000000002E-3</v>
      </c>
      <c r="Q54" s="51">
        <v>8.9999999999999993E-3</v>
      </c>
      <c r="R54" s="51">
        <v>1.2999999999999999E-2</v>
      </c>
      <c r="S54" s="5"/>
      <c r="T54" s="26">
        <v>2.742</v>
      </c>
      <c r="U54" s="26">
        <v>1.034</v>
      </c>
      <c r="V54" s="5"/>
      <c r="W54" s="26">
        <v>0.83399999999999996</v>
      </c>
      <c r="X54" s="26">
        <v>0.377</v>
      </c>
      <c r="Y54" s="53">
        <f t="shared" si="6"/>
        <v>0.31441799999999998</v>
      </c>
      <c r="Z54" s="5"/>
      <c r="AA54" s="28">
        <f t="shared" si="15"/>
        <v>1.0630630630630631</v>
      </c>
      <c r="AB54" s="28">
        <f t="shared" si="16"/>
        <v>0.98094952373809352</v>
      </c>
      <c r="AC54" s="28">
        <f t="shared" si="17"/>
        <v>0.79773360913751235</v>
      </c>
      <c r="AD54" s="5"/>
      <c r="AE54" s="26">
        <v>5.2999999999999999E-2</v>
      </c>
      <c r="AF54" s="26">
        <v>4.2000000000000003E-2</v>
      </c>
      <c r="AG54" s="26">
        <v>0.999</v>
      </c>
      <c r="AH54" s="5"/>
      <c r="AI54" s="38">
        <f t="shared" si="7"/>
        <v>0.31441799999999998</v>
      </c>
      <c r="AJ54" s="14">
        <f t="shared" si="18"/>
        <v>0.98490352087334154</v>
      </c>
      <c r="AK54" s="59">
        <f t="shared" si="19"/>
        <v>5858.324795999999</v>
      </c>
      <c r="AL54" s="13">
        <f t="shared" si="20"/>
        <v>0.31923736014386134</v>
      </c>
      <c r="AN54" s="20"/>
      <c r="AO54" s="13">
        <f t="shared" si="8"/>
        <v>0.31441799999999998</v>
      </c>
      <c r="AP54" s="50">
        <f t="shared" si="9"/>
        <v>0.98656165178735444</v>
      </c>
      <c r="AQ54" s="12">
        <f t="shared" si="10"/>
        <v>6581.171777999999</v>
      </c>
      <c r="AR54" s="13">
        <f t="shared" si="11"/>
        <v>0.31870081249394666</v>
      </c>
      <c r="AS54" s="20"/>
      <c r="AT54" s="19">
        <f t="shared" si="12"/>
        <v>129</v>
      </c>
      <c r="AU54" s="45">
        <v>1.1141399999999999E-2</v>
      </c>
      <c r="AV54" s="45"/>
      <c r="AW54" s="20"/>
      <c r="AX54" s="81">
        <f t="shared" si="13"/>
        <v>4.8598124043616719</v>
      </c>
      <c r="AY54" s="82">
        <f t="shared" si="14"/>
        <v>1.0086875811401226</v>
      </c>
      <c r="BA54" s="20"/>
      <c r="BB54" s="13"/>
    </row>
    <row r="55" spans="1:54" x14ac:dyDescent="0.2">
      <c r="A55" t="e">
        <f>IF(#REF!=D55,1,0)</f>
        <v>#REF!</v>
      </c>
      <c r="B55">
        <v>1</v>
      </c>
      <c r="C55" t="s">
        <v>540</v>
      </c>
      <c r="D55" t="s">
        <v>51</v>
      </c>
      <c r="E55">
        <v>127</v>
      </c>
      <c r="F55" s="1">
        <v>20650</v>
      </c>
      <c r="G55" s="5"/>
      <c r="H55" s="26">
        <v>0.41599999999999998</v>
      </c>
      <c r="I55" s="26">
        <v>12.792</v>
      </c>
      <c r="J55" s="26">
        <v>10.711</v>
      </c>
      <c r="K55" s="5"/>
      <c r="L55" s="26">
        <v>0.57899999999999996</v>
      </c>
      <c r="M55" s="26">
        <v>14.581</v>
      </c>
      <c r="N55" s="26">
        <v>10.037000000000001</v>
      </c>
      <c r="O55" s="20"/>
      <c r="P55" s="51">
        <v>3.0000000000000001E-3</v>
      </c>
      <c r="Q55" s="51">
        <v>2.1000000000000001E-2</v>
      </c>
      <c r="R55" s="51">
        <v>1.7000000000000001E-2</v>
      </c>
      <c r="S55" s="5"/>
      <c r="T55" s="26">
        <v>5.2130000000000001</v>
      </c>
      <c r="U55" s="26">
        <v>0.99199999999999999</v>
      </c>
      <c r="V55" s="5"/>
      <c r="W55" s="26">
        <v>0.83699999999999997</v>
      </c>
      <c r="X55" s="26">
        <v>0.19</v>
      </c>
      <c r="Y55" s="53">
        <f t="shared" si="6"/>
        <v>0.15903</v>
      </c>
      <c r="Z55" s="5"/>
      <c r="AA55" s="28">
        <f t="shared" si="15"/>
        <v>1.3918269230769231</v>
      </c>
      <c r="AB55" s="28">
        <f t="shared" si="16"/>
        <v>1.139853033145716</v>
      </c>
      <c r="AC55" s="28">
        <f t="shared" si="17"/>
        <v>0.93707403603771833</v>
      </c>
      <c r="AD55" s="5"/>
      <c r="AE55" s="26">
        <v>-0.27600000000000002</v>
      </c>
      <c r="AF55" s="26">
        <v>-0.28499999999999998</v>
      </c>
      <c r="AG55" s="26">
        <v>0.998</v>
      </c>
      <c r="AH55" s="5"/>
      <c r="AI55" s="38">
        <f t="shared" si="7"/>
        <v>0.15903</v>
      </c>
      <c r="AJ55" s="14">
        <f t="shared" si="18"/>
        <v>0.96469505944460399</v>
      </c>
      <c r="AK55" s="59">
        <f t="shared" si="19"/>
        <v>3025.1627200000003</v>
      </c>
      <c r="AL55" s="13">
        <f t="shared" si="20"/>
        <v>0.16485002016238898</v>
      </c>
      <c r="AN55" s="20"/>
      <c r="AO55" s="13">
        <f t="shared" si="8"/>
        <v>0.15903</v>
      </c>
      <c r="AP55" s="50">
        <f t="shared" si="9"/>
        <v>0.9685018136677277</v>
      </c>
      <c r="AQ55" s="12">
        <f t="shared" si="10"/>
        <v>3390.7726900000002</v>
      </c>
      <c r="AR55" s="13">
        <f t="shared" si="11"/>
        <v>0.16420206731234868</v>
      </c>
      <c r="AS55" s="20"/>
      <c r="AT55" s="19">
        <f t="shared" si="12"/>
        <v>127</v>
      </c>
      <c r="AU55" s="45">
        <v>-6.5656000000000006E-2</v>
      </c>
      <c r="AV55" s="45"/>
      <c r="AW55" s="20"/>
      <c r="AX55" s="81">
        <f t="shared" si="13"/>
        <v>4.8441870864585912</v>
      </c>
      <c r="AY55" s="82">
        <f t="shared" si="14"/>
        <v>1.6511555057859688</v>
      </c>
      <c r="BA55" s="20"/>
      <c r="BB55" s="13"/>
    </row>
    <row r="56" spans="1:54" x14ac:dyDescent="0.2">
      <c r="A56" t="e">
        <f>IF(#REF!=D56,1,0)</f>
        <v>#REF!</v>
      </c>
      <c r="B56">
        <v>1</v>
      </c>
      <c r="C56" t="s">
        <v>541</v>
      </c>
      <c r="D56" t="s">
        <v>62</v>
      </c>
      <c r="E56">
        <v>114</v>
      </c>
      <c r="F56" s="1">
        <v>20650</v>
      </c>
      <c r="G56" s="5"/>
      <c r="H56" s="26">
        <v>0.82099999999999995</v>
      </c>
      <c r="I56" s="26">
        <v>12.17</v>
      </c>
      <c r="J56" s="26">
        <v>10.105</v>
      </c>
      <c r="K56" s="5"/>
      <c r="L56" s="26">
        <v>0.98599999999999999</v>
      </c>
      <c r="M56" s="26">
        <v>12.087</v>
      </c>
      <c r="N56" s="26">
        <v>8.1300000000000008</v>
      </c>
      <c r="O56" s="20"/>
      <c r="P56" s="51">
        <v>4.1000000000000002E-2</v>
      </c>
      <c r="Q56" s="51">
        <v>2.4E-2</v>
      </c>
      <c r="R56" s="51">
        <v>8.9999999999999993E-3</v>
      </c>
      <c r="S56" s="5"/>
      <c r="T56" s="26">
        <v>11.468</v>
      </c>
      <c r="U56" s="26">
        <v>0.94299999999999995</v>
      </c>
      <c r="V56" s="5"/>
      <c r="W56" s="26">
        <v>0.83</v>
      </c>
      <c r="X56" s="26">
        <v>8.2000000000000003E-2</v>
      </c>
      <c r="Y56" s="53">
        <f t="shared" si="6"/>
        <v>6.8059999999999996E-2</v>
      </c>
      <c r="Z56" s="5"/>
      <c r="AA56" s="28">
        <f t="shared" si="15"/>
        <v>1.2009744214372717</v>
      </c>
      <c r="AB56" s="28">
        <f t="shared" si="16"/>
        <v>0.99317995069843878</v>
      </c>
      <c r="AC56" s="28">
        <f t="shared" si="17"/>
        <v>0.80455220188025733</v>
      </c>
      <c r="AD56" s="5"/>
      <c r="AE56" s="26">
        <v>-2.7E-2</v>
      </c>
      <c r="AF56" s="26">
        <v>-2.1999999999999999E-2</v>
      </c>
      <c r="AG56" s="26">
        <v>0.999</v>
      </c>
      <c r="AH56" s="5"/>
      <c r="AI56" s="38">
        <f t="shared" si="7"/>
        <v>6.8059999999999996E-2</v>
      </c>
      <c r="AJ56" s="14">
        <f t="shared" si="18"/>
        <v>0.92160540229692189</v>
      </c>
      <c r="AK56" s="59">
        <f t="shared" si="19"/>
        <v>1355.2102199999999</v>
      </c>
      <c r="AL56" s="13">
        <f t="shared" si="20"/>
        <v>7.3849393493542581E-2</v>
      </c>
      <c r="AN56" s="20"/>
      <c r="AO56" s="13">
        <f t="shared" si="8"/>
        <v>6.8059999999999996E-2</v>
      </c>
      <c r="AP56" s="50">
        <f t="shared" si="9"/>
        <v>0.92971981586369434</v>
      </c>
      <c r="AQ56" s="12">
        <f t="shared" si="10"/>
        <v>1511.6801599999999</v>
      </c>
      <c r="AR56" s="13">
        <f t="shared" si="11"/>
        <v>7.3204850363196114E-2</v>
      </c>
      <c r="AS56" s="20"/>
      <c r="AT56" s="19">
        <f t="shared" si="12"/>
        <v>114</v>
      </c>
      <c r="AU56" s="45">
        <v>3.1593799999999998E-2</v>
      </c>
      <c r="AV56" s="45"/>
      <c r="AW56" s="20"/>
      <c r="AX56" s="81">
        <f t="shared" si="13"/>
        <v>4.7361984483944957</v>
      </c>
      <c r="AY56" s="82">
        <f t="shared" si="14"/>
        <v>2.4395605480211233</v>
      </c>
      <c r="BA56" s="20"/>
      <c r="BB56" s="13"/>
    </row>
    <row r="57" spans="1:54" x14ac:dyDescent="0.2">
      <c r="A57" t="e">
        <f>IF(#REF!=D57,1,0)</f>
        <v>#REF!</v>
      </c>
      <c r="B57">
        <v>1</v>
      </c>
      <c r="C57" t="s">
        <v>542</v>
      </c>
      <c r="D57" t="s">
        <v>44</v>
      </c>
      <c r="E57">
        <v>112</v>
      </c>
      <c r="F57" s="1">
        <v>20650</v>
      </c>
      <c r="G57" s="5"/>
      <c r="H57" s="26">
        <v>7.2999999999999995E-2</v>
      </c>
      <c r="I57" s="26">
        <v>12.468</v>
      </c>
      <c r="J57" s="26">
        <v>10.379</v>
      </c>
      <c r="K57" s="5"/>
      <c r="L57" s="26">
        <v>6.8000000000000005E-2</v>
      </c>
      <c r="M57" s="26">
        <v>12.396000000000001</v>
      </c>
      <c r="N57" s="26">
        <v>8.5869999999999997</v>
      </c>
      <c r="O57" s="20"/>
      <c r="P57" s="51">
        <v>2.1000000000000001E-2</v>
      </c>
      <c r="Q57" s="51">
        <v>1.4E-2</v>
      </c>
      <c r="R57" s="51">
        <v>1.2E-2</v>
      </c>
      <c r="S57" s="5"/>
      <c r="T57" s="26">
        <v>1.0429999999999999</v>
      </c>
      <c r="U57" s="26">
        <v>0.96599999999999997</v>
      </c>
      <c r="V57" s="5"/>
      <c r="W57" s="26">
        <v>0.83199999999999996</v>
      </c>
      <c r="X57" s="26">
        <v>0.92600000000000005</v>
      </c>
      <c r="Y57" s="53">
        <f t="shared" si="6"/>
        <v>0.77043200000000001</v>
      </c>
      <c r="Z57" s="5"/>
      <c r="AA57" s="28">
        <f t="shared" si="15"/>
        <v>0.93150684931506866</v>
      </c>
      <c r="AB57" s="28">
        <f t="shared" si="16"/>
        <v>0.99422521655437923</v>
      </c>
      <c r="AC57" s="28">
        <f t="shared" si="17"/>
        <v>0.82734367472781578</v>
      </c>
      <c r="AD57" s="5"/>
      <c r="AE57" s="26">
        <v>-5.7000000000000002E-2</v>
      </c>
      <c r="AF57" s="26">
        <v>-5.8999999999999997E-2</v>
      </c>
      <c r="AG57" s="26">
        <v>0.999</v>
      </c>
      <c r="AH57" s="5"/>
      <c r="AI57" s="38">
        <f t="shared" si="7"/>
        <v>0.77043200000000001</v>
      </c>
      <c r="AJ57" s="14">
        <f t="shared" si="18"/>
        <v>0.99818470906938128</v>
      </c>
      <c r="AK57" s="59">
        <f t="shared" si="19"/>
        <v>14163.909248</v>
      </c>
      <c r="AL57" s="13">
        <f t="shared" si="20"/>
        <v>0.77183310162933905</v>
      </c>
      <c r="AN57" s="20"/>
      <c r="AO57" s="13">
        <f t="shared" si="8"/>
        <v>0.77043200000000001</v>
      </c>
      <c r="AP57" s="50">
        <f t="shared" si="9"/>
        <v>0.99838648243837724</v>
      </c>
      <c r="AQ57" s="12">
        <f t="shared" si="10"/>
        <v>15935.132416</v>
      </c>
      <c r="AR57" s="13">
        <f t="shared" si="11"/>
        <v>0.77167711457627119</v>
      </c>
      <c r="AS57" s="20"/>
      <c r="AT57" s="19">
        <f t="shared" si="12"/>
        <v>112</v>
      </c>
      <c r="AU57" s="45">
        <v>-2.075E-3</v>
      </c>
      <c r="AV57" s="45"/>
      <c r="AW57" s="20"/>
      <c r="AX57" s="81">
        <f t="shared" si="13"/>
        <v>4.7184988712950942</v>
      </c>
      <c r="AY57" s="82">
        <f t="shared" si="14"/>
        <v>4.2101176018635326E-2</v>
      </c>
      <c r="BA57" s="20"/>
      <c r="BB57" s="13"/>
    </row>
    <row r="58" spans="1:54" x14ac:dyDescent="0.2">
      <c r="A58" t="e">
        <f>IF(#REF!=D58,1,0)</f>
        <v>#REF!</v>
      </c>
      <c r="B58">
        <v>1</v>
      </c>
      <c r="C58" t="s">
        <v>543</v>
      </c>
      <c r="D58" t="s">
        <v>57</v>
      </c>
      <c r="E58">
        <v>108</v>
      </c>
      <c r="F58" s="1">
        <v>20650</v>
      </c>
      <c r="G58" s="5"/>
      <c r="H58" s="26">
        <v>0.54500000000000004</v>
      </c>
      <c r="I58" s="26">
        <v>13.384</v>
      </c>
      <c r="J58" s="26">
        <v>11.148999999999999</v>
      </c>
      <c r="K58" s="5"/>
      <c r="L58" s="26">
        <v>0.49</v>
      </c>
      <c r="M58" s="26">
        <v>15.287000000000001</v>
      </c>
      <c r="N58" s="26">
        <v>10.667</v>
      </c>
      <c r="O58" s="20"/>
      <c r="P58" s="51">
        <v>4.3999999999999997E-2</v>
      </c>
      <c r="Q58" s="51">
        <v>1.4999999999999999E-2</v>
      </c>
      <c r="R58" s="51">
        <v>1.2E-2</v>
      </c>
      <c r="S58" s="5"/>
      <c r="T58" s="26">
        <v>8.0380000000000003</v>
      </c>
      <c r="U58" s="26">
        <v>1.0369999999999999</v>
      </c>
      <c r="V58" s="5"/>
      <c r="W58" s="26">
        <v>0.83299999999999996</v>
      </c>
      <c r="X58" s="26">
        <v>0.129</v>
      </c>
      <c r="Y58" s="53">
        <f t="shared" si="6"/>
        <v>0.107457</v>
      </c>
      <c r="Z58" s="5"/>
      <c r="AA58" s="28">
        <f t="shared" si="15"/>
        <v>0.89908256880733939</v>
      </c>
      <c r="AB58" s="28">
        <f t="shared" si="16"/>
        <v>1.1421846981470414</v>
      </c>
      <c r="AC58" s="28">
        <f t="shared" si="17"/>
        <v>0.95676742308727247</v>
      </c>
      <c r="AD58" s="5"/>
      <c r="AE58" s="26">
        <v>2.7E-2</v>
      </c>
      <c r="AF58" s="26">
        <v>2.8000000000000001E-2</v>
      </c>
      <c r="AG58" s="26">
        <v>0.999</v>
      </c>
      <c r="AH58" s="5"/>
      <c r="AI58" s="38">
        <f t="shared" si="7"/>
        <v>0.107457</v>
      </c>
      <c r="AJ58" s="14">
        <f t="shared" si="18"/>
        <v>0.9533951212890972</v>
      </c>
      <c r="AK58" s="59">
        <f t="shared" si="19"/>
        <v>2068.3380510000002</v>
      </c>
      <c r="AL58" s="13">
        <f t="shared" si="20"/>
        <v>0.11270982785679255</v>
      </c>
      <c r="AN58" s="20"/>
      <c r="AO58" s="13">
        <f t="shared" si="8"/>
        <v>0.107457</v>
      </c>
      <c r="AP58" s="50">
        <f t="shared" si="9"/>
        <v>0.95836770919896541</v>
      </c>
      <c r="AQ58" s="12">
        <f t="shared" si="10"/>
        <v>2315.3816939999997</v>
      </c>
      <c r="AR58" s="13">
        <f t="shared" si="11"/>
        <v>0.11212502150121063</v>
      </c>
      <c r="AS58" s="20"/>
      <c r="AT58" s="19">
        <f t="shared" si="12"/>
        <v>108</v>
      </c>
      <c r="AU58" s="45">
        <v>-1.7663399999999999E-2</v>
      </c>
      <c r="AV58" s="45"/>
      <c r="AW58" s="20"/>
      <c r="AX58" s="81">
        <f t="shared" si="13"/>
        <v>4.6821312271242199</v>
      </c>
      <c r="AY58" s="82">
        <f t="shared" si="14"/>
        <v>2.0841802960270095</v>
      </c>
      <c r="BA58" s="20"/>
      <c r="BB58" s="13"/>
    </row>
    <row r="59" spans="1:54" x14ac:dyDescent="0.2">
      <c r="A59" t="e">
        <f>IF(#REF!=D59,1,0)</f>
        <v>#REF!</v>
      </c>
      <c r="B59">
        <v>1</v>
      </c>
      <c r="C59" t="s">
        <v>544</v>
      </c>
      <c r="D59" t="s">
        <v>73</v>
      </c>
      <c r="E59">
        <v>102</v>
      </c>
      <c r="F59" s="1">
        <v>20650</v>
      </c>
      <c r="G59" s="5"/>
      <c r="H59" s="26">
        <v>0.126</v>
      </c>
      <c r="I59" s="26">
        <v>12.432</v>
      </c>
      <c r="J59" s="26">
        <v>10.302</v>
      </c>
      <c r="K59" s="5"/>
      <c r="L59" s="26">
        <v>0.17399999999999999</v>
      </c>
      <c r="M59" s="26">
        <v>13.045</v>
      </c>
      <c r="N59" s="26">
        <v>8.9550000000000001</v>
      </c>
      <c r="O59" s="20"/>
      <c r="P59" s="51">
        <v>8.0000000000000002E-3</v>
      </c>
      <c r="Q59" s="51">
        <v>2.9000000000000001E-2</v>
      </c>
      <c r="R59" s="51">
        <v>1.4999999999999999E-2</v>
      </c>
      <c r="S59" s="5"/>
      <c r="T59" s="26">
        <v>1.9710000000000001</v>
      </c>
      <c r="U59" s="26">
        <v>0.96299999999999997</v>
      </c>
      <c r="V59" s="5"/>
      <c r="W59" s="26">
        <v>0.82899999999999996</v>
      </c>
      <c r="X59" s="26">
        <v>0.48899999999999999</v>
      </c>
      <c r="Y59" s="53">
        <f t="shared" si="6"/>
        <v>0.40538099999999999</v>
      </c>
      <c r="Z59" s="5"/>
      <c r="AA59" s="28">
        <f t="shared" si="15"/>
        <v>1.3809523809523809</v>
      </c>
      <c r="AB59" s="28">
        <f t="shared" si="16"/>
        <v>1.0493082368082367</v>
      </c>
      <c r="AC59" s="28">
        <f t="shared" si="17"/>
        <v>0.86924868957483992</v>
      </c>
      <c r="AD59" s="5"/>
      <c r="AE59" s="26">
        <v>-0.113</v>
      </c>
      <c r="AF59" s="26">
        <v>-0.113</v>
      </c>
      <c r="AG59" s="26">
        <v>1</v>
      </c>
      <c r="AH59" s="5"/>
      <c r="AI59" s="38">
        <f t="shared" si="7"/>
        <v>0.40538099999999999</v>
      </c>
      <c r="AJ59" s="14">
        <f t="shared" si="18"/>
        <v>0.99191296364790071</v>
      </c>
      <c r="AK59" s="59">
        <f t="shared" si="19"/>
        <v>7499.797869</v>
      </c>
      <c r="AL59" s="13">
        <f t="shared" si="20"/>
        <v>0.40868605901585747</v>
      </c>
      <c r="AN59" s="20"/>
      <c r="AO59" s="13">
        <f t="shared" si="8"/>
        <v>0.40538099999999999</v>
      </c>
      <c r="AP59" s="50">
        <f t="shared" si="9"/>
        <v>0.99280683098351585</v>
      </c>
      <c r="AQ59" s="12">
        <f t="shared" si="10"/>
        <v>8431.7687879999994</v>
      </c>
      <c r="AR59" s="13">
        <f t="shared" si="11"/>
        <v>0.4083181011138014</v>
      </c>
      <c r="AS59" s="20"/>
      <c r="AT59" s="19">
        <f t="shared" si="12"/>
        <v>102</v>
      </c>
      <c r="AU59" s="45">
        <v>-1.4201699999999999E-2</v>
      </c>
      <c r="AV59" s="45"/>
      <c r="AW59" s="20"/>
      <c r="AX59" s="81">
        <f t="shared" si="13"/>
        <v>4.6249728132842707</v>
      </c>
      <c r="AY59" s="82">
        <f t="shared" si="14"/>
        <v>0.67854102817058315</v>
      </c>
      <c r="BA59" s="20"/>
      <c r="BB59" s="13"/>
    </row>
    <row r="60" spans="1:54" x14ac:dyDescent="0.2">
      <c r="A60" t="e">
        <f>IF(#REF!=D60,1,0)</f>
        <v>#REF!</v>
      </c>
      <c r="B60">
        <v>1</v>
      </c>
      <c r="C60" t="s">
        <v>545</v>
      </c>
      <c r="D60" t="s">
        <v>32</v>
      </c>
      <c r="E60">
        <v>102</v>
      </c>
      <c r="F60" s="1">
        <v>20650</v>
      </c>
      <c r="G60" s="5"/>
      <c r="H60" s="26">
        <v>0.13300000000000001</v>
      </c>
      <c r="I60" s="26">
        <v>12.367000000000001</v>
      </c>
      <c r="J60" s="26">
        <v>10.260999999999999</v>
      </c>
      <c r="K60" s="5"/>
      <c r="L60" s="26">
        <v>0.11600000000000001</v>
      </c>
      <c r="M60" s="26">
        <v>10.699</v>
      </c>
      <c r="N60" s="26">
        <v>7.3129999999999997</v>
      </c>
      <c r="O60" s="20"/>
      <c r="P60" s="51">
        <v>2.8000000000000001E-2</v>
      </c>
      <c r="Q60" s="51">
        <v>8.9999999999999993E-3</v>
      </c>
      <c r="R60" s="51">
        <v>8.0000000000000002E-3</v>
      </c>
      <c r="S60" s="5"/>
      <c r="T60" s="26">
        <v>2.08</v>
      </c>
      <c r="U60" s="26">
        <v>0.95799999999999996</v>
      </c>
      <c r="V60" s="5"/>
      <c r="W60" s="26">
        <v>0.83</v>
      </c>
      <c r="X60" s="26">
        <v>0.46</v>
      </c>
      <c r="Y60" s="53">
        <f t="shared" si="6"/>
        <v>0.38179999999999997</v>
      </c>
      <c r="Z60" s="5"/>
      <c r="AA60" s="28">
        <f t="shared" si="15"/>
        <v>0.8721804511278195</v>
      </c>
      <c r="AB60" s="28">
        <f t="shared" si="16"/>
        <v>0.86512492924718998</v>
      </c>
      <c r="AC60" s="28">
        <f t="shared" si="17"/>
        <v>0.7126985673910925</v>
      </c>
      <c r="AD60" s="5"/>
      <c r="AE60" s="26">
        <v>-0.114</v>
      </c>
      <c r="AF60" s="26">
        <v>-0.111</v>
      </c>
      <c r="AG60" s="26">
        <v>0.999</v>
      </c>
      <c r="AH60" s="5"/>
      <c r="AI60" s="38">
        <f t="shared" si="7"/>
        <v>0.38179999999999997</v>
      </c>
      <c r="AJ60" s="14">
        <f t="shared" si="18"/>
        <v>0.99108046062078614</v>
      </c>
      <c r="AK60" s="59">
        <f t="shared" si="19"/>
        <v>7069.4682000000003</v>
      </c>
      <c r="AL60" s="13">
        <f t="shared" si="20"/>
        <v>0.38523612882131764</v>
      </c>
      <c r="AN60" s="20"/>
      <c r="AO60" s="13">
        <f t="shared" si="8"/>
        <v>0.38179999999999997</v>
      </c>
      <c r="AP60" s="50">
        <f t="shared" si="9"/>
        <v>0.99206560920423759</v>
      </c>
      <c r="AQ60" s="12">
        <f t="shared" si="10"/>
        <v>7947.2263999999996</v>
      </c>
      <c r="AR60" s="13">
        <f t="shared" si="11"/>
        <v>0.38485357869249393</v>
      </c>
      <c r="AS60" s="20"/>
      <c r="AT60" s="19">
        <f t="shared" si="12"/>
        <v>102</v>
      </c>
      <c r="AU60" s="45">
        <v>-2.04843E-2</v>
      </c>
      <c r="AV60" s="45"/>
      <c r="AW60" s="20"/>
      <c r="AX60" s="81">
        <f t="shared" si="13"/>
        <v>4.6249728132842707</v>
      </c>
      <c r="AY60" s="82">
        <f t="shared" si="14"/>
        <v>0.73236789371322664</v>
      </c>
      <c r="BA60" s="20"/>
      <c r="BB60" s="13"/>
    </row>
    <row r="61" spans="1:54" x14ac:dyDescent="0.2">
      <c r="A61" t="e">
        <f>IF(#REF!=D61,1,0)</f>
        <v>#REF!</v>
      </c>
      <c r="B61">
        <v>1</v>
      </c>
      <c r="C61" t="s">
        <v>546</v>
      </c>
      <c r="D61" t="s">
        <v>34</v>
      </c>
      <c r="E61">
        <v>102</v>
      </c>
      <c r="F61" s="1">
        <v>20650</v>
      </c>
      <c r="G61" s="5"/>
      <c r="H61" s="26">
        <v>4.2000000000000003E-2</v>
      </c>
      <c r="I61" s="26">
        <v>12.781000000000001</v>
      </c>
      <c r="J61" s="26">
        <v>10.583</v>
      </c>
      <c r="K61" s="5"/>
      <c r="L61" s="26">
        <v>0.04</v>
      </c>
      <c r="M61" s="26">
        <v>13.504</v>
      </c>
      <c r="N61" s="26">
        <v>9.2189999999999994</v>
      </c>
      <c r="O61" s="20"/>
      <c r="P61" s="51">
        <v>2.8000000000000001E-2</v>
      </c>
      <c r="Q61" s="51">
        <v>1.2999999999999999E-2</v>
      </c>
      <c r="R61" s="51">
        <v>1.2999999999999999E-2</v>
      </c>
      <c r="S61" s="5"/>
      <c r="T61" s="26">
        <v>0.65</v>
      </c>
      <c r="U61" s="26">
        <v>0.99</v>
      </c>
      <c r="V61" s="5"/>
      <c r="W61" s="26">
        <v>0.82799999999999996</v>
      </c>
      <c r="X61" s="26">
        <v>1.5229999999999999</v>
      </c>
      <c r="Y61" s="53">
        <f t="shared" si="6"/>
        <v>1.2610439999999998</v>
      </c>
      <c r="Z61" s="5"/>
      <c r="AA61" s="28">
        <f t="shared" si="15"/>
        <v>0.95238095238095233</v>
      </c>
      <c r="AB61" s="28">
        <f t="shared" si="16"/>
        <v>1.0565683436350832</v>
      </c>
      <c r="AC61" s="28">
        <f t="shared" si="17"/>
        <v>0.87111405083624671</v>
      </c>
      <c r="AD61" s="5"/>
      <c r="AE61" s="26">
        <v>0.31</v>
      </c>
      <c r="AF61" s="26">
        <v>0.30499999999999999</v>
      </c>
      <c r="AG61" s="26">
        <v>0.999</v>
      </c>
      <c r="AH61" s="5"/>
      <c r="AI61" s="38">
        <f t="shared" si="7"/>
        <v>1.2610439999999998</v>
      </c>
      <c r="AJ61" s="14">
        <f t="shared" si="18"/>
        <v>1.0011519241899596</v>
      </c>
      <c r="AK61" s="59">
        <f t="shared" si="19"/>
        <v>23114.791955999994</v>
      </c>
      <c r="AL61" s="13">
        <f t="shared" si="20"/>
        <v>1.2595930443027625</v>
      </c>
      <c r="AN61" s="20"/>
      <c r="AO61" s="13">
        <f t="shared" si="8"/>
        <v>1.2610439999999998</v>
      </c>
      <c r="AP61" s="50">
        <f t="shared" si="9"/>
        <v>1.0010235472240554</v>
      </c>
      <c r="AQ61" s="12">
        <f t="shared" si="10"/>
        <v>26013.932111999995</v>
      </c>
      <c r="AR61" s="13">
        <f t="shared" si="11"/>
        <v>1.2597545816949149</v>
      </c>
      <c r="AS61" s="20"/>
      <c r="AT61" s="19">
        <f t="shared" si="12"/>
        <v>102</v>
      </c>
      <c r="AU61" s="45">
        <v>1.22796E-2</v>
      </c>
      <c r="AV61" s="45"/>
      <c r="AW61" s="20"/>
      <c r="AX61" s="81">
        <f t="shared" si="13"/>
        <v>4.6249728132842707</v>
      </c>
      <c r="AY61" s="82">
        <f t="shared" si="14"/>
        <v>-0.43078291609245423</v>
      </c>
      <c r="BA61" s="20"/>
      <c r="BB61" s="13"/>
    </row>
    <row r="62" spans="1:54" x14ac:dyDescent="0.2">
      <c r="A62" t="e">
        <f>IF(#REF!=D62,1,0)</f>
        <v>#REF!</v>
      </c>
      <c r="B62">
        <v>1</v>
      </c>
      <c r="C62" t="s">
        <v>547</v>
      </c>
      <c r="D62" t="s">
        <v>56</v>
      </c>
      <c r="E62">
        <v>99</v>
      </c>
      <c r="F62" s="1">
        <v>20650</v>
      </c>
      <c r="G62" s="5"/>
      <c r="H62" s="26">
        <v>0.51700000000000002</v>
      </c>
      <c r="I62" s="26">
        <v>11.212999999999999</v>
      </c>
      <c r="J62" s="26">
        <v>9.3650000000000002</v>
      </c>
      <c r="K62" s="5"/>
      <c r="L62" s="26">
        <v>0.51900000000000002</v>
      </c>
      <c r="M62" s="26">
        <v>10.145</v>
      </c>
      <c r="N62" s="26">
        <v>7.2130000000000001</v>
      </c>
      <c r="O62" s="20"/>
      <c r="P62" s="51">
        <v>3.5000000000000003E-2</v>
      </c>
      <c r="Q62" s="51">
        <v>2.1999999999999999E-2</v>
      </c>
      <c r="R62" s="51">
        <v>1.4999999999999999E-2</v>
      </c>
      <c r="S62" s="5"/>
      <c r="T62" s="26">
        <v>8.3089999999999993</v>
      </c>
      <c r="U62" s="26">
        <v>0.86799999999999999</v>
      </c>
      <c r="V62" s="5"/>
      <c r="W62" s="26">
        <v>0.83499999999999996</v>
      </c>
      <c r="X62" s="26">
        <v>0.105</v>
      </c>
      <c r="Y62" s="53">
        <f t="shared" si="6"/>
        <v>8.7674999999999989E-2</v>
      </c>
      <c r="Z62" s="5"/>
      <c r="AA62" s="28">
        <f t="shared" si="15"/>
        <v>1.0038684719535784</v>
      </c>
      <c r="AB62" s="28">
        <f t="shared" si="16"/>
        <v>0.90475341121912067</v>
      </c>
      <c r="AC62" s="28">
        <f t="shared" si="17"/>
        <v>0.77020822210357709</v>
      </c>
      <c r="AD62" s="5"/>
      <c r="AE62" s="26">
        <v>-7.6999999999999999E-2</v>
      </c>
      <c r="AF62" s="26">
        <v>-7.0999999999999994E-2</v>
      </c>
      <c r="AG62" s="26">
        <v>0.999</v>
      </c>
      <c r="AH62" s="5"/>
      <c r="AI62" s="38">
        <f t="shared" si="7"/>
        <v>8.7674999999999989E-2</v>
      </c>
      <c r="AJ62" s="14">
        <f t="shared" si="18"/>
        <v>0.94684685090270426</v>
      </c>
      <c r="AK62" s="59">
        <f t="shared" si="19"/>
        <v>1699.2440999999999</v>
      </c>
      <c r="AL62" s="13">
        <f t="shared" si="20"/>
        <v>9.2596812162824907E-2</v>
      </c>
      <c r="AN62" s="20"/>
      <c r="AO62" s="13">
        <f t="shared" si="8"/>
        <v>8.7674999999999989E-2</v>
      </c>
      <c r="AP62" s="50">
        <f t="shared" si="9"/>
        <v>0.95248329602619053</v>
      </c>
      <c r="AQ62" s="12">
        <f t="shared" si="10"/>
        <v>1900.8089249999998</v>
      </c>
      <c r="AR62" s="13">
        <f t="shared" si="11"/>
        <v>9.2048858353510885E-2</v>
      </c>
      <c r="AS62" s="20"/>
      <c r="AT62" s="19">
        <f t="shared" si="12"/>
        <v>99</v>
      </c>
      <c r="AU62" s="45">
        <v>-6.2396999999999999E-3</v>
      </c>
      <c r="AV62" s="45"/>
      <c r="AW62" s="20"/>
      <c r="AX62" s="81">
        <f t="shared" si="13"/>
        <v>4.5951198501345898</v>
      </c>
      <c r="AY62" s="82">
        <f t="shared" si="14"/>
        <v>2.1173392646828444</v>
      </c>
      <c r="BA62" s="20"/>
      <c r="BB62" s="13"/>
    </row>
    <row r="63" spans="1:54" x14ac:dyDescent="0.2">
      <c r="A63" t="e">
        <f>IF(#REF!=D63,1,0)</f>
        <v>#REF!</v>
      </c>
      <c r="B63">
        <v>1</v>
      </c>
      <c r="C63" t="s">
        <v>548</v>
      </c>
      <c r="D63" t="s">
        <v>14</v>
      </c>
      <c r="E63">
        <v>97</v>
      </c>
      <c r="F63" s="1">
        <v>20650</v>
      </c>
      <c r="G63" s="5"/>
      <c r="H63" s="26">
        <v>0.11600000000000001</v>
      </c>
      <c r="I63" s="26">
        <v>11.683999999999999</v>
      </c>
      <c r="J63" s="26">
        <v>9.8179999999999996</v>
      </c>
      <c r="K63" s="5"/>
      <c r="L63" s="26">
        <v>0.123</v>
      </c>
      <c r="M63" s="26">
        <v>8.7420000000000009</v>
      </c>
      <c r="N63" s="26">
        <v>6.4009999999999998</v>
      </c>
      <c r="O63" s="20"/>
      <c r="P63" s="51">
        <v>1.9E-2</v>
      </c>
      <c r="Q63" s="51">
        <v>2.5000000000000001E-2</v>
      </c>
      <c r="R63" s="51">
        <v>8.9999999999999993E-3</v>
      </c>
      <c r="S63" s="5"/>
      <c r="T63" s="26">
        <v>1.9</v>
      </c>
      <c r="U63" s="26">
        <v>0.90500000000000003</v>
      </c>
      <c r="V63" s="5"/>
      <c r="W63" s="26">
        <v>0.84</v>
      </c>
      <c r="X63" s="26">
        <v>0.47599999999999998</v>
      </c>
      <c r="Y63" s="53">
        <f t="shared" si="6"/>
        <v>0.39983999999999997</v>
      </c>
      <c r="Z63" s="5"/>
      <c r="AA63" s="28">
        <f t="shared" si="15"/>
        <v>1.0603448275862069</v>
      </c>
      <c r="AB63" s="28">
        <f t="shared" si="16"/>
        <v>0.74820267031838428</v>
      </c>
      <c r="AC63" s="28">
        <f t="shared" si="17"/>
        <v>0.65196577714402115</v>
      </c>
      <c r="AD63" s="5"/>
      <c r="AE63" s="26">
        <v>-0.23799999999999999</v>
      </c>
      <c r="AF63" s="26">
        <v>-0.23200000000000001</v>
      </c>
      <c r="AG63" s="26">
        <v>0.998</v>
      </c>
      <c r="AH63" s="5"/>
      <c r="AI63" s="38">
        <f t="shared" si="7"/>
        <v>0.39983999999999997</v>
      </c>
      <c r="AJ63" s="14">
        <f t="shared" si="18"/>
        <v>0.99212844186906446</v>
      </c>
      <c r="AK63" s="59">
        <f t="shared" si="19"/>
        <v>7395.6793599999992</v>
      </c>
      <c r="AL63" s="13">
        <f t="shared" si="20"/>
        <v>0.40301233502261452</v>
      </c>
      <c r="AN63" s="20"/>
      <c r="AO63" s="13">
        <f t="shared" si="8"/>
        <v>0.39983999999999997</v>
      </c>
      <c r="AP63" s="50">
        <f t="shared" si="9"/>
        <v>0.9929986603152694</v>
      </c>
      <c r="AQ63" s="12">
        <f t="shared" si="10"/>
        <v>8314.9115199999997</v>
      </c>
      <c r="AR63" s="13">
        <f t="shared" si="11"/>
        <v>0.40265915351089587</v>
      </c>
      <c r="AS63" s="20"/>
      <c r="AT63" s="19">
        <f t="shared" si="12"/>
        <v>97</v>
      </c>
      <c r="AU63" s="45">
        <v>-1.97009E-2</v>
      </c>
      <c r="AV63" s="45"/>
      <c r="AW63" s="20"/>
      <c r="AX63" s="81">
        <f t="shared" si="13"/>
        <v>4.5747109785033828</v>
      </c>
      <c r="AY63" s="82">
        <f t="shared" si="14"/>
        <v>0.64185388617239469</v>
      </c>
      <c r="BA63" s="20"/>
      <c r="BB63" s="13"/>
    </row>
    <row r="64" spans="1:54" x14ac:dyDescent="0.2">
      <c r="A64" t="e">
        <f>IF(#REF!=D64,1,0)</f>
        <v>#REF!</v>
      </c>
      <c r="B64">
        <v>1</v>
      </c>
      <c r="C64" t="s">
        <v>549</v>
      </c>
      <c r="D64" t="s">
        <v>7</v>
      </c>
      <c r="E64">
        <v>94</v>
      </c>
      <c r="F64" s="1">
        <v>20650</v>
      </c>
      <c r="G64" s="5"/>
      <c r="H64" s="26">
        <v>4.8000000000000001E-2</v>
      </c>
      <c r="I64" s="26">
        <v>12.606999999999999</v>
      </c>
      <c r="J64" s="26">
        <v>10.631</v>
      </c>
      <c r="K64" s="5"/>
      <c r="L64" s="26">
        <v>4.4999999999999998E-2</v>
      </c>
      <c r="M64" s="26">
        <v>12.143000000000001</v>
      </c>
      <c r="N64" s="26">
        <v>8.7680000000000007</v>
      </c>
      <c r="O64" s="20"/>
      <c r="P64" s="51">
        <v>2.5999999999999999E-2</v>
      </c>
      <c r="Q64" s="51">
        <v>2.4E-2</v>
      </c>
      <c r="R64" s="51">
        <v>1.0999999999999999E-2</v>
      </c>
      <c r="S64" s="5"/>
      <c r="T64" s="26">
        <v>0.80600000000000005</v>
      </c>
      <c r="U64" s="26">
        <v>0.97599999999999998</v>
      </c>
      <c r="V64" s="5"/>
      <c r="W64" s="26">
        <v>0.84299999999999997</v>
      </c>
      <c r="X64" s="26">
        <v>1.2110000000000001</v>
      </c>
      <c r="Y64" s="53">
        <f t="shared" si="6"/>
        <v>1.0208729999999999</v>
      </c>
      <c r="Z64" s="5"/>
      <c r="AA64" s="28">
        <f t="shared" si="15"/>
        <v>0.9375</v>
      </c>
      <c r="AB64" s="28">
        <f t="shared" si="16"/>
        <v>0.96319505036884279</v>
      </c>
      <c r="AC64" s="28">
        <f t="shared" si="17"/>
        <v>0.8247577838397141</v>
      </c>
      <c r="AD64" s="5"/>
      <c r="AE64" s="26">
        <v>-7.0000000000000001E-3</v>
      </c>
      <c r="AF64" s="26">
        <v>-2.5000000000000001E-2</v>
      </c>
      <c r="AG64" s="26">
        <v>0.997</v>
      </c>
      <c r="AH64" s="5"/>
      <c r="AI64" s="38">
        <f t="shared" si="7"/>
        <v>1.0208729999999999</v>
      </c>
      <c r="AJ64" s="14">
        <f t="shared" si="18"/>
        <v>1.0001047434226029</v>
      </c>
      <c r="AK64" s="59">
        <f t="shared" si="19"/>
        <v>18732.078361</v>
      </c>
      <c r="AL64" s="13">
        <f t="shared" si="20"/>
        <v>1.0207660814669499</v>
      </c>
      <c r="AN64" s="20"/>
      <c r="AO64" s="13">
        <f t="shared" si="8"/>
        <v>1.0208729999999999</v>
      </c>
      <c r="AP64" s="50">
        <f t="shared" si="9"/>
        <v>1.0000930810718542</v>
      </c>
      <c r="AQ64" s="12">
        <f t="shared" si="10"/>
        <v>21079.065387999999</v>
      </c>
      <c r="AR64" s="13">
        <f t="shared" si="11"/>
        <v>1.0207779848910412</v>
      </c>
      <c r="AS64" s="20"/>
      <c r="AT64" s="19">
        <f t="shared" si="12"/>
        <v>94</v>
      </c>
      <c r="AU64" s="45">
        <v>2.6718000000000002E-3</v>
      </c>
      <c r="AV64" s="45"/>
      <c r="AW64" s="20"/>
      <c r="AX64" s="81">
        <f t="shared" si="13"/>
        <v>4.5432947822700038</v>
      </c>
      <c r="AY64" s="82">
        <f t="shared" si="14"/>
        <v>-0.21567153647550871</v>
      </c>
      <c r="BA64" s="20"/>
      <c r="BB64" s="13"/>
    </row>
    <row r="65" spans="1:54" x14ac:dyDescent="0.2">
      <c r="A65" t="e">
        <f>IF(#REF!=D65,1,0)</f>
        <v>#REF!</v>
      </c>
      <c r="B65">
        <v>1</v>
      </c>
      <c r="C65" t="s">
        <v>550</v>
      </c>
      <c r="D65" s="92" t="s">
        <v>5</v>
      </c>
      <c r="E65">
        <v>92</v>
      </c>
      <c r="F65" s="1">
        <v>20650</v>
      </c>
      <c r="G65" s="5"/>
      <c r="H65" s="27">
        <v>4.4999999999999998E-2</v>
      </c>
      <c r="I65" s="26">
        <v>12.787000000000001</v>
      </c>
      <c r="J65" s="26">
        <v>10.891999999999999</v>
      </c>
      <c r="K65" s="5"/>
      <c r="L65" s="27">
        <v>4.2999999999999997E-2</v>
      </c>
      <c r="M65" s="26">
        <v>10.685</v>
      </c>
      <c r="N65" s="26">
        <v>7.742</v>
      </c>
      <c r="O65" s="20"/>
      <c r="P65" s="51">
        <v>0.01</v>
      </c>
      <c r="Q65" s="51">
        <v>2.1999999999999999E-2</v>
      </c>
      <c r="R65" s="51">
        <v>1.0999999999999999E-2</v>
      </c>
      <c r="S65" s="5"/>
      <c r="T65" s="27">
        <v>0.54</v>
      </c>
      <c r="U65" s="27">
        <v>0.996</v>
      </c>
      <c r="V65" s="5"/>
      <c r="W65" s="26">
        <v>0.85199999999999998</v>
      </c>
      <c r="X65" s="34">
        <v>1.845</v>
      </c>
      <c r="Y65" s="53">
        <f t="shared" si="6"/>
        <v>1.5719399999999999</v>
      </c>
      <c r="Z65" s="5"/>
      <c r="AA65" s="28">
        <f t="shared" si="15"/>
        <v>0.95555555555555549</v>
      </c>
      <c r="AB65" s="28">
        <f t="shared" si="16"/>
        <v>0.83561429576914048</v>
      </c>
      <c r="AC65" s="28">
        <f t="shared" si="17"/>
        <v>0.7107969151670952</v>
      </c>
      <c r="AD65" s="5"/>
      <c r="AE65" s="27">
        <v>3.9E-2</v>
      </c>
      <c r="AF65" s="27">
        <v>3.2000000000000001E-2</v>
      </c>
      <c r="AG65" s="26">
        <v>0.995</v>
      </c>
      <c r="AH65" s="5"/>
      <c r="AI65" s="38">
        <f t="shared" si="7"/>
        <v>1.5719399999999999</v>
      </c>
      <c r="AJ65" s="14">
        <f t="shared" si="18"/>
        <v>1.0018274079368681</v>
      </c>
      <c r="AK65" s="59">
        <f t="shared" si="19"/>
        <v>28794.052459999995</v>
      </c>
      <c r="AL65" s="13">
        <f t="shared" si="20"/>
        <v>1.569072664159991</v>
      </c>
      <c r="AN65" s="20"/>
      <c r="AO65" s="13">
        <f t="shared" si="8"/>
        <v>1.5719399999999999</v>
      </c>
      <c r="AP65" s="50">
        <f t="shared" si="9"/>
        <v>1.001623629144847</v>
      </c>
      <c r="AQ65" s="12">
        <f t="shared" si="10"/>
        <v>32407.942519999997</v>
      </c>
      <c r="AR65" s="13">
        <f t="shared" si="11"/>
        <v>1.5693918895883776</v>
      </c>
      <c r="AS65" s="20"/>
      <c r="AT65" s="19">
        <f t="shared" si="12"/>
        <v>92</v>
      </c>
      <c r="AU65" s="98">
        <v>2.6849999999999999E-3</v>
      </c>
      <c r="AV65" s="45"/>
      <c r="AW65" s="20"/>
      <c r="AX65" s="81">
        <f t="shared" si="13"/>
        <v>4.5217885770490405</v>
      </c>
      <c r="AY65" s="82">
        <f t="shared" si="14"/>
        <v>-0.61618613942381695</v>
      </c>
      <c r="BA65" s="20"/>
      <c r="BB65" s="13"/>
    </row>
    <row r="66" spans="1:54" x14ac:dyDescent="0.2">
      <c r="A66" t="e">
        <f>IF(#REF!=D66,1,0)</f>
        <v>#REF!</v>
      </c>
      <c r="B66">
        <v>1</v>
      </c>
      <c r="C66" t="s">
        <v>551</v>
      </c>
      <c r="D66" t="s">
        <v>21</v>
      </c>
      <c r="E66">
        <v>92</v>
      </c>
      <c r="F66" s="1">
        <v>20650</v>
      </c>
      <c r="G66" s="5"/>
      <c r="H66" s="26">
        <v>4.4999999999999998E-2</v>
      </c>
      <c r="I66" s="26">
        <v>12.227</v>
      </c>
      <c r="J66" s="26">
        <v>10.099</v>
      </c>
      <c r="K66" s="5"/>
      <c r="L66" s="26">
        <v>4.2999999999999997E-2</v>
      </c>
      <c r="M66" s="26">
        <v>13.835000000000001</v>
      </c>
      <c r="N66" s="26">
        <v>9.3019999999999996</v>
      </c>
      <c r="O66" s="20"/>
      <c r="P66" s="51">
        <v>2.7E-2</v>
      </c>
      <c r="Q66" s="51">
        <v>2.5999999999999999E-2</v>
      </c>
      <c r="R66" s="51">
        <v>1.4E-2</v>
      </c>
      <c r="S66" s="5"/>
      <c r="T66" s="26">
        <v>0.78600000000000003</v>
      </c>
      <c r="U66" s="26">
        <v>0.94699999999999995</v>
      </c>
      <c r="V66" s="5"/>
      <c r="W66" s="26">
        <v>0.82599999999999996</v>
      </c>
      <c r="X66" s="26">
        <v>1.204</v>
      </c>
      <c r="Y66" s="53">
        <f t="shared" si="6"/>
        <v>0.99450399999999994</v>
      </c>
      <c r="Z66" s="5"/>
      <c r="AA66" s="28">
        <f t="shared" si="15"/>
        <v>0.95555555555555549</v>
      </c>
      <c r="AB66" s="28">
        <f t="shared" si="16"/>
        <v>1.1315122270385214</v>
      </c>
      <c r="AC66" s="28">
        <f t="shared" si="17"/>
        <v>0.92108129517774029</v>
      </c>
      <c r="AD66" s="5"/>
      <c r="AE66" s="26">
        <v>-0.248</v>
      </c>
      <c r="AF66" s="26">
        <v>-0.246</v>
      </c>
      <c r="AG66" s="26">
        <v>0.999</v>
      </c>
      <c r="AH66" s="5"/>
      <c r="AI66" s="38">
        <f t="shared" si="7"/>
        <v>0.99450399999999994</v>
      </c>
      <c r="AJ66" s="14">
        <f t="shared" si="18"/>
        <v>0.99997229512151287</v>
      </c>
      <c r="AK66" s="59">
        <f t="shared" si="19"/>
        <v>18250.648536000001</v>
      </c>
      <c r="AL66" s="13">
        <f t="shared" si="20"/>
        <v>0.99453155337583787</v>
      </c>
      <c r="AN66" s="20"/>
      <c r="AO66" s="13">
        <f t="shared" si="8"/>
        <v>0.99450399999999994</v>
      </c>
      <c r="AP66" s="50">
        <f t="shared" si="9"/>
        <v>0.99997537947732285</v>
      </c>
      <c r="AQ66" s="12">
        <f t="shared" si="10"/>
        <v>20537.013231999998</v>
      </c>
      <c r="AR66" s="13">
        <f t="shared" si="11"/>
        <v>0.99452848581113784</v>
      </c>
      <c r="AS66" s="20"/>
      <c r="AT66" s="19">
        <f t="shared" si="12"/>
        <v>92</v>
      </c>
      <c r="AU66" s="45">
        <v>-1.6528899999999999E-2</v>
      </c>
      <c r="AV66" s="45"/>
      <c r="AW66" s="20"/>
      <c r="AX66" s="81">
        <f t="shared" si="13"/>
        <v>4.5217885770490405</v>
      </c>
      <c r="AY66" s="82">
        <f t="shared" si="14"/>
        <v>-0.24079848655293046</v>
      </c>
      <c r="BA66" s="20"/>
      <c r="BB66" s="13"/>
    </row>
    <row r="67" spans="1:54" x14ac:dyDescent="0.2">
      <c r="A67" t="e">
        <f>IF(#REF!=D67,1,0)</f>
        <v>#REF!</v>
      </c>
      <c r="B67">
        <v>1</v>
      </c>
      <c r="C67" t="s">
        <v>552</v>
      </c>
      <c r="D67" t="s">
        <v>68</v>
      </c>
      <c r="E67">
        <v>86</v>
      </c>
      <c r="F67" s="1">
        <v>20650</v>
      </c>
      <c r="G67" s="5"/>
      <c r="H67" s="26">
        <v>5.0999999999999997E-2</v>
      </c>
      <c r="I67" s="26">
        <v>12.897</v>
      </c>
      <c r="J67" s="26">
        <v>10.769</v>
      </c>
      <c r="K67" s="5"/>
      <c r="L67" s="26">
        <v>4.9000000000000002E-2</v>
      </c>
      <c r="M67" s="26">
        <v>13.477</v>
      </c>
      <c r="N67" s="26">
        <v>9.4499999999999993</v>
      </c>
      <c r="O67" s="20"/>
      <c r="P67" s="51">
        <v>1.4E-2</v>
      </c>
      <c r="Q67" s="51">
        <v>2.7E-2</v>
      </c>
      <c r="R67" s="51">
        <v>1.4999999999999999E-2</v>
      </c>
      <c r="S67" s="5"/>
      <c r="T67" s="26">
        <v>0.94899999999999995</v>
      </c>
      <c r="U67" s="26">
        <v>0.998</v>
      </c>
      <c r="V67" s="5"/>
      <c r="W67" s="26">
        <v>0.83499999999999996</v>
      </c>
      <c r="X67" s="26">
        <v>1.052</v>
      </c>
      <c r="Y67" s="53">
        <f t="shared" si="6"/>
        <v>0.87841999999999998</v>
      </c>
      <c r="Z67" s="5"/>
      <c r="AA67" s="28">
        <f t="shared" si="15"/>
        <v>0.96078431372549034</v>
      </c>
      <c r="AB67" s="28">
        <f t="shared" si="16"/>
        <v>1.0449716988446927</v>
      </c>
      <c r="AC67" s="28">
        <f t="shared" si="17"/>
        <v>0.87751880397437076</v>
      </c>
      <c r="AD67" s="5"/>
      <c r="AE67" s="26">
        <v>-0.19900000000000001</v>
      </c>
      <c r="AF67" s="26">
        <v>-0.20100000000000001</v>
      </c>
      <c r="AG67" s="26">
        <v>0.998</v>
      </c>
      <c r="AH67" s="5"/>
      <c r="AI67" s="38">
        <f t="shared" si="7"/>
        <v>0.87841999999999998</v>
      </c>
      <c r="AJ67" s="14">
        <f t="shared" si="18"/>
        <v>0.99935178804927083</v>
      </c>
      <c r="AK67" s="59">
        <f t="shared" si="19"/>
        <v>16130.341299999998</v>
      </c>
      <c r="AL67" s="13">
        <f t="shared" si="20"/>
        <v>0.87898977167456804</v>
      </c>
      <c r="AN67" s="20"/>
      <c r="AO67" s="13">
        <f t="shared" si="8"/>
        <v>0.87841999999999998</v>
      </c>
      <c r="AP67" s="50">
        <f t="shared" si="9"/>
        <v>0.99942391302589506</v>
      </c>
      <c r="AQ67" s="12">
        <f t="shared" si="10"/>
        <v>18149.828880000001</v>
      </c>
      <c r="AR67" s="13">
        <f t="shared" si="11"/>
        <v>0.87892633801452791</v>
      </c>
      <c r="AS67" s="20"/>
      <c r="AT67" s="19">
        <f t="shared" si="12"/>
        <v>86</v>
      </c>
      <c r="AU67" s="45">
        <v>-1.14325E-2</v>
      </c>
      <c r="AV67" s="45"/>
      <c r="AW67" s="20"/>
      <c r="AX67" s="81">
        <f t="shared" si="13"/>
        <v>4.4543472962535073</v>
      </c>
      <c r="AY67" s="82">
        <f t="shared" si="14"/>
        <v>-5.2346480372209236E-2</v>
      </c>
      <c r="BA67" s="20"/>
      <c r="BB67" s="13"/>
    </row>
    <row r="68" spans="1:54" x14ac:dyDescent="0.2">
      <c r="A68" t="e">
        <f>IF(#REF!=D68,1,0)</f>
        <v>#REF!</v>
      </c>
      <c r="B68">
        <v>1</v>
      </c>
      <c r="C68" t="s">
        <v>553</v>
      </c>
      <c r="D68" t="s">
        <v>39</v>
      </c>
      <c r="E68">
        <v>86</v>
      </c>
      <c r="F68" s="1">
        <v>20650</v>
      </c>
      <c r="G68" s="5"/>
      <c r="H68" s="26">
        <v>0.17100000000000001</v>
      </c>
      <c r="I68" s="26">
        <v>12.289</v>
      </c>
      <c r="J68" s="26">
        <v>10.223000000000001</v>
      </c>
      <c r="K68" s="5"/>
      <c r="L68" s="26">
        <v>0.14199999999999999</v>
      </c>
      <c r="M68" s="26">
        <v>8.4689999999999994</v>
      </c>
      <c r="N68" s="26">
        <v>5.9690000000000003</v>
      </c>
      <c r="O68" s="20"/>
      <c r="P68" s="51">
        <v>2.5999999999999999E-2</v>
      </c>
      <c r="Q68" s="51">
        <v>1.6E-2</v>
      </c>
      <c r="R68" s="51">
        <v>1.4E-2</v>
      </c>
      <c r="S68" s="5"/>
      <c r="T68" s="26">
        <v>3.1659999999999999</v>
      </c>
      <c r="U68" s="26">
        <v>0.95099999999999996</v>
      </c>
      <c r="V68" s="5"/>
      <c r="W68" s="26">
        <v>0.83199999999999996</v>
      </c>
      <c r="X68" s="26">
        <v>0.3</v>
      </c>
      <c r="Y68" s="53">
        <f t="shared" si="6"/>
        <v>0.24959999999999999</v>
      </c>
      <c r="Z68" s="5"/>
      <c r="AA68" s="28">
        <f t="shared" si="15"/>
        <v>0.83040935672514604</v>
      </c>
      <c r="AB68" s="28">
        <f t="shared" si="16"/>
        <v>0.68915290096834569</v>
      </c>
      <c r="AC68" s="28">
        <f t="shared" si="17"/>
        <v>0.58387948743030416</v>
      </c>
      <c r="AD68" s="5"/>
      <c r="AE68" s="26">
        <v>0.123</v>
      </c>
      <c r="AF68" s="26">
        <v>0.12</v>
      </c>
      <c r="AG68" s="26">
        <v>0.999</v>
      </c>
      <c r="AH68" s="5"/>
      <c r="AI68" s="38">
        <f t="shared" si="7"/>
        <v>0.24959999999999999</v>
      </c>
      <c r="AJ68" s="14">
        <f t="shared" si="18"/>
        <v>0.98610652787202613</v>
      </c>
      <c r="AK68" s="59">
        <f t="shared" si="19"/>
        <v>4644.9439999999995</v>
      </c>
      <c r="AL68" s="13">
        <f t="shared" si="20"/>
        <v>0.25311666939131378</v>
      </c>
      <c r="AN68" s="20"/>
      <c r="AO68" s="13">
        <f t="shared" si="8"/>
        <v>0.24959999999999999</v>
      </c>
      <c r="AP68" s="50">
        <f t="shared" si="9"/>
        <v>0.98763418476184761</v>
      </c>
      <c r="AQ68" s="12">
        <f t="shared" si="10"/>
        <v>5218.7743999999993</v>
      </c>
      <c r="AR68" s="13">
        <f t="shared" si="11"/>
        <v>0.25272515254237282</v>
      </c>
      <c r="AS68" s="20"/>
      <c r="AT68" s="19">
        <f t="shared" si="12"/>
        <v>86</v>
      </c>
      <c r="AU68" s="45">
        <v>1.6904200000000001E-2</v>
      </c>
      <c r="AV68" s="45"/>
      <c r="AW68" s="20"/>
      <c r="AX68" s="81">
        <f t="shared" si="13"/>
        <v>4.4543472962535073</v>
      </c>
      <c r="AY68" s="82">
        <f t="shared" si="14"/>
        <v>1.1524689614588204</v>
      </c>
      <c r="BA68" s="20"/>
      <c r="BB68" s="13"/>
    </row>
    <row r="69" spans="1:54" x14ac:dyDescent="0.2">
      <c r="A69" t="e">
        <f>IF(#REF!=D69,1,0)</f>
        <v>#REF!</v>
      </c>
      <c r="B69">
        <v>1</v>
      </c>
      <c r="C69" t="s">
        <v>554</v>
      </c>
      <c r="D69" t="s">
        <v>9</v>
      </c>
      <c r="E69">
        <v>83</v>
      </c>
      <c r="F69" s="1">
        <v>20650</v>
      </c>
      <c r="G69" s="5"/>
      <c r="H69" s="26">
        <v>5.2999999999999999E-2</v>
      </c>
      <c r="I69" s="26">
        <v>13.118</v>
      </c>
      <c r="J69" s="26">
        <v>11.026</v>
      </c>
      <c r="K69" s="5"/>
      <c r="L69" s="26">
        <v>0.05</v>
      </c>
      <c r="M69" s="26">
        <v>13.71</v>
      </c>
      <c r="N69" s="26">
        <v>9.8070000000000004</v>
      </c>
      <c r="O69" s="20"/>
      <c r="P69" s="51">
        <v>2.5000000000000001E-2</v>
      </c>
      <c r="Q69" s="51">
        <v>1.2999999999999999E-2</v>
      </c>
      <c r="R69" s="51">
        <v>1.2999999999999999E-2</v>
      </c>
      <c r="S69" s="5"/>
      <c r="T69" s="26">
        <v>1.0089999999999999</v>
      </c>
      <c r="U69" s="26">
        <v>1.0149999999999999</v>
      </c>
      <c r="V69" s="5"/>
      <c r="W69" s="26">
        <v>0.84</v>
      </c>
      <c r="X69" s="26">
        <v>1.006</v>
      </c>
      <c r="Y69" s="53">
        <f t="shared" si="6"/>
        <v>0.84504000000000001</v>
      </c>
      <c r="Z69" s="5"/>
      <c r="AA69" s="28">
        <f t="shared" si="15"/>
        <v>0.94339622641509446</v>
      </c>
      <c r="AB69" s="28">
        <f t="shared" si="16"/>
        <v>1.0451288306144231</v>
      </c>
      <c r="AC69" s="28">
        <f t="shared" si="17"/>
        <v>0.88944313440957745</v>
      </c>
      <c r="AD69" s="5"/>
      <c r="AE69" s="26">
        <v>0.13600000000000001</v>
      </c>
      <c r="AF69" s="26">
        <v>0.14000000000000001</v>
      </c>
      <c r="AG69" s="26">
        <v>0.999</v>
      </c>
      <c r="AH69" s="5"/>
      <c r="AI69" s="38">
        <f t="shared" si="7"/>
        <v>0.84504000000000001</v>
      </c>
      <c r="AJ69" s="14">
        <f t="shared" si="18"/>
        <v>0.99917129368884461</v>
      </c>
      <c r="AK69" s="59">
        <f t="shared" si="19"/>
        <v>15520.190720000001</v>
      </c>
      <c r="AL69" s="13">
        <f t="shared" si="20"/>
        <v>0.84574087079723181</v>
      </c>
      <c r="AN69" s="20"/>
      <c r="AO69" s="13">
        <f t="shared" si="8"/>
        <v>0.84504000000000001</v>
      </c>
      <c r="AP69" s="50">
        <f t="shared" si="9"/>
        <v>0.99926348703547563</v>
      </c>
      <c r="AQ69" s="12">
        <f t="shared" si="10"/>
        <v>17462.937680000003</v>
      </c>
      <c r="AR69" s="13">
        <f t="shared" si="11"/>
        <v>0.84566284164648919</v>
      </c>
      <c r="AS69" s="20"/>
      <c r="AT69" s="19">
        <f t="shared" si="12"/>
        <v>83</v>
      </c>
      <c r="AU69" s="45">
        <v>7.7520999999999996E-3</v>
      </c>
      <c r="AV69" s="45"/>
      <c r="AW69" s="20"/>
      <c r="AX69" s="81">
        <f t="shared" si="13"/>
        <v>4.4188406077965983</v>
      </c>
      <c r="AY69" s="82">
        <f t="shared" si="14"/>
        <v>8.9597413714718015E-3</v>
      </c>
      <c r="BA69" s="20"/>
      <c r="BB69" s="13"/>
    </row>
    <row r="70" spans="1:54" x14ac:dyDescent="0.2">
      <c r="A70" t="e">
        <f>IF(#REF!=D70,1,0)</f>
        <v>#REF!</v>
      </c>
      <c r="B70">
        <v>1</v>
      </c>
      <c r="C70" t="s">
        <v>555</v>
      </c>
      <c r="D70" t="s">
        <v>47</v>
      </c>
      <c r="E70">
        <v>82</v>
      </c>
      <c r="F70" s="1">
        <v>20650</v>
      </c>
      <c r="G70" s="5"/>
      <c r="H70" s="26">
        <v>2.5000000000000001E-2</v>
      </c>
      <c r="I70" s="26">
        <v>12.637</v>
      </c>
      <c r="J70" s="26">
        <v>10.528</v>
      </c>
      <c r="K70" s="5"/>
      <c r="L70" s="26">
        <v>2.4E-2</v>
      </c>
      <c r="M70" s="26">
        <v>10.081</v>
      </c>
      <c r="N70" s="26">
        <v>6.9969999999999999</v>
      </c>
      <c r="O70" s="20"/>
      <c r="P70" s="51">
        <v>3.1E-2</v>
      </c>
      <c r="Q70" s="51">
        <v>2.5000000000000001E-2</v>
      </c>
      <c r="R70" s="51">
        <v>1.6E-2</v>
      </c>
      <c r="S70" s="5"/>
      <c r="T70" s="26">
        <v>0.48499999999999999</v>
      </c>
      <c r="U70" s="26">
        <v>0.97799999999999998</v>
      </c>
      <c r="V70" s="5"/>
      <c r="W70" s="26">
        <v>0.83299999999999996</v>
      </c>
      <c r="X70" s="26">
        <v>2.0150000000000001</v>
      </c>
      <c r="Y70" s="53">
        <f t="shared" si="6"/>
        <v>1.6784950000000001</v>
      </c>
      <c r="Z70" s="5"/>
      <c r="AA70" s="28">
        <f t="shared" si="15"/>
        <v>0.96</v>
      </c>
      <c r="AB70" s="28">
        <f t="shared" si="16"/>
        <v>0.79773680462134988</v>
      </c>
      <c r="AC70" s="28">
        <f t="shared" si="17"/>
        <v>0.66460866261398177</v>
      </c>
      <c r="AD70" s="5"/>
      <c r="AE70" s="26">
        <v>1.7999999999999999E-2</v>
      </c>
      <c r="AF70" s="26">
        <v>2.1000000000000001E-2</v>
      </c>
      <c r="AG70" s="26">
        <v>0.998</v>
      </c>
      <c r="AH70" s="5"/>
      <c r="AI70" s="38">
        <f t="shared" si="7"/>
        <v>1.6784950000000001</v>
      </c>
      <c r="AJ70" s="14">
        <f t="shared" si="18"/>
        <v>1.0018095303671735</v>
      </c>
      <c r="AK70" s="59">
        <f t="shared" si="19"/>
        <v>30746.425155000004</v>
      </c>
      <c r="AL70" s="13">
        <f t="shared" si="20"/>
        <v>1.6754631984632993</v>
      </c>
      <c r="AN70" s="20"/>
      <c r="AO70" s="13">
        <f t="shared" si="8"/>
        <v>1.6784950000000001</v>
      </c>
      <c r="AP70" s="50">
        <f t="shared" si="9"/>
        <v>1.0016077483466113</v>
      </c>
      <c r="AQ70" s="12">
        <f t="shared" si="10"/>
        <v>34605.285159999999</v>
      </c>
      <c r="AR70" s="13">
        <f t="shared" si="11"/>
        <v>1.6758007341404357</v>
      </c>
      <c r="AS70" s="20"/>
      <c r="AT70" s="19">
        <f t="shared" si="12"/>
        <v>82</v>
      </c>
      <c r="AU70" s="45">
        <v>2.2723999999999999E-3</v>
      </c>
      <c r="AV70" s="45"/>
      <c r="AW70" s="20"/>
      <c r="AX70" s="81">
        <f t="shared" si="13"/>
        <v>4.4067192472642533</v>
      </c>
      <c r="AY70" s="82">
        <f t="shared" si="14"/>
        <v>-0.72360638804465394</v>
      </c>
      <c r="BA70" s="20"/>
      <c r="BB70" s="13"/>
    </row>
    <row r="71" spans="1:54" x14ac:dyDescent="0.2">
      <c r="A71" t="e">
        <f>IF(#REF!=D71,1,0)</f>
        <v>#REF!</v>
      </c>
      <c r="B71">
        <v>1</v>
      </c>
      <c r="C71" t="s">
        <v>556</v>
      </c>
      <c r="D71" t="s">
        <v>75</v>
      </c>
      <c r="E71">
        <v>79</v>
      </c>
      <c r="F71" s="1">
        <v>20650</v>
      </c>
      <c r="G71" s="5"/>
      <c r="H71" s="26">
        <v>8.1000000000000003E-2</v>
      </c>
      <c r="I71" s="26">
        <v>12.324</v>
      </c>
      <c r="J71" s="26">
        <v>10.188000000000001</v>
      </c>
      <c r="K71" s="5"/>
      <c r="L71" s="26">
        <v>7.4999999999999997E-2</v>
      </c>
      <c r="M71" s="26">
        <v>11.679</v>
      </c>
      <c r="N71" s="26">
        <v>7.9450000000000003</v>
      </c>
      <c r="O71" s="20"/>
      <c r="P71" s="51">
        <v>1.9E-2</v>
      </c>
      <c r="Q71" s="51">
        <v>1.9E-2</v>
      </c>
      <c r="R71" s="51">
        <v>0.01</v>
      </c>
      <c r="S71" s="5"/>
      <c r="T71" s="26">
        <v>1.633</v>
      </c>
      <c r="U71" s="26">
        <v>0.95399999999999996</v>
      </c>
      <c r="V71" s="5"/>
      <c r="W71" s="26">
        <v>0.82699999999999996</v>
      </c>
      <c r="X71" s="26">
        <v>0.58399999999999996</v>
      </c>
      <c r="Y71" s="53">
        <f t="shared" si="6"/>
        <v>0.48296799999999995</v>
      </c>
      <c r="Z71" s="5"/>
      <c r="AA71" s="28">
        <f t="shared" si="15"/>
        <v>0.92592592592592582</v>
      </c>
      <c r="AB71" s="28">
        <f t="shared" si="16"/>
        <v>0.94766309639727364</v>
      </c>
      <c r="AC71" s="28">
        <f t="shared" si="17"/>
        <v>0.77983902630545743</v>
      </c>
      <c r="AD71" s="5"/>
      <c r="AE71" s="26">
        <v>8.7999999999999995E-2</v>
      </c>
      <c r="AF71" s="26">
        <v>8.5999999999999993E-2</v>
      </c>
      <c r="AG71" s="26">
        <v>0.999</v>
      </c>
      <c r="AH71" s="5"/>
      <c r="AI71" s="38">
        <f t="shared" si="7"/>
        <v>0.48296799999999995</v>
      </c>
      <c r="AJ71" s="14">
        <f t="shared" si="18"/>
        <v>0.99541256902345077</v>
      </c>
      <c r="AK71" s="59">
        <f t="shared" si="19"/>
        <v>8903.7912959999994</v>
      </c>
      <c r="AL71" s="13">
        <f t="shared" si="20"/>
        <v>0.48519379303580185</v>
      </c>
      <c r="AN71" s="20"/>
      <c r="AO71" s="13">
        <f t="shared" si="8"/>
        <v>0.48296799999999995</v>
      </c>
      <c r="AP71" s="50">
        <f t="shared" si="9"/>
        <v>0.99592121245525145</v>
      </c>
      <c r="AQ71" s="12">
        <f t="shared" si="10"/>
        <v>10014.134727999999</v>
      </c>
      <c r="AR71" s="13">
        <f t="shared" si="11"/>
        <v>0.48494599167070213</v>
      </c>
      <c r="AS71" s="20"/>
      <c r="AT71" s="19">
        <f t="shared" si="12"/>
        <v>79</v>
      </c>
      <c r="AU71" s="45">
        <v>8.9297000000000005E-3</v>
      </c>
      <c r="AV71" s="45"/>
      <c r="AW71" s="20"/>
      <c r="AX71" s="81">
        <f t="shared" si="13"/>
        <v>4.3694478524670215</v>
      </c>
      <c r="AY71" s="82">
        <f t="shared" si="14"/>
        <v>0.49041881398832804</v>
      </c>
      <c r="BA71" s="20"/>
      <c r="BB71" s="13"/>
    </row>
    <row r="72" spans="1:54" x14ac:dyDescent="0.2">
      <c r="A72" t="e">
        <f>IF(#REF!=D72,1,0)</f>
        <v>#REF!</v>
      </c>
      <c r="B72">
        <v>1</v>
      </c>
      <c r="C72" t="s">
        <v>557</v>
      </c>
      <c r="D72" t="s">
        <v>19</v>
      </c>
      <c r="E72">
        <v>78</v>
      </c>
      <c r="F72" s="1">
        <v>20650</v>
      </c>
      <c r="G72" s="5"/>
      <c r="H72" s="26">
        <v>0.16400000000000001</v>
      </c>
      <c r="I72" s="26">
        <v>12.452</v>
      </c>
      <c r="J72" s="26">
        <v>9.6869999999999994</v>
      </c>
      <c r="K72" s="5"/>
      <c r="L72" s="26">
        <v>0.13700000000000001</v>
      </c>
      <c r="M72" s="26">
        <v>11.207000000000001</v>
      </c>
      <c r="N72" s="26">
        <v>6.9649999999999999</v>
      </c>
      <c r="O72" s="20"/>
      <c r="P72" s="51">
        <v>1.2999999999999999E-2</v>
      </c>
      <c r="Q72" s="51">
        <v>2.4E-2</v>
      </c>
      <c r="R72" s="51">
        <v>1.0999999999999999E-2</v>
      </c>
      <c r="S72" s="5"/>
      <c r="T72" s="26">
        <v>3.3540000000000001</v>
      </c>
      <c r="U72" s="26">
        <v>0.96299999999999997</v>
      </c>
      <c r="V72" s="5"/>
      <c r="W72" s="26">
        <v>0.77800000000000002</v>
      </c>
      <c r="X72" s="26">
        <v>0.28699999999999998</v>
      </c>
      <c r="Y72" s="53">
        <f t="shared" si="6"/>
        <v>0.22328599999999998</v>
      </c>
      <c r="Z72" s="5"/>
      <c r="AA72" s="28">
        <f t="shared" si="15"/>
        <v>0.83536585365853666</v>
      </c>
      <c r="AB72" s="28">
        <f t="shared" si="16"/>
        <v>0.90001606167683912</v>
      </c>
      <c r="AC72" s="28">
        <f t="shared" si="17"/>
        <v>0.71900485186332197</v>
      </c>
      <c r="AD72" s="5"/>
      <c r="AE72" s="26">
        <v>0.13900000000000001</v>
      </c>
      <c r="AF72" s="26">
        <v>0.16</v>
      </c>
      <c r="AG72" s="26">
        <v>0.997</v>
      </c>
      <c r="AH72" s="5"/>
      <c r="AI72" s="38">
        <f t="shared" si="7"/>
        <v>0.22328599999999998</v>
      </c>
      <c r="AJ72" s="14">
        <f t="shared" si="18"/>
        <v>0.98542997570683322</v>
      </c>
      <c r="AK72" s="59">
        <f t="shared" si="19"/>
        <v>4158.1050779999996</v>
      </c>
      <c r="AL72" s="13">
        <f t="shared" si="20"/>
        <v>0.22658738368481279</v>
      </c>
      <c r="AN72" s="20"/>
      <c r="AO72" s="13">
        <f t="shared" si="8"/>
        <v>0.22328599999999998</v>
      </c>
      <c r="AP72" s="50">
        <f t="shared" si="9"/>
        <v>0.9870310445405841</v>
      </c>
      <c r="AQ72" s="12">
        <f t="shared" si="10"/>
        <v>4671.4395919999997</v>
      </c>
      <c r="AR72" s="13">
        <f t="shared" si="11"/>
        <v>0.22621983496368037</v>
      </c>
      <c r="AS72" s="20"/>
      <c r="AT72" s="19">
        <f t="shared" si="12"/>
        <v>78</v>
      </c>
      <c r="AU72" s="45">
        <v>1.31278E-2</v>
      </c>
      <c r="AV72" s="45"/>
      <c r="AW72" s="20"/>
      <c r="AX72" s="81">
        <f t="shared" si="13"/>
        <v>4.3567088266895917</v>
      </c>
      <c r="AY72" s="82">
        <f t="shared" si="14"/>
        <v>1.210153663401017</v>
      </c>
      <c r="BA72" s="20"/>
      <c r="BB72" s="13"/>
    </row>
    <row r="73" spans="1:54" x14ac:dyDescent="0.2">
      <c r="A73" t="e">
        <f>IF(#REF!=D73,1,0)</f>
        <v>#REF!</v>
      </c>
      <c r="B73">
        <v>1</v>
      </c>
      <c r="C73" t="s">
        <v>558</v>
      </c>
      <c r="D73" t="s">
        <v>4</v>
      </c>
      <c r="E73">
        <v>76</v>
      </c>
      <c r="F73" s="1">
        <v>20650</v>
      </c>
      <c r="G73" s="5"/>
      <c r="H73" s="26">
        <v>8.5000000000000006E-2</v>
      </c>
      <c r="I73" s="26">
        <v>12.535</v>
      </c>
      <c r="J73" s="26">
        <v>10.621</v>
      </c>
      <c r="K73" s="5"/>
      <c r="L73" s="26">
        <v>7.6999999999999999E-2</v>
      </c>
      <c r="M73" s="26">
        <v>14.558999999999999</v>
      </c>
      <c r="N73" s="26">
        <v>10.090999999999999</v>
      </c>
      <c r="O73" s="20"/>
      <c r="P73" s="51">
        <v>1.9E-2</v>
      </c>
      <c r="Q73" s="51">
        <v>2.4E-2</v>
      </c>
      <c r="R73" s="51">
        <v>0.01</v>
      </c>
      <c r="S73" s="5"/>
      <c r="T73" s="26">
        <v>1.77</v>
      </c>
      <c r="U73" s="26">
        <v>0.97</v>
      </c>
      <c r="V73" s="5"/>
      <c r="W73" s="26">
        <v>0.84699999999999998</v>
      </c>
      <c r="X73" s="26">
        <v>0.54800000000000004</v>
      </c>
      <c r="Y73" s="53">
        <f t="shared" si="6"/>
        <v>0.46415600000000001</v>
      </c>
      <c r="Z73" s="5"/>
      <c r="AA73" s="28">
        <f t="shared" si="15"/>
        <v>0.90588235294117636</v>
      </c>
      <c r="AB73" s="28">
        <f t="shared" si="16"/>
        <v>1.1614678899082569</v>
      </c>
      <c r="AC73" s="28">
        <f t="shared" si="17"/>
        <v>0.95009886074757544</v>
      </c>
      <c r="AD73" s="5"/>
      <c r="AE73" s="26">
        <v>-1.6E-2</v>
      </c>
      <c r="AF73" s="26">
        <v>-1.6E-2</v>
      </c>
      <c r="AG73" s="26">
        <v>0.998</v>
      </c>
      <c r="AH73" s="5"/>
      <c r="AI73" s="38">
        <f t="shared" si="7"/>
        <v>0.46415600000000001</v>
      </c>
      <c r="AJ73" s="14">
        <f t="shared" si="18"/>
        <v>0.99524164542440741</v>
      </c>
      <c r="AK73" s="59">
        <f t="shared" si="19"/>
        <v>8558.4508999999998</v>
      </c>
      <c r="AL73" s="13">
        <f t="shared" si="20"/>
        <v>0.46637517846438886</v>
      </c>
      <c r="AN73" s="20"/>
      <c r="AO73" s="13">
        <f t="shared" si="8"/>
        <v>0.46415600000000001</v>
      </c>
      <c r="AP73" s="50">
        <f t="shared" si="9"/>
        <v>0.99576915990747306</v>
      </c>
      <c r="AQ73" s="12">
        <f t="shared" si="10"/>
        <v>9625.5455440000005</v>
      </c>
      <c r="AR73" s="13">
        <f t="shared" si="11"/>
        <v>0.46612811351089589</v>
      </c>
      <c r="AS73" s="20"/>
      <c r="AT73" s="19">
        <f t="shared" si="12"/>
        <v>76</v>
      </c>
      <c r="AU73" s="45">
        <v>-1.31901E-2</v>
      </c>
      <c r="AV73" s="45"/>
      <c r="AW73" s="20"/>
      <c r="AX73" s="81">
        <f t="shared" si="13"/>
        <v>4.3307333402863311</v>
      </c>
      <c r="AY73" s="82">
        <f t="shared" si="14"/>
        <v>0.5709795465857378</v>
      </c>
      <c r="BA73" s="20"/>
      <c r="BB73" s="13"/>
    </row>
    <row r="74" spans="1:54" x14ac:dyDescent="0.2">
      <c r="A74" t="e">
        <f>IF(#REF!=D74,1,0)</f>
        <v>#REF!</v>
      </c>
      <c r="B74">
        <v>1</v>
      </c>
      <c r="C74" t="s">
        <v>559</v>
      </c>
      <c r="D74" t="s">
        <v>45</v>
      </c>
      <c r="E74">
        <v>75</v>
      </c>
      <c r="F74" s="1">
        <v>20650</v>
      </c>
      <c r="G74" s="5"/>
      <c r="H74" s="26">
        <v>8.6999999999999994E-2</v>
      </c>
      <c r="I74" s="26">
        <v>13.071999999999999</v>
      </c>
      <c r="J74" s="26">
        <v>10.916</v>
      </c>
      <c r="K74" s="5"/>
      <c r="L74" s="26">
        <v>7.9000000000000001E-2</v>
      </c>
      <c r="M74" s="26">
        <v>15.574</v>
      </c>
      <c r="N74" s="26">
        <v>11.073</v>
      </c>
      <c r="O74" s="20"/>
      <c r="P74" s="51">
        <v>1.7999999999999999E-2</v>
      </c>
      <c r="Q74" s="51">
        <v>1.4E-2</v>
      </c>
      <c r="R74" s="51">
        <v>0.01</v>
      </c>
      <c r="S74" s="5"/>
      <c r="T74" s="26">
        <v>1.845</v>
      </c>
      <c r="U74" s="26">
        <v>1.0109999999999999</v>
      </c>
      <c r="V74" s="5"/>
      <c r="W74" s="26">
        <v>0.83499999999999996</v>
      </c>
      <c r="X74" s="26">
        <v>0.54800000000000004</v>
      </c>
      <c r="Y74" s="53">
        <f t="shared" si="6"/>
        <v>0.45758000000000004</v>
      </c>
      <c r="Z74" s="5"/>
      <c r="AA74" s="28">
        <f t="shared" si="15"/>
        <v>0.90804597701149437</v>
      </c>
      <c r="AB74" s="28">
        <f t="shared" si="16"/>
        <v>1.1914014687882497</v>
      </c>
      <c r="AC74" s="28">
        <f t="shared" si="17"/>
        <v>1.0143825577134482</v>
      </c>
      <c r="AD74" s="5"/>
      <c r="AE74" s="26">
        <v>-4.4999999999999998E-2</v>
      </c>
      <c r="AF74" s="26">
        <v>-4.3999999999999997E-2</v>
      </c>
      <c r="AG74" s="26">
        <v>0.999</v>
      </c>
      <c r="AH74" s="5"/>
      <c r="AI74" s="38">
        <f t="shared" si="7"/>
        <v>0.45758000000000004</v>
      </c>
      <c r="AJ74" s="14">
        <f t="shared" si="18"/>
        <v>0.9951786215046543</v>
      </c>
      <c r="AK74" s="59">
        <f t="shared" si="19"/>
        <v>8437.7320800000016</v>
      </c>
      <c r="AL74" s="13">
        <f t="shared" si="20"/>
        <v>0.45979685466732068</v>
      </c>
      <c r="AN74" s="20"/>
      <c r="AO74" s="13">
        <f t="shared" si="8"/>
        <v>0.45758000000000004</v>
      </c>
      <c r="AP74" s="50">
        <f t="shared" si="9"/>
        <v>0.99571309276781261</v>
      </c>
      <c r="AQ74" s="12">
        <f t="shared" si="10"/>
        <v>9489.7085000000006</v>
      </c>
      <c r="AR74" s="13">
        <f t="shared" si="11"/>
        <v>0.45955004842615016</v>
      </c>
      <c r="AS74" s="20"/>
      <c r="AT74" s="19">
        <f t="shared" si="12"/>
        <v>75</v>
      </c>
      <c r="AU74" s="45">
        <v>-1.7710400000000001E-2</v>
      </c>
      <c r="AV74" s="45"/>
      <c r="AW74" s="20"/>
      <c r="AX74" s="81">
        <f t="shared" si="13"/>
        <v>4.3174881135363101</v>
      </c>
      <c r="AY74" s="82">
        <f t="shared" si="14"/>
        <v>0.61247927749249054</v>
      </c>
      <c r="BA74" s="20"/>
      <c r="BB74" s="13"/>
    </row>
    <row r="75" spans="1:54" x14ac:dyDescent="0.2">
      <c r="A75" t="e">
        <f>IF(#REF!=D75,1,0)</f>
        <v>#REF!</v>
      </c>
      <c r="B75">
        <v>1</v>
      </c>
      <c r="C75" t="s">
        <v>560</v>
      </c>
      <c r="D75" t="s">
        <v>49</v>
      </c>
      <c r="E75">
        <v>73</v>
      </c>
      <c r="F75" s="1">
        <v>20650</v>
      </c>
      <c r="G75" s="5"/>
      <c r="H75" s="26">
        <v>0.11799999999999999</v>
      </c>
      <c r="I75" s="26">
        <v>12.353</v>
      </c>
      <c r="J75" s="26">
        <v>10.471</v>
      </c>
      <c r="K75" s="5"/>
      <c r="L75" s="26">
        <v>0.16300000000000001</v>
      </c>
      <c r="M75" s="26">
        <v>11.317</v>
      </c>
      <c r="N75" s="26">
        <v>8.0410000000000004</v>
      </c>
      <c r="O75" s="20"/>
      <c r="P75" s="51">
        <v>2.9000000000000001E-2</v>
      </c>
      <c r="Q75" s="51">
        <v>2.5000000000000001E-2</v>
      </c>
      <c r="R75" s="51">
        <v>1.2999999999999999E-2</v>
      </c>
      <c r="S75" s="5"/>
      <c r="T75" s="26">
        <v>2.5649999999999999</v>
      </c>
      <c r="U75" s="26">
        <v>0.95499999999999996</v>
      </c>
      <c r="V75" s="5"/>
      <c r="W75" s="26">
        <v>0.84799999999999998</v>
      </c>
      <c r="X75" s="26">
        <v>0.373</v>
      </c>
      <c r="Y75" s="53">
        <f t="shared" si="6"/>
        <v>0.31630399999999997</v>
      </c>
      <c r="Z75" s="5"/>
      <c r="AA75" s="28">
        <f t="shared" si="15"/>
        <v>1.3813559322033899</v>
      </c>
      <c r="AB75" s="28">
        <f t="shared" si="16"/>
        <v>0.91613373269651099</v>
      </c>
      <c r="AC75" s="28">
        <f t="shared" si="17"/>
        <v>0.76793047464425557</v>
      </c>
      <c r="AD75" s="5"/>
      <c r="AE75" s="26">
        <v>-8.5000000000000006E-2</v>
      </c>
      <c r="AF75" s="26">
        <v>-8.7999999999999995E-2</v>
      </c>
      <c r="AG75" s="26">
        <v>0.996</v>
      </c>
      <c r="AH75" s="5"/>
      <c r="AI75" s="38">
        <f t="shared" si="7"/>
        <v>0.31630399999999997</v>
      </c>
      <c r="AJ75" s="14">
        <f t="shared" si="18"/>
        <v>0.99147482755971195</v>
      </c>
      <c r="AK75" s="59">
        <f t="shared" si="19"/>
        <v>5854.4045120000001</v>
      </c>
      <c r="AL75" s="13">
        <f t="shared" si="20"/>
        <v>0.31902373233066317</v>
      </c>
      <c r="AN75" s="20"/>
      <c r="AO75" s="13">
        <f t="shared" si="8"/>
        <v>0.31630399999999997</v>
      </c>
      <c r="AP75" s="50">
        <f t="shared" si="9"/>
        <v>0.99241675223528381</v>
      </c>
      <c r="AQ75" s="12">
        <f t="shared" si="10"/>
        <v>6581.5874079999994</v>
      </c>
      <c r="AR75" s="13">
        <f t="shared" si="11"/>
        <v>0.3187209398547215</v>
      </c>
      <c r="AS75" s="20"/>
      <c r="AT75" s="19">
        <f t="shared" si="12"/>
        <v>73</v>
      </c>
      <c r="AU75" s="45">
        <v>-8.8559999999999995E-4</v>
      </c>
      <c r="AV75" s="45"/>
      <c r="AW75" s="20"/>
      <c r="AX75" s="81">
        <f t="shared" si="13"/>
        <v>4.290459441148391</v>
      </c>
      <c r="AY75" s="82">
        <f t="shared" si="14"/>
        <v>0.94195847862273285</v>
      </c>
      <c r="BA75" s="20"/>
      <c r="BB75" s="13"/>
    </row>
    <row r="76" spans="1:54" x14ac:dyDescent="0.2">
      <c r="A76" t="e">
        <f>IF(#REF!=D76,1,0)</f>
        <v>#REF!</v>
      </c>
      <c r="B76">
        <v>1</v>
      </c>
      <c r="C76" t="s">
        <v>561</v>
      </c>
      <c r="D76" t="s">
        <v>16</v>
      </c>
      <c r="E76">
        <v>72</v>
      </c>
      <c r="F76" s="1">
        <v>20650</v>
      </c>
      <c r="G76" s="5"/>
      <c r="H76" s="26">
        <v>0.25</v>
      </c>
      <c r="I76" s="26">
        <v>12.797000000000001</v>
      </c>
      <c r="J76" s="26">
        <v>10.656000000000001</v>
      </c>
      <c r="K76" s="5"/>
      <c r="L76" s="26">
        <v>0.25</v>
      </c>
      <c r="M76" s="26">
        <v>8.3810000000000002</v>
      </c>
      <c r="N76" s="26">
        <v>5.6820000000000004</v>
      </c>
      <c r="O76" s="20"/>
      <c r="P76" s="51">
        <v>1.2999999999999999E-2</v>
      </c>
      <c r="Q76" s="51">
        <v>2.4E-2</v>
      </c>
      <c r="R76" s="51">
        <v>1.2E-2</v>
      </c>
      <c r="S76" s="5"/>
      <c r="T76" s="26">
        <v>5.5259999999999998</v>
      </c>
      <c r="U76" s="26">
        <v>0.99</v>
      </c>
      <c r="V76" s="5"/>
      <c r="W76" s="26">
        <v>0.83299999999999996</v>
      </c>
      <c r="X76" s="26">
        <v>0.17899999999999999</v>
      </c>
      <c r="Y76" s="53">
        <f t="shared" si="6"/>
        <v>0.14910699999999999</v>
      </c>
      <c r="Z76" s="5"/>
      <c r="AA76" s="28">
        <f t="shared" si="15"/>
        <v>1</v>
      </c>
      <c r="AB76" s="28">
        <f t="shared" si="16"/>
        <v>0.65491912166914124</v>
      </c>
      <c r="AC76" s="28">
        <f t="shared" si="17"/>
        <v>0.53322072072072069</v>
      </c>
      <c r="AD76" s="5"/>
      <c r="AE76" s="26">
        <v>0.121</v>
      </c>
      <c r="AF76" s="26">
        <v>0.124</v>
      </c>
      <c r="AG76" s="26">
        <v>0.999</v>
      </c>
      <c r="AH76" s="5"/>
      <c r="AI76" s="38">
        <f t="shared" si="7"/>
        <v>0.14910699999999999</v>
      </c>
      <c r="AJ76" s="14">
        <f t="shared" si="18"/>
        <v>0.97810055122999029</v>
      </c>
      <c r="AK76" s="59">
        <f t="shared" si="19"/>
        <v>2797.5268529999998</v>
      </c>
      <c r="AL76" s="13">
        <f t="shared" si="20"/>
        <v>0.15244547179990189</v>
      </c>
      <c r="AN76" s="20"/>
      <c r="AO76" s="13">
        <f t="shared" si="8"/>
        <v>0.14910699999999999</v>
      </c>
      <c r="AP76" s="50">
        <f t="shared" si="9"/>
        <v>0.98049108977151023</v>
      </c>
      <c r="AQ76" s="12">
        <f t="shared" si="10"/>
        <v>3140.3238459999998</v>
      </c>
      <c r="AR76" s="13">
        <f t="shared" si="11"/>
        <v>0.15207379399515739</v>
      </c>
      <c r="AS76" s="20"/>
      <c r="AT76" s="19">
        <f t="shared" si="12"/>
        <v>72</v>
      </c>
      <c r="AU76" s="45">
        <v>2.18643E-2</v>
      </c>
      <c r="AV76" s="45"/>
      <c r="AW76" s="20"/>
      <c r="AX76" s="81">
        <f t="shared" si="13"/>
        <v>4.2766661190160553</v>
      </c>
      <c r="AY76" s="82">
        <f t="shared" si="14"/>
        <v>1.7094642265012248</v>
      </c>
      <c r="BA76" s="20"/>
      <c r="BB76" s="13"/>
    </row>
    <row r="77" spans="1:54" x14ac:dyDescent="0.2">
      <c r="A77" t="e">
        <f>IF(#REF!=D77,1,0)</f>
        <v>#REF!</v>
      </c>
      <c r="B77">
        <v>1</v>
      </c>
      <c r="C77" t="s">
        <v>562</v>
      </c>
      <c r="D77" t="s">
        <v>65</v>
      </c>
      <c r="E77">
        <v>71</v>
      </c>
      <c r="F77" s="1">
        <v>20650</v>
      </c>
      <c r="G77" s="5"/>
      <c r="H77" s="26">
        <v>0.09</v>
      </c>
      <c r="I77" s="26">
        <v>11.955</v>
      </c>
      <c r="J77" s="26">
        <v>10.003</v>
      </c>
      <c r="K77" s="5"/>
      <c r="L77" s="26">
        <v>0.17100000000000001</v>
      </c>
      <c r="M77" s="26">
        <v>13.416</v>
      </c>
      <c r="N77" s="26">
        <v>9.3810000000000002</v>
      </c>
      <c r="O77" s="20"/>
      <c r="P77" s="51">
        <v>0.04</v>
      </c>
      <c r="Q77" s="51">
        <v>0.03</v>
      </c>
      <c r="R77" s="51">
        <v>1.4999999999999999E-2</v>
      </c>
      <c r="S77" s="5"/>
      <c r="T77" s="26">
        <v>2.0070000000000001</v>
      </c>
      <c r="U77" s="26">
        <v>0.92500000000000004</v>
      </c>
      <c r="V77" s="5"/>
      <c r="W77" s="26">
        <v>0.83699999999999997</v>
      </c>
      <c r="X77" s="26">
        <v>0.46100000000000002</v>
      </c>
      <c r="Y77" s="53">
        <f t="shared" si="6"/>
        <v>0.38585700000000001</v>
      </c>
      <c r="Z77" s="5"/>
      <c r="AA77" s="28">
        <f t="shared" si="15"/>
        <v>1.9000000000000001</v>
      </c>
      <c r="AB77" s="28">
        <f t="shared" si="16"/>
        <v>1.1222082810539524</v>
      </c>
      <c r="AC77" s="28">
        <f t="shared" si="17"/>
        <v>0.93781865440367895</v>
      </c>
      <c r="AD77" s="5"/>
      <c r="AE77" s="26">
        <v>0.33800000000000002</v>
      </c>
      <c r="AF77" s="26">
        <v>0.32800000000000001</v>
      </c>
      <c r="AG77" s="26">
        <v>0.999</v>
      </c>
      <c r="AH77" s="5"/>
      <c r="AI77" s="38">
        <f t="shared" si="7"/>
        <v>0.38585700000000001</v>
      </c>
      <c r="AJ77" s="14">
        <f t="shared" si="18"/>
        <v>0.99387966013946671</v>
      </c>
      <c r="AK77" s="59">
        <f t="shared" si="19"/>
        <v>7124.4659600000005</v>
      </c>
      <c r="AL77" s="13">
        <f t="shared" si="20"/>
        <v>0.3882331186311373</v>
      </c>
      <c r="AN77" s="20"/>
      <c r="AO77" s="13">
        <f t="shared" si="8"/>
        <v>0.38585700000000001</v>
      </c>
      <c r="AP77" s="50">
        <f t="shared" si="9"/>
        <v>0.99455733953448711</v>
      </c>
      <c r="AQ77" s="12">
        <f t="shared" si="10"/>
        <v>8011.551203</v>
      </c>
      <c r="AR77" s="13">
        <f t="shared" si="11"/>
        <v>0.3879685812590799</v>
      </c>
      <c r="AS77" s="20"/>
      <c r="AT77" s="19">
        <f t="shared" si="12"/>
        <v>71</v>
      </c>
      <c r="AU77" s="45">
        <v>3.40822E-2</v>
      </c>
      <c r="AV77" s="45"/>
      <c r="AW77" s="20"/>
      <c r="AX77" s="81">
        <f t="shared" si="13"/>
        <v>4.2626798770413155</v>
      </c>
      <c r="AY77" s="82">
        <f t="shared" si="14"/>
        <v>0.69664106981420115</v>
      </c>
      <c r="BA77" s="20"/>
      <c r="BB77" s="13"/>
    </row>
    <row r="78" spans="1:54" x14ac:dyDescent="0.2">
      <c r="A78" t="e">
        <f>IF(#REF!=D78,1,0)</f>
        <v>#REF!</v>
      </c>
      <c r="B78">
        <v>1</v>
      </c>
      <c r="C78" t="s">
        <v>563</v>
      </c>
      <c r="D78" t="s">
        <v>58</v>
      </c>
      <c r="E78">
        <v>69</v>
      </c>
      <c r="F78" s="1">
        <v>20650</v>
      </c>
      <c r="G78" s="5"/>
      <c r="H78" s="26">
        <v>9.7000000000000003E-2</v>
      </c>
      <c r="I78" s="26">
        <v>13.468</v>
      </c>
      <c r="J78" s="26">
        <v>11.183</v>
      </c>
      <c r="K78" s="5"/>
      <c r="L78" s="26">
        <v>0.12</v>
      </c>
      <c r="M78" s="26">
        <v>11.183999999999999</v>
      </c>
      <c r="N78" s="26">
        <v>7.8079999999999998</v>
      </c>
      <c r="O78" s="20"/>
      <c r="P78" s="51">
        <v>2.9000000000000001E-2</v>
      </c>
      <c r="Q78" s="51">
        <v>2.3E-2</v>
      </c>
      <c r="R78" s="51">
        <v>8.9999999999999993E-3</v>
      </c>
      <c r="S78" s="5"/>
      <c r="T78" s="26">
        <v>2.2320000000000002</v>
      </c>
      <c r="U78" s="26">
        <v>1.0409999999999999</v>
      </c>
      <c r="V78" s="5"/>
      <c r="W78" s="26">
        <v>0.83</v>
      </c>
      <c r="X78" s="26">
        <v>0.46700000000000003</v>
      </c>
      <c r="Y78" s="53">
        <f t="shared" si="6"/>
        <v>0.38761000000000001</v>
      </c>
      <c r="Z78" s="5"/>
      <c r="AA78" s="28">
        <f t="shared" si="15"/>
        <v>1.2371134020618555</v>
      </c>
      <c r="AB78" s="28">
        <f t="shared" si="16"/>
        <v>0.83041283041283032</v>
      </c>
      <c r="AC78" s="28">
        <f t="shared" si="17"/>
        <v>0.69820262899043195</v>
      </c>
      <c r="AD78" s="5"/>
      <c r="AE78" s="26">
        <v>0.22600000000000001</v>
      </c>
      <c r="AF78" s="26">
        <v>0.22600000000000001</v>
      </c>
      <c r="AG78" s="26">
        <v>0.999</v>
      </c>
      <c r="AH78" s="5"/>
      <c r="AI78" s="38">
        <f t="shared" si="7"/>
        <v>0.38761000000000001</v>
      </c>
      <c r="AJ78" s="14">
        <f t="shared" si="18"/>
        <v>0.9940945882691633</v>
      </c>
      <c r="AK78" s="59">
        <f t="shared" si="19"/>
        <v>7155.2860199999996</v>
      </c>
      <c r="AL78" s="13">
        <f t="shared" si="20"/>
        <v>0.38991259440902398</v>
      </c>
      <c r="AN78" s="20"/>
      <c r="AO78" s="13">
        <f t="shared" si="8"/>
        <v>0.38761000000000001</v>
      </c>
      <c r="AP78" s="50">
        <f t="shared" si="9"/>
        <v>0.99474859532268856</v>
      </c>
      <c r="AQ78" s="12">
        <f t="shared" si="10"/>
        <v>8046.4014099999995</v>
      </c>
      <c r="AR78" s="13">
        <f t="shared" si="11"/>
        <v>0.38965624261501208</v>
      </c>
      <c r="AS78" s="20"/>
      <c r="AT78" s="19">
        <f t="shared" si="12"/>
        <v>69</v>
      </c>
      <c r="AU78" s="45">
        <v>2.0938399999999999E-2</v>
      </c>
      <c r="AV78" s="45"/>
      <c r="AW78" s="20"/>
      <c r="AX78" s="81">
        <f t="shared" si="13"/>
        <v>4.2341065045972597</v>
      </c>
      <c r="AY78" s="82">
        <f t="shared" si="14"/>
        <v>0.80289804451906455</v>
      </c>
      <c r="BA78" s="20"/>
      <c r="BB78" s="13"/>
    </row>
    <row r="79" spans="1:54" x14ac:dyDescent="0.2">
      <c r="A79" t="e">
        <f>IF(#REF!=D79,1,0)</f>
        <v>#REF!</v>
      </c>
      <c r="B79">
        <v>1</v>
      </c>
      <c r="C79" t="s">
        <v>564</v>
      </c>
      <c r="D79" t="s">
        <v>64</v>
      </c>
      <c r="E79">
        <v>68</v>
      </c>
      <c r="F79" s="1">
        <v>20650</v>
      </c>
      <c r="G79" s="5"/>
      <c r="H79" s="26">
        <v>0.14299999999999999</v>
      </c>
      <c r="I79" s="26">
        <v>13.635</v>
      </c>
      <c r="J79" s="26">
        <v>11.394</v>
      </c>
      <c r="K79" s="5"/>
      <c r="L79" s="26">
        <v>0.122</v>
      </c>
      <c r="M79" s="26">
        <v>10.867000000000001</v>
      </c>
      <c r="N79" s="26">
        <v>7.3879999999999999</v>
      </c>
      <c r="O79" s="20"/>
      <c r="P79" s="51">
        <v>1.7999999999999999E-2</v>
      </c>
      <c r="Q79" s="51">
        <v>2.5999999999999999E-2</v>
      </c>
      <c r="R79" s="51">
        <v>1.2999999999999999E-2</v>
      </c>
      <c r="S79" s="5"/>
      <c r="T79" s="26">
        <v>3.3439999999999999</v>
      </c>
      <c r="U79" s="26">
        <v>1.054</v>
      </c>
      <c r="V79" s="5"/>
      <c r="W79" s="26">
        <v>0.83599999999999997</v>
      </c>
      <c r="X79" s="26">
        <v>0.315</v>
      </c>
      <c r="Y79" s="53">
        <f t="shared" si="6"/>
        <v>0.26334000000000002</v>
      </c>
      <c r="Z79" s="5"/>
      <c r="AA79" s="28">
        <f t="shared" si="15"/>
        <v>0.85314685314685323</v>
      </c>
      <c r="AB79" s="28">
        <f t="shared" si="16"/>
        <v>0.79699303263659704</v>
      </c>
      <c r="AC79" s="28">
        <f t="shared" si="17"/>
        <v>0.64841144461997546</v>
      </c>
      <c r="AD79" s="5"/>
      <c r="AE79" s="26">
        <v>0.114</v>
      </c>
      <c r="AF79" s="26">
        <v>0.122</v>
      </c>
      <c r="AG79" s="26">
        <v>0.999</v>
      </c>
      <c r="AH79" s="5"/>
      <c r="AI79" s="38">
        <f t="shared" si="7"/>
        <v>0.26334000000000002</v>
      </c>
      <c r="AJ79" s="14">
        <f t="shared" si="18"/>
        <v>0.98974062670070462</v>
      </c>
      <c r="AK79" s="59">
        <f t="shared" si="19"/>
        <v>4882.6452200000003</v>
      </c>
      <c r="AL79" s="13">
        <f t="shared" si="20"/>
        <v>0.26606970846275407</v>
      </c>
      <c r="AN79" s="20"/>
      <c r="AO79" s="13">
        <f t="shared" si="8"/>
        <v>0.26334000000000002</v>
      </c>
      <c r="AP79" s="50">
        <f t="shared" si="9"/>
        <v>0.99087239487452905</v>
      </c>
      <c r="AQ79" s="12">
        <f t="shared" si="10"/>
        <v>5488.0638800000006</v>
      </c>
      <c r="AR79" s="13">
        <f t="shared" si="11"/>
        <v>0.26576580532687655</v>
      </c>
      <c r="AS79" s="20"/>
      <c r="AT79" s="19">
        <f t="shared" si="12"/>
        <v>68</v>
      </c>
      <c r="AU79" s="45">
        <v>1.35645E-2</v>
      </c>
      <c r="AV79" s="45"/>
      <c r="AW79" s="20"/>
      <c r="AX79" s="81">
        <f t="shared" si="13"/>
        <v>4.219507705176107</v>
      </c>
      <c r="AY79" s="82">
        <f t="shared" si="14"/>
        <v>1.207167695222455</v>
      </c>
      <c r="BA79" s="20"/>
      <c r="BB79" s="13"/>
    </row>
    <row r="80" spans="1:54" x14ac:dyDescent="0.2">
      <c r="A80" t="e">
        <f>IF(#REF!=D80,1,0)</f>
        <v>#REF!</v>
      </c>
      <c r="B80">
        <v>1</v>
      </c>
      <c r="C80" t="s">
        <v>565</v>
      </c>
      <c r="D80" t="s">
        <v>17</v>
      </c>
      <c r="E80">
        <v>68</v>
      </c>
      <c r="F80" s="1">
        <v>20650</v>
      </c>
      <c r="G80" s="5"/>
      <c r="H80" s="26">
        <v>0.09</v>
      </c>
      <c r="I80" s="26">
        <v>12.715999999999999</v>
      </c>
      <c r="J80" s="26">
        <v>10.53</v>
      </c>
      <c r="K80" s="5"/>
      <c r="L80" s="26">
        <v>8.2000000000000003E-2</v>
      </c>
      <c r="M80" s="26">
        <v>9.3670000000000009</v>
      </c>
      <c r="N80" s="26">
        <v>6.476</v>
      </c>
      <c r="O80" s="20"/>
      <c r="P80" s="51">
        <v>8.9999999999999993E-3</v>
      </c>
      <c r="Q80" s="51">
        <v>1.7999999999999999E-2</v>
      </c>
      <c r="R80" s="51">
        <v>1.4E-2</v>
      </c>
      <c r="S80" s="5"/>
      <c r="T80" s="26">
        <v>2.0960000000000001</v>
      </c>
      <c r="U80" s="26">
        <v>0.98299999999999998</v>
      </c>
      <c r="V80" s="5"/>
      <c r="W80" s="26">
        <v>0.82799999999999996</v>
      </c>
      <c r="X80" s="26">
        <v>0.46899999999999997</v>
      </c>
      <c r="Y80" s="53">
        <f t="shared" si="6"/>
        <v>0.38833199999999995</v>
      </c>
      <c r="Z80" s="5"/>
      <c r="AA80" s="28">
        <f t="shared" ref="AA80:AA90" si="21">L80/H80</f>
        <v>0.9111111111111112</v>
      </c>
      <c r="AB80" s="28">
        <f t="shared" ref="AB80:AB90" si="22">M80/I80</f>
        <v>0.73663101604278081</v>
      </c>
      <c r="AC80" s="28">
        <f t="shared" ref="AC80:AC90" si="23">N80/J80</f>
        <v>0.61500474833808172</v>
      </c>
      <c r="AD80" s="5"/>
      <c r="AE80" s="26">
        <v>-2.1999999999999999E-2</v>
      </c>
      <c r="AF80" s="26">
        <v>-2.5000000000000001E-2</v>
      </c>
      <c r="AG80" s="26">
        <v>0.999</v>
      </c>
      <c r="AH80" s="5"/>
      <c r="AI80" s="38">
        <f t="shared" si="7"/>
        <v>0.38833199999999995</v>
      </c>
      <c r="AJ80" s="14">
        <f t="shared" ref="AJ80:AJ90" si="24">AI80*$AM$14/AK80</f>
        <v>0.99419724394495201</v>
      </c>
      <c r="AK80" s="59">
        <f t="shared" ref="AK80:AK90" si="25">E80*(1-AI80)+AI80*$AM$14</f>
        <v>7167.8739559999985</v>
      </c>
      <c r="AL80" s="13">
        <f t="shared" ref="AL80:AL90" si="26">AK80/$AM$14</f>
        <v>0.39059854809002226</v>
      </c>
      <c r="AN80" s="20"/>
      <c r="AO80" s="13">
        <f t="shared" si="8"/>
        <v>0.38833199999999995</v>
      </c>
      <c r="AP80" s="50">
        <f t="shared" si="9"/>
        <v>0.99483994119528751</v>
      </c>
      <c r="AQ80" s="12">
        <f t="shared" si="10"/>
        <v>8060.6492239999989</v>
      </c>
      <c r="AR80" s="13">
        <f t="shared" si="11"/>
        <v>0.39034620939467307</v>
      </c>
      <c r="AS80" s="20"/>
      <c r="AT80" s="19">
        <f t="shared" si="12"/>
        <v>68</v>
      </c>
      <c r="AU80" s="45">
        <v>4.1720999999999998E-3</v>
      </c>
      <c r="AV80" s="45"/>
      <c r="AW80" s="20"/>
      <c r="AX80" s="81">
        <f t="shared" si="13"/>
        <v>4.219507705176107</v>
      </c>
      <c r="AY80" s="82">
        <f t="shared" si="14"/>
        <v>0.74003076645879573</v>
      </c>
      <c r="BA80" s="20"/>
      <c r="BB80" s="13"/>
    </row>
    <row r="81" spans="1:54" x14ac:dyDescent="0.2">
      <c r="A81" t="e">
        <f>IF(#REF!=D81,1,0)</f>
        <v>#REF!</v>
      </c>
      <c r="B81">
        <v>1</v>
      </c>
      <c r="C81" t="s">
        <v>566</v>
      </c>
      <c r="D81" t="s">
        <v>72</v>
      </c>
      <c r="E81">
        <v>67</v>
      </c>
      <c r="F81" s="1">
        <v>20650</v>
      </c>
      <c r="G81" s="5"/>
      <c r="H81" s="26">
        <v>0.76700000000000002</v>
      </c>
      <c r="I81" s="26">
        <v>12.367000000000001</v>
      </c>
      <c r="J81" s="26">
        <v>10.276</v>
      </c>
      <c r="K81" s="5"/>
      <c r="L81" s="26">
        <v>1.3460000000000001</v>
      </c>
      <c r="M81" s="26">
        <v>8.9990000000000006</v>
      </c>
      <c r="N81" s="26">
        <v>6.0449999999999999</v>
      </c>
      <c r="O81" s="20"/>
      <c r="P81" s="51">
        <v>1.7000000000000001E-2</v>
      </c>
      <c r="Q81" s="51">
        <v>3.1E-2</v>
      </c>
      <c r="R81" s="51">
        <v>2.1000000000000001E-2</v>
      </c>
      <c r="S81" s="5"/>
      <c r="T81" s="26">
        <v>18.212</v>
      </c>
      <c r="U81" s="26">
        <v>0.95599999999999996</v>
      </c>
      <c r="V81" s="5"/>
      <c r="W81" s="26">
        <v>0.83099999999999996</v>
      </c>
      <c r="X81" s="26">
        <v>5.2999999999999999E-2</v>
      </c>
      <c r="Y81" s="53">
        <f t="shared" ref="Y81:Y146" si="27">W81*X81</f>
        <v>4.4042999999999999E-2</v>
      </c>
      <c r="Z81" s="5"/>
      <c r="AA81" s="28">
        <f t="shared" si="21"/>
        <v>1.7548891786179923</v>
      </c>
      <c r="AB81" s="28">
        <f t="shared" si="22"/>
        <v>0.72766232716099299</v>
      </c>
      <c r="AC81" s="28">
        <f t="shared" si="23"/>
        <v>0.58826391592059168</v>
      </c>
      <c r="AD81" s="5"/>
      <c r="AE81" s="26">
        <v>-0.13800000000000001</v>
      </c>
      <c r="AF81" s="26">
        <v>-0.13300000000000001</v>
      </c>
      <c r="AG81" s="26">
        <v>0.998</v>
      </c>
      <c r="AH81" s="5"/>
      <c r="AI81" s="38">
        <f t="shared" ref="AI81:AI146" si="28">Y81</f>
        <v>4.4042999999999999E-2</v>
      </c>
      <c r="AJ81" s="14">
        <f t="shared" si="24"/>
        <v>0.92657293921752004</v>
      </c>
      <c r="AK81" s="59">
        <f t="shared" si="25"/>
        <v>872.28221199999996</v>
      </c>
      <c r="AL81" s="13">
        <f t="shared" si="26"/>
        <v>4.7533225001362318E-2</v>
      </c>
      <c r="AN81" s="20"/>
      <c r="AO81" s="13">
        <f t="shared" ref="AO81:AO90" si="29">Y81</f>
        <v>4.4042999999999999E-2</v>
      </c>
      <c r="AP81" s="50">
        <f t="shared" ref="AP81:AP90" si="30">AO81*F81/AQ81</f>
        <v>0.93420988163728569</v>
      </c>
      <c r="AQ81" s="12">
        <f t="shared" ref="AQ81:AQ90" si="31">E81*(1-AO81)+AO81*F81</f>
        <v>973.53706899999997</v>
      </c>
      <c r="AR81" s="13">
        <f t="shared" ref="AR81:AR90" si="32">AQ81/F81</f>
        <v>4.714465225181598E-2</v>
      </c>
      <c r="AS81" s="20"/>
      <c r="AT81" s="19">
        <f t="shared" ref="AT81:AT145" si="33">E81</f>
        <v>67</v>
      </c>
      <c r="AU81" s="45">
        <v>1.34311E-2</v>
      </c>
      <c r="AV81" s="45"/>
      <c r="AW81" s="20"/>
      <c r="AX81" s="81">
        <f t="shared" ref="AX81:AX143" si="34">LN(AT81)</f>
        <v>4.2046926193909657</v>
      </c>
      <c r="AY81" s="82">
        <f t="shared" ref="AY81:AY143" si="35">LN(T81)</f>
        <v>2.9020807174725358</v>
      </c>
      <c r="BA81" s="20"/>
      <c r="BB81" s="13"/>
    </row>
    <row r="82" spans="1:54" x14ac:dyDescent="0.2">
      <c r="A82" t="e">
        <f>IF(#REF!=D82,1,0)</f>
        <v>#REF!</v>
      </c>
      <c r="B82">
        <v>1</v>
      </c>
      <c r="C82" t="s">
        <v>567</v>
      </c>
      <c r="D82" t="s">
        <v>27</v>
      </c>
      <c r="E82">
        <v>66</v>
      </c>
      <c r="F82" s="1">
        <v>20650</v>
      </c>
      <c r="G82" s="5"/>
      <c r="H82" s="26">
        <v>3.2000000000000001E-2</v>
      </c>
      <c r="I82" s="26">
        <v>13</v>
      </c>
      <c r="J82" s="26">
        <v>10.827999999999999</v>
      </c>
      <c r="K82" s="5"/>
      <c r="L82" s="26">
        <v>3.1E-2</v>
      </c>
      <c r="M82" s="26">
        <v>7.1429999999999998</v>
      </c>
      <c r="N82" s="26">
        <v>4.9409999999999998</v>
      </c>
      <c r="O82" s="20"/>
      <c r="P82" s="51">
        <v>0.03</v>
      </c>
      <c r="Q82" s="51">
        <v>2.5999999999999999E-2</v>
      </c>
      <c r="R82" s="51">
        <v>1.0999999999999999E-2</v>
      </c>
      <c r="S82" s="5"/>
      <c r="T82" s="26">
        <v>0.76600000000000001</v>
      </c>
      <c r="U82" s="26">
        <v>1.0049999999999999</v>
      </c>
      <c r="V82" s="5"/>
      <c r="W82" s="26">
        <v>0.83299999999999996</v>
      </c>
      <c r="X82" s="26">
        <v>1.3129999999999999</v>
      </c>
      <c r="Y82" s="53">
        <f t="shared" si="27"/>
        <v>1.093729</v>
      </c>
      <c r="Z82" s="5"/>
      <c r="AA82" s="28">
        <f t="shared" si="21"/>
        <v>0.96875</v>
      </c>
      <c r="AB82" s="28">
        <f t="shared" si="22"/>
        <v>0.54946153846153845</v>
      </c>
      <c r="AC82" s="28">
        <f t="shared" si="23"/>
        <v>0.45631695603989658</v>
      </c>
      <c r="AD82" s="5"/>
      <c r="AE82" s="26">
        <v>0.16900000000000001</v>
      </c>
      <c r="AF82" s="26">
        <v>0.16900000000000001</v>
      </c>
      <c r="AG82" s="26">
        <v>0.997</v>
      </c>
      <c r="AH82" s="5"/>
      <c r="AI82" s="38">
        <f t="shared" si="28"/>
        <v>1.093729</v>
      </c>
      <c r="AJ82" s="14">
        <f t="shared" si="24"/>
        <v>1.0003083062518308</v>
      </c>
      <c r="AK82" s="59">
        <f t="shared" si="25"/>
        <v>20064.834765</v>
      </c>
      <c r="AL82" s="13">
        <f t="shared" si="26"/>
        <v>1.0933919004413928</v>
      </c>
      <c r="AN82" s="20"/>
      <c r="AO82" s="13">
        <f t="shared" si="29"/>
        <v>1.093729</v>
      </c>
      <c r="AP82" s="50">
        <f t="shared" si="30"/>
        <v>1.0002739725828889</v>
      </c>
      <c r="AQ82" s="12">
        <f t="shared" si="31"/>
        <v>22579.317735999997</v>
      </c>
      <c r="AR82" s="13">
        <f t="shared" si="32"/>
        <v>1.0934294303147698</v>
      </c>
      <c r="AS82" s="20"/>
      <c r="AT82" s="19">
        <f t="shared" si="33"/>
        <v>66</v>
      </c>
      <c r="AU82" s="45">
        <v>6.0838000000000003E-3</v>
      </c>
      <c r="AV82" s="45"/>
      <c r="AW82" s="20"/>
      <c r="AX82" s="81">
        <f t="shared" si="34"/>
        <v>4.1896547420264252</v>
      </c>
      <c r="AY82" s="82">
        <f t="shared" si="35"/>
        <v>-0.26657310924154576</v>
      </c>
      <c r="BA82" s="20"/>
      <c r="BB82" s="13"/>
    </row>
    <row r="83" spans="1:54" x14ac:dyDescent="0.2">
      <c r="A83" t="e">
        <f>IF(#REF!=D83,1,0)</f>
        <v>#REF!</v>
      </c>
      <c r="B83">
        <v>1</v>
      </c>
      <c r="C83" t="s">
        <v>568</v>
      </c>
      <c r="D83" t="s">
        <v>69</v>
      </c>
      <c r="E83">
        <v>60</v>
      </c>
      <c r="F83" s="1">
        <v>20650</v>
      </c>
      <c r="G83" s="5"/>
      <c r="H83" s="26">
        <v>0.27600000000000002</v>
      </c>
      <c r="I83" s="26">
        <v>13.621</v>
      </c>
      <c r="J83" s="26">
        <v>11.265000000000001</v>
      </c>
      <c r="K83" s="5"/>
      <c r="L83" s="26">
        <v>0.26900000000000002</v>
      </c>
      <c r="M83" s="26">
        <v>14.372999999999999</v>
      </c>
      <c r="N83" s="26">
        <v>10.068</v>
      </c>
      <c r="O83" s="20"/>
      <c r="P83" s="51">
        <v>4.0000000000000001E-3</v>
      </c>
      <c r="Q83" s="51">
        <v>1.4E-2</v>
      </c>
      <c r="R83" s="51">
        <v>1.2999999999999999E-2</v>
      </c>
      <c r="S83" s="5"/>
      <c r="T83" s="26">
        <v>7.3170000000000002</v>
      </c>
      <c r="U83" s="26">
        <v>1.0529999999999999</v>
      </c>
      <c r="V83" s="5"/>
      <c r="W83" s="26">
        <v>0.82699999999999996</v>
      </c>
      <c r="X83" s="26">
        <v>0.14399999999999999</v>
      </c>
      <c r="Y83" s="53">
        <f t="shared" si="27"/>
        <v>0.11908799999999999</v>
      </c>
      <c r="Z83" s="5"/>
      <c r="AA83" s="28">
        <f t="shared" si="21"/>
        <v>0.97463768115942029</v>
      </c>
      <c r="AB83" s="28">
        <f t="shared" si="22"/>
        <v>1.0552088686586887</v>
      </c>
      <c r="AC83" s="28">
        <f t="shared" si="23"/>
        <v>0.89374167776298263</v>
      </c>
      <c r="AD83" s="5"/>
      <c r="AE83" s="26">
        <v>0.34300000000000003</v>
      </c>
      <c r="AF83" s="26">
        <v>0.33900000000000002</v>
      </c>
      <c r="AG83" s="26">
        <v>0.999</v>
      </c>
      <c r="AH83" s="5"/>
      <c r="AI83" s="38">
        <f t="shared" si="28"/>
        <v>0.11908799999999999</v>
      </c>
      <c r="AJ83" s="14">
        <f t="shared" si="24"/>
        <v>0.97638557399059933</v>
      </c>
      <c r="AK83" s="59">
        <f t="shared" si="25"/>
        <v>2238.2386079999997</v>
      </c>
      <c r="AL83" s="13">
        <f t="shared" si="26"/>
        <v>0.12196820925290174</v>
      </c>
      <c r="AN83" s="20"/>
      <c r="AO83" s="13">
        <f t="shared" si="29"/>
        <v>0.11908799999999999</v>
      </c>
      <c r="AP83" s="50">
        <f t="shared" si="30"/>
        <v>0.9789592918838862</v>
      </c>
      <c r="AQ83" s="12">
        <f t="shared" si="31"/>
        <v>2512.0219199999997</v>
      </c>
      <c r="AR83" s="13">
        <f t="shared" si="32"/>
        <v>0.12164755060532687</v>
      </c>
      <c r="AS83" s="20"/>
      <c r="AT83" s="19">
        <f t="shared" si="33"/>
        <v>60</v>
      </c>
      <c r="AU83" s="45">
        <v>4.3057999999999999E-2</v>
      </c>
      <c r="AV83" s="45"/>
      <c r="AW83" s="20"/>
      <c r="AX83" s="81">
        <f t="shared" si="34"/>
        <v>4.0943445622221004</v>
      </c>
      <c r="AY83" s="82">
        <f t="shared" si="35"/>
        <v>1.9902004079018929</v>
      </c>
      <c r="BA83" s="20"/>
      <c r="BB83" s="13"/>
    </row>
    <row r="84" spans="1:54" x14ac:dyDescent="0.2">
      <c r="A84" t="e">
        <f>IF(#REF!=D84,1,0)</f>
        <v>#REF!</v>
      </c>
      <c r="B84">
        <v>1</v>
      </c>
      <c r="C84" t="s">
        <v>569</v>
      </c>
      <c r="D84" t="s">
        <v>42</v>
      </c>
      <c r="E84">
        <v>58</v>
      </c>
      <c r="F84" s="1">
        <v>20650</v>
      </c>
      <c r="G84" s="5"/>
      <c r="H84" s="26">
        <v>0.14499999999999999</v>
      </c>
      <c r="I84" s="26">
        <v>12.2</v>
      </c>
      <c r="J84" s="26">
        <v>10.138999999999999</v>
      </c>
      <c r="K84" s="5"/>
      <c r="L84" s="26">
        <v>0.124</v>
      </c>
      <c r="M84" s="26">
        <v>10.523999999999999</v>
      </c>
      <c r="N84" s="26">
        <v>7.3339999999999996</v>
      </c>
      <c r="O84" s="20"/>
      <c r="P84" s="51">
        <v>8.9999999999999993E-3</v>
      </c>
      <c r="Q84" s="51">
        <v>2.7E-2</v>
      </c>
      <c r="R84" s="51">
        <v>2.1999999999999999E-2</v>
      </c>
      <c r="S84" s="5"/>
      <c r="T84" s="26">
        <v>3.9910000000000001</v>
      </c>
      <c r="U84" s="26">
        <v>0.94299999999999995</v>
      </c>
      <c r="V84" s="5"/>
      <c r="W84" s="26">
        <v>0.83099999999999996</v>
      </c>
      <c r="X84" s="26">
        <v>0.23599999999999999</v>
      </c>
      <c r="Y84" s="53">
        <f t="shared" si="27"/>
        <v>0.19611599999999998</v>
      </c>
      <c r="Z84" s="5"/>
      <c r="AA84" s="28">
        <f t="shared" si="21"/>
        <v>0.85517241379310349</v>
      </c>
      <c r="AB84" s="28">
        <f t="shared" si="22"/>
        <v>0.86262295081967211</v>
      </c>
      <c r="AC84" s="28">
        <f t="shared" si="23"/>
        <v>0.72334549758358813</v>
      </c>
      <c r="AD84" s="5"/>
      <c r="AE84" s="26">
        <v>8.5999999999999993E-2</v>
      </c>
      <c r="AF84" s="26">
        <v>9.0999999999999998E-2</v>
      </c>
      <c r="AG84" s="26">
        <v>0.999</v>
      </c>
      <c r="AH84" s="5"/>
      <c r="AI84" s="38">
        <f t="shared" si="28"/>
        <v>0.19611599999999998</v>
      </c>
      <c r="AJ84" s="14">
        <f t="shared" si="24"/>
        <v>0.9872103599858798</v>
      </c>
      <c r="AK84" s="59">
        <f t="shared" si="25"/>
        <v>3645.5499879999998</v>
      </c>
      <c r="AL84" s="13">
        <f t="shared" si="26"/>
        <v>0.19865674829709551</v>
      </c>
      <c r="AN84" s="20"/>
      <c r="AO84" s="13">
        <f t="shared" si="29"/>
        <v>0.19611599999999998</v>
      </c>
      <c r="AP84" s="50">
        <f t="shared" si="30"/>
        <v>0.98861804591537816</v>
      </c>
      <c r="AQ84" s="12">
        <f t="shared" si="31"/>
        <v>4096.4206719999993</v>
      </c>
      <c r="AR84" s="13">
        <f t="shared" si="32"/>
        <v>0.19837388242130746</v>
      </c>
      <c r="AS84" s="20"/>
      <c r="AT84" s="19">
        <f t="shared" si="33"/>
        <v>58</v>
      </c>
      <c r="AU84" s="45">
        <v>1.1665099999999999E-2</v>
      </c>
      <c r="AV84" s="45"/>
      <c r="AW84" s="20"/>
      <c r="AX84" s="81">
        <f t="shared" si="34"/>
        <v>4.0604430105464191</v>
      </c>
      <c r="AY84" s="82">
        <f t="shared" si="35"/>
        <v>1.3840418260665968</v>
      </c>
      <c r="BA84" s="20"/>
      <c r="BB84" s="13"/>
    </row>
    <row r="85" spans="1:54" x14ac:dyDescent="0.2">
      <c r="A85" t="e">
        <f>IF(#REF!=D85,1,0)</f>
        <v>#REF!</v>
      </c>
      <c r="B85">
        <v>1</v>
      </c>
      <c r="C85" t="s">
        <v>570</v>
      </c>
      <c r="D85" t="s">
        <v>52</v>
      </c>
      <c r="E85">
        <v>56</v>
      </c>
      <c r="F85" s="1">
        <v>20650</v>
      </c>
      <c r="G85" s="5"/>
      <c r="H85" s="26">
        <v>7.6999999999999999E-2</v>
      </c>
      <c r="I85" s="26">
        <v>12.212</v>
      </c>
      <c r="J85" s="26">
        <v>10.272</v>
      </c>
      <c r="K85" s="5"/>
      <c r="L85" s="26">
        <v>7.0999999999999994E-2</v>
      </c>
      <c r="M85" s="26">
        <v>7.5510000000000002</v>
      </c>
      <c r="N85" s="26">
        <v>5.4180000000000001</v>
      </c>
      <c r="O85" s="20"/>
      <c r="P85" s="51">
        <v>0.02</v>
      </c>
      <c r="Q85" s="51">
        <v>2.4E-2</v>
      </c>
      <c r="R85" s="51">
        <v>1.2E-2</v>
      </c>
      <c r="S85" s="5"/>
      <c r="T85" s="26">
        <v>2.1859999999999999</v>
      </c>
      <c r="U85" s="26">
        <v>0.94399999999999995</v>
      </c>
      <c r="V85" s="5"/>
      <c r="W85" s="26">
        <v>0.84099999999999997</v>
      </c>
      <c r="X85" s="26">
        <v>0.432</v>
      </c>
      <c r="Y85" s="53">
        <f t="shared" si="27"/>
        <v>0.36331199999999997</v>
      </c>
      <c r="Z85" s="5"/>
      <c r="AA85" s="28">
        <f t="shared" si="21"/>
        <v>0.92207792207792205</v>
      </c>
      <c r="AB85" s="28">
        <f t="shared" si="22"/>
        <v>0.61832623648869967</v>
      </c>
      <c r="AC85" s="28">
        <f t="shared" si="23"/>
        <v>0.52745327102803741</v>
      </c>
      <c r="AD85" s="5"/>
      <c r="AE85" s="26">
        <v>0.214</v>
      </c>
      <c r="AF85" s="26">
        <v>0.20399999999999999</v>
      </c>
      <c r="AG85" s="26">
        <v>0.996</v>
      </c>
      <c r="AH85" s="5"/>
      <c r="AI85" s="38">
        <f t="shared" si="28"/>
        <v>0.36331199999999997</v>
      </c>
      <c r="AJ85" s="14">
        <f t="shared" si="24"/>
        <v>0.99468064614449148</v>
      </c>
      <c r="AK85" s="59">
        <f t="shared" si="25"/>
        <v>6702.7930399999996</v>
      </c>
      <c r="AL85" s="13">
        <f t="shared" si="26"/>
        <v>0.36525492016783823</v>
      </c>
      <c r="AN85" s="20"/>
      <c r="AO85" s="13">
        <f t="shared" si="29"/>
        <v>0.36331199999999997</v>
      </c>
      <c r="AP85" s="50">
        <f t="shared" si="30"/>
        <v>0.99527005782153133</v>
      </c>
      <c r="AQ85" s="12">
        <f t="shared" si="31"/>
        <v>7538.0473279999997</v>
      </c>
      <c r="AR85" s="13">
        <f t="shared" si="32"/>
        <v>0.36503861152542372</v>
      </c>
      <c r="AS85" s="20"/>
      <c r="AT85" s="19">
        <f t="shared" si="33"/>
        <v>56</v>
      </c>
      <c r="AU85" s="45">
        <v>1.08022E-2</v>
      </c>
      <c r="AV85" s="45"/>
      <c r="AW85" s="20"/>
      <c r="AX85" s="81">
        <f t="shared" si="34"/>
        <v>4.0253516907351496</v>
      </c>
      <c r="AY85" s="82">
        <f t="shared" si="35"/>
        <v>0.78207338975434681</v>
      </c>
      <c r="BA85" s="20"/>
      <c r="BB85" s="13"/>
    </row>
    <row r="86" spans="1:54" x14ac:dyDescent="0.2">
      <c r="A86" t="e">
        <f>IF(#REF!=D86,1,0)</f>
        <v>#REF!</v>
      </c>
      <c r="B86">
        <v>1</v>
      </c>
      <c r="C86" t="s">
        <v>571</v>
      </c>
      <c r="D86" t="s">
        <v>61</v>
      </c>
      <c r="E86">
        <v>54</v>
      </c>
      <c r="F86" s="1">
        <v>20650</v>
      </c>
      <c r="G86" s="5"/>
      <c r="H86" s="26">
        <v>7.4999999999999997E-2</v>
      </c>
      <c r="I86" s="26">
        <v>12.302</v>
      </c>
      <c r="J86" s="26">
        <v>10.231</v>
      </c>
      <c r="K86" s="5"/>
      <c r="L86" s="26">
        <v>7.0000000000000007E-2</v>
      </c>
      <c r="M86" s="26">
        <v>11.946999999999999</v>
      </c>
      <c r="N86" s="26">
        <v>8.2829999999999995</v>
      </c>
      <c r="O86" s="20"/>
      <c r="P86" s="51">
        <v>2.1000000000000001E-2</v>
      </c>
      <c r="Q86" s="51">
        <v>2.9000000000000001E-2</v>
      </c>
      <c r="R86" s="51">
        <v>1.7000000000000001E-2</v>
      </c>
      <c r="S86" s="5"/>
      <c r="T86" s="26">
        <v>2.2240000000000002</v>
      </c>
      <c r="U86" s="26">
        <v>0.95099999999999996</v>
      </c>
      <c r="V86" s="5"/>
      <c r="W86" s="26">
        <v>0.83199999999999996</v>
      </c>
      <c r="X86" s="26">
        <v>0.42699999999999999</v>
      </c>
      <c r="Y86" s="53">
        <f t="shared" si="27"/>
        <v>0.35526399999999997</v>
      </c>
      <c r="Z86" s="5"/>
      <c r="AA86" s="28">
        <f t="shared" si="21"/>
        <v>0.93333333333333346</v>
      </c>
      <c r="AB86" s="28">
        <f t="shared" si="22"/>
        <v>0.97114290359291167</v>
      </c>
      <c r="AC86" s="28">
        <f t="shared" si="23"/>
        <v>0.80959827973805099</v>
      </c>
      <c r="AD86" s="5"/>
      <c r="AE86" s="26">
        <v>-6.6000000000000003E-2</v>
      </c>
      <c r="AF86" s="26">
        <v>-6.2E-2</v>
      </c>
      <c r="AG86" s="26">
        <v>0.999</v>
      </c>
      <c r="AH86" s="5"/>
      <c r="AI86" s="38">
        <f t="shared" si="28"/>
        <v>0.35526399999999997</v>
      </c>
      <c r="AJ86" s="14">
        <f t="shared" si="24"/>
        <v>0.99468807839891493</v>
      </c>
      <c r="AK86" s="59">
        <f t="shared" si="25"/>
        <v>6554.2654079999993</v>
      </c>
      <c r="AL86" s="13">
        <f t="shared" si="26"/>
        <v>0.35716121235899945</v>
      </c>
      <c r="AN86" s="20"/>
      <c r="AO86" s="13">
        <f t="shared" si="29"/>
        <v>0.35526399999999997</v>
      </c>
      <c r="AP86" s="50">
        <f t="shared" si="30"/>
        <v>0.99527667045467738</v>
      </c>
      <c r="AQ86" s="12">
        <f t="shared" si="31"/>
        <v>7371.0173439999999</v>
      </c>
      <c r="AR86" s="13">
        <f t="shared" si="32"/>
        <v>0.35694999244552056</v>
      </c>
      <c r="AS86" s="20"/>
      <c r="AT86" s="19">
        <f t="shared" si="33"/>
        <v>54</v>
      </c>
      <c r="AU86" s="45">
        <v>-5.3690999999999999E-3</v>
      </c>
      <c r="AV86" s="45"/>
      <c r="AW86" s="20"/>
      <c r="AX86" s="81">
        <f t="shared" si="34"/>
        <v>3.9889840465642745</v>
      </c>
      <c r="AY86" s="82">
        <f t="shared" si="35"/>
        <v>0.79930737638833604</v>
      </c>
      <c r="BA86" s="20"/>
      <c r="BB86" s="13"/>
    </row>
    <row r="87" spans="1:54" x14ac:dyDescent="0.2">
      <c r="A87" t="e">
        <f>IF(#REF!=D87,1,0)</f>
        <v>#REF!</v>
      </c>
      <c r="B87">
        <v>1</v>
      </c>
      <c r="C87" t="s">
        <v>572</v>
      </c>
      <c r="D87" s="92" t="s">
        <v>37</v>
      </c>
      <c r="E87">
        <v>51</v>
      </c>
      <c r="F87" s="1">
        <v>20650</v>
      </c>
      <c r="G87" s="5"/>
      <c r="H87" s="27">
        <v>4.1000000000000002E-2</v>
      </c>
      <c r="I87" s="26">
        <v>13.22</v>
      </c>
      <c r="J87" s="26">
        <v>10.173999999999999</v>
      </c>
      <c r="K87" s="5"/>
      <c r="L87" s="27">
        <v>3.9E-2</v>
      </c>
      <c r="M87" s="26">
        <v>9.452</v>
      </c>
      <c r="N87" s="26">
        <v>5.641</v>
      </c>
      <c r="O87" s="20"/>
      <c r="P87" s="51">
        <v>0.01</v>
      </c>
      <c r="Q87" s="51">
        <v>2.5999999999999999E-2</v>
      </c>
      <c r="R87" s="51">
        <v>2.4E-2</v>
      </c>
      <c r="S87" s="5"/>
      <c r="T87" s="27">
        <v>0.65</v>
      </c>
      <c r="U87" s="97">
        <v>1.0129999999999999</v>
      </c>
      <c r="V87" s="5"/>
      <c r="W87" s="26">
        <v>0.77</v>
      </c>
      <c r="X87" s="34">
        <v>1.5589999999999999</v>
      </c>
      <c r="Y87" s="53">
        <f t="shared" si="27"/>
        <v>1.2004299999999999</v>
      </c>
      <c r="Z87" s="5"/>
      <c r="AA87" s="28">
        <f t="shared" si="21"/>
        <v>0.95121951219512191</v>
      </c>
      <c r="AB87" s="28">
        <f t="shared" si="22"/>
        <v>0.71497730711043872</v>
      </c>
      <c r="AC87" s="28">
        <f t="shared" si="23"/>
        <v>0.55445252604678597</v>
      </c>
      <c r="AD87" s="5"/>
      <c r="AE87" s="27">
        <v>-0.10299999999999999</v>
      </c>
      <c r="AF87" s="27">
        <v>-0.106</v>
      </c>
      <c r="AG87" s="26">
        <v>0.998</v>
      </c>
      <c r="AH87" s="5"/>
      <c r="AI87" s="38">
        <f t="shared" si="28"/>
        <v>1.2004299999999999</v>
      </c>
      <c r="AJ87" s="14">
        <f t="shared" si="24"/>
        <v>1.0004642350158857</v>
      </c>
      <c r="AK87" s="59">
        <f t="shared" si="25"/>
        <v>22018.868999999999</v>
      </c>
      <c r="AL87" s="13">
        <f t="shared" si="26"/>
        <v>1.1998729769494849</v>
      </c>
      <c r="AN87" s="20"/>
      <c r="AO87" s="13">
        <f t="shared" si="29"/>
        <v>1.2004299999999999</v>
      </c>
      <c r="AP87" s="50">
        <f t="shared" si="30"/>
        <v>1.000412529612273</v>
      </c>
      <c r="AQ87" s="12">
        <f t="shared" si="31"/>
        <v>24778.657569999999</v>
      </c>
      <c r="AR87" s="13">
        <f t="shared" si="32"/>
        <v>1.1999349912832928</v>
      </c>
      <c r="AS87" s="20"/>
      <c r="AT87" s="19">
        <f t="shared" si="33"/>
        <v>51</v>
      </c>
      <c r="AU87" s="98">
        <v>-4.3322999999999999E-3</v>
      </c>
      <c r="AV87" s="45"/>
      <c r="AW87" s="20"/>
      <c r="AX87" s="81">
        <f t="shared" si="34"/>
        <v>3.9318256327243257</v>
      </c>
      <c r="AY87" s="82">
        <f t="shared" si="35"/>
        <v>-0.43078291609245423</v>
      </c>
      <c r="BA87" s="20"/>
      <c r="BB87" s="13"/>
    </row>
    <row r="88" spans="1:54" x14ac:dyDescent="0.2">
      <c r="A88" t="e">
        <f>IF(#REF!=D88,1,0)</f>
        <v>#REF!</v>
      </c>
      <c r="B88">
        <v>1</v>
      </c>
      <c r="C88" t="s">
        <v>573</v>
      </c>
      <c r="D88" t="s">
        <v>15</v>
      </c>
      <c r="E88">
        <v>51</v>
      </c>
      <c r="F88" s="1">
        <v>20650</v>
      </c>
      <c r="G88" s="5"/>
      <c r="H88" s="26">
        <v>0.125</v>
      </c>
      <c r="I88" s="26">
        <v>12.375</v>
      </c>
      <c r="J88" s="26">
        <v>10.284000000000001</v>
      </c>
      <c r="K88" s="5"/>
      <c r="L88" s="26">
        <v>0.109</v>
      </c>
      <c r="M88" s="26">
        <v>9.484</v>
      </c>
      <c r="N88" s="26">
        <v>6.4850000000000003</v>
      </c>
      <c r="O88" s="20"/>
      <c r="P88" s="51">
        <v>2.1999999999999999E-2</v>
      </c>
      <c r="Q88" s="51">
        <v>2.7E-2</v>
      </c>
      <c r="R88" s="51">
        <v>1.7000000000000001E-2</v>
      </c>
      <c r="S88" s="5"/>
      <c r="T88" s="26">
        <v>3.9009999999999998</v>
      </c>
      <c r="U88" s="26">
        <v>0.95599999999999996</v>
      </c>
      <c r="V88" s="5"/>
      <c r="W88" s="26">
        <v>0.83099999999999996</v>
      </c>
      <c r="X88" s="26">
        <v>0.245</v>
      </c>
      <c r="Y88" s="53">
        <f t="shared" si="27"/>
        <v>0.203595</v>
      </c>
      <c r="Z88" s="5"/>
      <c r="AA88" s="28">
        <f t="shared" si="21"/>
        <v>0.872</v>
      </c>
      <c r="AB88" s="28">
        <f t="shared" si="22"/>
        <v>0.76638383838383839</v>
      </c>
      <c r="AC88" s="28">
        <f t="shared" si="23"/>
        <v>0.63059120964605209</v>
      </c>
      <c r="AD88" s="5"/>
      <c r="AE88" s="26">
        <v>-2.5999999999999999E-2</v>
      </c>
      <c r="AF88" s="26">
        <v>-1.4999999999999999E-2</v>
      </c>
      <c r="AG88" s="26">
        <v>0.999</v>
      </c>
      <c r="AH88" s="5"/>
      <c r="AI88" s="38">
        <f t="shared" si="28"/>
        <v>0.203595</v>
      </c>
      <c r="AJ88" s="14">
        <f t="shared" si="24"/>
        <v>0.98924571630103197</v>
      </c>
      <c r="AK88" s="59">
        <f t="shared" si="25"/>
        <v>3776.7884999999997</v>
      </c>
      <c r="AL88" s="13">
        <f t="shared" si="26"/>
        <v>0.20580832107242111</v>
      </c>
      <c r="AN88" s="20"/>
      <c r="AO88" s="13">
        <f t="shared" si="29"/>
        <v>0.203595</v>
      </c>
      <c r="AP88" s="50">
        <f t="shared" si="30"/>
        <v>0.99043155295960106</v>
      </c>
      <c r="AQ88" s="12">
        <f t="shared" si="31"/>
        <v>4244.8534049999998</v>
      </c>
      <c r="AR88" s="13">
        <f t="shared" si="32"/>
        <v>0.20556190823244552</v>
      </c>
      <c r="AS88" s="20"/>
      <c r="AT88" s="19">
        <f t="shared" si="33"/>
        <v>51</v>
      </c>
      <c r="AU88" s="45">
        <v>-1.6883E-3</v>
      </c>
      <c r="AV88" s="45"/>
      <c r="AW88" s="20"/>
      <c r="AX88" s="81">
        <f t="shared" si="34"/>
        <v>3.9318256327243257</v>
      </c>
      <c r="AY88" s="82">
        <f t="shared" si="35"/>
        <v>1.3612329305245194</v>
      </c>
      <c r="BA88" s="20"/>
      <c r="BB88" s="13"/>
    </row>
    <row r="89" spans="1:54" x14ac:dyDescent="0.2">
      <c r="A89" t="e">
        <f>IF(#REF!=D89,1,0)</f>
        <v>#REF!</v>
      </c>
      <c r="B89">
        <v>1</v>
      </c>
      <c r="C89" t="s">
        <v>574</v>
      </c>
      <c r="D89" t="s">
        <v>23</v>
      </c>
      <c r="E89">
        <v>51</v>
      </c>
      <c r="F89" s="1">
        <v>20650</v>
      </c>
      <c r="G89" s="5"/>
      <c r="H89" s="26">
        <v>0.20799999999999999</v>
      </c>
      <c r="I89" s="26">
        <v>13.375</v>
      </c>
      <c r="J89" s="26">
        <v>11.07</v>
      </c>
      <c r="K89" s="5"/>
      <c r="L89" s="26">
        <v>0.16500000000000001</v>
      </c>
      <c r="M89" s="26">
        <v>9.1929999999999996</v>
      </c>
      <c r="N89" s="26">
        <v>6.117</v>
      </c>
      <c r="O89" s="20"/>
      <c r="P89" s="51">
        <v>2.8000000000000001E-2</v>
      </c>
      <c r="Q89" s="51">
        <v>2.4E-2</v>
      </c>
      <c r="R89" s="51">
        <v>1.2999999999999999E-2</v>
      </c>
      <c r="S89" s="5"/>
      <c r="T89" s="26">
        <v>6.5010000000000003</v>
      </c>
      <c r="U89" s="26">
        <v>1.0329999999999999</v>
      </c>
      <c r="V89" s="5"/>
      <c r="W89" s="26">
        <v>0.82799999999999996</v>
      </c>
      <c r="X89" s="26">
        <v>0.159</v>
      </c>
      <c r="Y89" s="53">
        <f t="shared" si="27"/>
        <v>0.13165199999999999</v>
      </c>
      <c r="Z89" s="5"/>
      <c r="AA89" s="28">
        <f t="shared" si="21"/>
        <v>0.79326923076923084</v>
      </c>
      <c r="AB89" s="28">
        <f t="shared" si="22"/>
        <v>0.68732710280373832</v>
      </c>
      <c r="AC89" s="28">
        <f t="shared" si="23"/>
        <v>0.55257452574525745</v>
      </c>
      <c r="AD89" s="5"/>
      <c r="AE89" s="26">
        <v>4.0000000000000001E-3</v>
      </c>
      <c r="AF89" s="26">
        <v>2E-3</v>
      </c>
      <c r="AG89" s="26">
        <v>0.999</v>
      </c>
      <c r="AH89" s="5"/>
      <c r="AI89" s="38">
        <f t="shared" si="28"/>
        <v>0.13165199999999999</v>
      </c>
      <c r="AJ89" s="14">
        <f t="shared" si="24"/>
        <v>0.98199935810921224</v>
      </c>
      <c r="AK89" s="59">
        <f t="shared" si="25"/>
        <v>2460.2315999999996</v>
      </c>
      <c r="AL89" s="13">
        <f t="shared" si="26"/>
        <v>0.13406526074873301</v>
      </c>
      <c r="AN89" s="20"/>
      <c r="AO89" s="13">
        <f t="shared" si="29"/>
        <v>0.13165199999999999</v>
      </c>
      <c r="AP89" s="50">
        <f t="shared" si="30"/>
        <v>0.98397127827826492</v>
      </c>
      <c r="AQ89" s="12">
        <f t="shared" si="31"/>
        <v>2762.8995479999994</v>
      </c>
      <c r="AR89" s="13">
        <f t="shared" si="32"/>
        <v>0.13379658828087165</v>
      </c>
      <c r="AS89" s="20"/>
      <c r="AT89" s="19">
        <f t="shared" si="33"/>
        <v>51</v>
      </c>
      <c r="AU89" s="45">
        <v>3.7104999999999998E-3</v>
      </c>
      <c r="AV89" s="45"/>
      <c r="AW89" s="20"/>
      <c r="AX89" s="81">
        <f t="shared" si="34"/>
        <v>3.9318256327243257</v>
      </c>
      <c r="AY89" s="82">
        <f t="shared" si="35"/>
        <v>1.8719560112223317</v>
      </c>
      <c r="BA89" s="20"/>
      <c r="BB89" s="13"/>
    </row>
    <row r="90" spans="1:54" x14ac:dyDescent="0.2">
      <c r="A90" t="e">
        <f>IF(#REF!=D90,1,0)</f>
        <v>#REF!</v>
      </c>
      <c r="B90">
        <v>1</v>
      </c>
      <c r="C90" t="s">
        <v>575</v>
      </c>
      <c r="D90" t="s">
        <v>28</v>
      </c>
      <c r="E90">
        <v>51</v>
      </c>
      <c r="F90" s="1">
        <v>20650</v>
      </c>
      <c r="G90" s="5"/>
      <c r="H90" s="26">
        <v>4.1000000000000002E-2</v>
      </c>
      <c r="I90" s="26">
        <v>13.122</v>
      </c>
      <c r="J90" s="26">
        <v>10.875</v>
      </c>
      <c r="K90" s="5"/>
      <c r="L90" s="26">
        <v>3.9E-2</v>
      </c>
      <c r="M90" s="26">
        <v>10.842000000000001</v>
      </c>
      <c r="N90" s="26">
        <v>7.4089999999999998</v>
      </c>
      <c r="O90" s="20"/>
      <c r="P90" s="51">
        <v>0.01</v>
      </c>
      <c r="Q90" s="51">
        <v>3.1E-2</v>
      </c>
      <c r="R90" s="51">
        <v>0.02</v>
      </c>
      <c r="S90" s="5"/>
      <c r="T90" s="26">
        <v>1.274</v>
      </c>
      <c r="U90" s="26">
        <v>1.014</v>
      </c>
      <c r="V90" s="5"/>
      <c r="W90" s="26">
        <v>0.82899999999999996</v>
      </c>
      <c r="X90" s="26">
        <v>0.79600000000000004</v>
      </c>
      <c r="Y90" s="53">
        <f t="shared" si="27"/>
        <v>0.65988400000000003</v>
      </c>
      <c r="Z90" s="5"/>
      <c r="AA90" s="28">
        <f t="shared" si="21"/>
        <v>0.95121951219512191</v>
      </c>
      <c r="AB90" s="28">
        <f t="shared" si="22"/>
        <v>0.82624599908550533</v>
      </c>
      <c r="AC90" s="28">
        <f t="shared" si="23"/>
        <v>0.68128735632183901</v>
      </c>
      <c r="AD90" s="5"/>
      <c r="AE90" s="26">
        <v>-0.19600000000000001</v>
      </c>
      <c r="AF90" s="26">
        <v>-0.19700000000000001</v>
      </c>
      <c r="AG90" s="26">
        <v>0.999</v>
      </c>
      <c r="AH90" s="5"/>
      <c r="AI90" s="38">
        <f t="shared" si="28"/>
        <v>0.65988400000000003</v>
      </c>
      <c r="AJ90" s="14">
        <f t="shared" si="24"/>
        <v>0.99856963044039071</v>
      </c>
      <c r="AK90" s="59">
        <f t="shared" si="25"/>
        <v>12126.877200000001</v>
      </c>
      <c r="AL90" s="13">
        <f t="shared" si="26"/>
        <v>0.66082923001471316</v>
      </c>
      <c r="AN90" s="20"/>
      <c r="AO90" s="13">
        <f t="shared" si="29"/>
        <v>0.65988400000000003</v>
      </c>
      <c r="AP90" s="50">
        <f t="shared" si="30"/>
        <v>0.9987286734894224</v>
      </c>
      <c r="AQ90" s="12">
        <f t="shared" si="31"/>
        <v>13643.950516000001</v>
      </c>
      <c r="AR90" s="13">
        <f t="shared" si="32"/>
        <v>0.66072399593220343</v>
      </c>
      <c r="AS90" s="20"/>
      <c r="AT90" s="19">
        <f t="shared" si="33"/>
        <v>51</v>
      </c>
      <c r="AU90" s="45">
        <v>-8.0269999999999994E-3</v>
      </c>
      <c r="AV90" s="45"/>
      <c r="AW90" s="20"/>
      <c r="AX90" s="81">
        <f t="shared" si="34"/>
        <v>3.9318256327243257</v>
      </c>
      <c r="AY90" s="82">
        <f t="shared" si="35"/>
        <v>0.24216155714997162</v>
      </c>
      <c r="BA90" s="20"/>
      <c r="BB90" s="13"/>
    </row>
    <row r="91" spans="1:54" x14ac:dyDescent="0.2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52"/>
      <c r="Q91" s="52"/>
      <c r="R91" s="52"/>
      <c r="S91" s="20"/>
      <c r="T91" s="20"/>
      <c r="U91" s="20"/>
      <c r="V91" s="20"/>
      <c r="W91" s="20"/>
      <c r="X91" s="20"/>
      <c r="Y91" s="54"/>
      <c r="Z91" s="20"/>
      <c r="AA91" s="20"/>
      <c r="AB91" s="20"/>
      <c r="AC91" s="20"/>
      <c r="AD91" s="20"/>
      <c r="AE91" s="20"/>
      <c r="AF91" s="20"/>
      <c r="AG91" s="20"/>
      <c r="AH91" s="20"/>
      <c r="AI91" s="22"/>
      <c r="AJ91" s="22"/>
      <c r="AK91" s="62"/>
      <c r="AL91" s="41" t="s">
        <v>263</v>
      </c>
      <c r="AM91" s="20">
        <f>SUM(E92:E143)</f>
        <v>8893</v>
      </c>
      <c r="AN91" s="20"/>
      <c r="AO91" s="20"/>
      <c r="AP91" s="24"/>
      <c r="AQ91" s="20"/>
      <c r="AR91" s="20"/>
      <c r="AS91" s="20"/>
      <c r="AT91" s="80">
        <f>COUNTIF(AT92:AT143,"&gt;0")</f>
        <v>52</v>
      </c>
      <c r="AU91" s="47"/>
      <c r="AV91" s="47"/>
      <c r="AW91" s="20"/>
      <c r="AX91" s="83">
        <f>AT91</f>
        <v>52</v>
      </c>
      <c r="AY91" s="84"/>
      <c r="AZ91" s="20"/>
      <c r="BA91" s="20"/>
      <c r="BB91" s="13"/>
    </row>
    <row r="92" spans="1:54" x14ac:dyDescent="0.2">
      <c r="A92" t="e">
        <f>IF(#REF!=D92,1,0)</f>
        <v>#REF!</v>
      </c>
      <c r="B92">
        <v>2</v>
      </c>
      <c r="C92" s="1" t="s">
        <v>442</v>
      </c>
      <c r="D92" t="s">
        <v>123</v>
      </c>
      <c r="E92">
        <v>822</v>
      </c>
      <c r="F92">
        <v>12263</v>
      </c>
      <c r="G92" s="5"/>
      <c r="H92" s="26">
        <v>4.7350000000000003</v>
      </c>
      <c r="I92" s="26">
        <v>12.826000000000001</v>
      </c>
      <c r="J92" s="26">
        <v>5.4649999999999999</v>
      </c>
      <c r="K92" s="5"/>
      <c r="L92" s="26">
        <v>6.7409999999999997</v>
      </c>
      <c r="M92" s="26">
        <v>20.87</v>
      </c>
      <c r="N92" s="26">
        <v>4.2770000000000001</v>
      </c>
      <c r="O92" s="20"/>
      <c r="P92" s="51">
        <v>3.2000000000000001E-2</v>
      </c>
      <c r="Q92" s="51">
        <v>1.2999999999999999E-2</v>
      </c>
      <c r="R92" s="51">
        <v>7.0000000000000001E-3</v>
      </c>
      <c r="S92" s="5"/>
      <c r="T92" s="26">
        <v>3.6669999999999998</v>
      </c>
      <c r="U92" s="26">
        <v>0.71399999999999997</v>
      </c>
      <c r="V92" s="5"/>
      <c r="W92" s="26">
        <v>0.42599999999999999</v>
      </c>
      <c r="X92" s="26">
        <v>0.19500000000000001</v>
      </c>
      <c r="Y92" s="53">
        <f t="shared" si="27"/>
        <v>8.3070000000000005E-2</v>
      </c>
      <c r="Z92" s="5"/>
      <c r="AA92" s="28">
        <f t="shared" ref="AA92:AA123" si="36">L92/H92</f>
        <v>1.4236536430834212</v>
      </c>
      <c r="AB92" s="28">
        <f t="shared" ref="AB92:AB123" si="37">M92/I92</f>
        <v>1.6271635739903321</v>
      </c>
      <c r="AC92" s="28">
        <f t="shared" ref="AC92:AC123" si="38">N92/J92</f>
        <v>0.78261665141811532</v>
      </c>
      <c r="AD92" s="5"/>
      <c r="AE92" s="26">
        <v>-0.29299999999999998</v>
      </c>
      <c r="AF92" s="26">
        <v>-0.24199999999999999</v>
      </c>
      <c r="AG92" s="26">
        <v>0.96199999999999997</v>
      </c>
      <c r="AH92" s="5"/>
      <c r="AI92" s="38">
        <f t="shared" si="28"/>
        <v>8.3070000000000005E-2</v>
      </c>
      <c r="AJ92" s="14">
        <f t="shared" ref="AJ92:AJ123" si="39">AI92*$AM$91/AK92</f>
        <v>0.49498312505242614</v>
      </c>
      <c r="AK92" s="59">
        <f t="shared" ref="AK92:AK123" si="40">E92*(1-AI92)+AI92*$AM$91</f>
        <v>1492.4579699999999</v>
      </c>
      <c r="AL92" s="13">
        <f t="shared" ref="AL92:AL123" si="41">AK92/$AM$91</f>
        <v>0.16782390306983019</v>
      </c>
      <c r="AN92" s="20"/>
      <c r="AO92" s="13">
        <f t="shared" ref="AO92" si="42">Y92</f>
        <v>8.3070000000000005E-2</v>
      </c>
      <c r="AP92" s="50">
        <f t="shared" ref="AP92" si="43">AO92*F92/AQ92</f>
        <v>0.57474903279239631</v>
      </c>
      <c r="AQ92" s="12">
        <f t="shared" ref="AQ92" si="44">E92*(1-AO92)+AO92*F92</f>
        <v>1772.4038700000001</v>
      </c>
      <c r="AR92" s="13">
        <f t="shared" ref="AR92" si="45">AQ92/F92</f>
        <v>0.14453264861779336</v>
      </c>
      <c r="AS92" s="20"/>
      <c r="AT92" s="19">
        <f t="shared" si="33"/>
        <v>822</v>
      </c>
      <c r="AU92" s="45">
        <v>-0.1104247</v>
      </c>
      <c r="AV92" s="75">
        <f>CORREL($AT92:$AT143,AU92:AU143)</f>
        <v>0.22127352064077491</v>
      </c>
      <c r="AW92" s="20"/>
      <c r="AX92" s="81">
        <f t="shared" si="34"/>
        <v>6.7117403950561796</v>
      </c>
      <c r="AY92" s="82">
        <f t="shared" si="35"/>
        <v>1.2993738890891888</v>
      </c>
      <c r="AZ92" s="75">
        <f>CORREL($AX92:$AX143,AY92:AY143)</f>
        <v>-0.40136293781148935</v>
      </c>
      <c r="BA92" s="20"/>
      <c r="BB92" s="13"/>
    </row>
    <row r="93" spans="1:54" x14ac:dyDescent="0.2">
      <c r="A93" t="e">
        <f>IF(#REF!=D93,1,0)</f>
        <v>#REF!</v>
      </c>
      <c r="B93">
        <v>2</v>
      </c>
      <c r="C93" s="1" t="s">
        <v>417</v>
      </c>
      <c r="D93" t="s">
        <v>98</v>
      </c>
      <c r="E93">
        <v>768</v>
      </c>
      <c r="F93">
        <v>12263</v>
      </c>
      <c r="G93" s="5"/>
      <c r="H93" s="26">
        <v>3.7360000000000002</v>
      </c>
      <c r="I93" s="26">
        <v>18.091000000000001</v>
      </c>
      <c r="J93" s="26">
        <v>9.516</v>
      </c>
      <c r="K93" s="5"/>
      <c r="L93" s="26">
        <v>8.8979999999999997</v>
      </c>
      <c r="M93" s="26">
        <v>19.123999999999999</v>
      </c>
      <c r="N93" s="26">
        <v>5.5259999999999998</v>
      </c>
      <c r="O93" s="20"/>
      <c r="P93" s="51">
        <v>3.4000000000000002E-2</v>
      </c>
      <c r="Q93" s="51">
        <v>0.01</v>
      </c>
      <c r="R93" s="51">
        <v>8.9999999999999993E-3</v>
      </c>
      <c r="S93" s="5"/>
      <c r="T93" s="26">
        <v>3.097</v>
      </c>
      <c r="U93" s="26">
        <v>1.002</v>
      </c>
      <c r="V93" s="5"/>
      <c r="W93" s="26">
        <v>0.52600000000000002</v>
      </c>
      <c r="X93" s="26">
        <v>0.32400000000000001</v>
      </c>
      <c r="Y93" s="53">
        <f t="shared" si="27"/>
        <v>0.17042400000000002</v>
      </c>
      <c r="Z93" s="5"/>
      <c r="AA93" s="28">
        <f t="shared" si="36"/>
        <v>2.3816916488222697</v>
      </c>
      <c r="AB93" s="28">
        <f t="shared" si="37"/>
        <v>1.0571002155768061</v>
      </c>
      <c r="AC93" s="28">
        <f t="shared" si="38"/>
        <v>0.58070617906683475</v>
      </c>
      <c r="AD93" s="5"/>
      <c r="AE93" s="26">
        <v>-6.0999999999999999E-2</v>
      </c>
      <c r="AF93" s="26">
        <v>-2.5999999999999999E-2</v>
      </c>
      <c r="AG93" s="26">
        <v>0.96799999999999997</v>
      </c>
      <c r="AH93" s="5"/>
      <c r="AI93" s="38">
        <f t="shared" si="28"/>
        <v>0.17042400000000002</v>
      </c>
      <c r="AJ93" s="14">
        <f t="shared" si="39"/>
        <v>0.70403871983722732</v>
      </c>
      <c r="AK93" s="59">
        <f t="shared" si="40"/>
        <v>2152.6950000000002</v>
      </c>
      <c r="AL93" s="13">
        <f t="shared" si="41"/>
        <v>0.24206623186776119</v>
      </c>
      <c r="AN93" s="20"/>
      <c r="AO93" s="13">
        <f t="shared" ref="AO93:AO143" si="46">Y93</f>
        <v>0.17042400000000002</v>
      </c>
      <c r="AP93" s="50">
        <f t="shared" ref="AP93:AP143" si="47">AO93*F93/AQ93</f>
        <v>0.76637008107167737</v>
      </c>
      <c r="AQ93" s="12">
        <f t="shared" ref="AQ93:AQ143" si="48">E93*(1-AO93)+AO93*F93</f>
        <v>2727.0238800000002</v>
      </c>
      <c r="AR93" s="13">
        <f t="shared" ref="AR93:AR143" si="49">AQ93/F93</f>
        <v>0.22237820109271794</v>
      </c>
      <c r="AS93" s="20"/>
      <c r="AT93" s="19">
        <f t="shared" si="33"/>
        <v>768</v>
      </c>
      <c r="AU93" s="45">
        <v>0.1717196</v>
      </c>
      <c r="AV93" s="75">
        <f>(AV92*SQRT(AT91-2))/SQRT(1-AV92^2)</f>
        <v>1.6044105399881567</v>
      </c>
      <c r="AW93" s="20"/>
      <c r="AX93" s="81">
        <f t="shared" si="34"/>
        <v>6.6437897331476723</v>
      </c>
      <c r="AY93" s="82">
        <f t="shared" si="35"/>
        <v>1.1304339009910658</v>
      </c>
      <c r="AZ93" s="75">
        <f>(AZ92*SQRT(AX91-2))/SQRT(1-AZ92^2)</f>
        <v>-3.0985974196805035</v>
      </c>
      <c r="BA93" s="20"/>
      <c r="BB93" s="13"/>
    </row>
    <row r="94" spans="1:54" x14ac:dyDescent="0.2">
      <c r="A94" t="e">
        <f>IF(#REF!=D94,1,0)</f>
        <v>#REF!</v>
      </c>
      <c r="B94">
        <v>2</v>
      </c>
      <c r="C94" s="1" t="s">
        <v>425</v>
      </c>
      <c r="D94" t="s">
        <v>106</v>
      </c>
      <c r="E94">
        <v>692</v>
      </c>
      <c r="F94">
        <v>12263</v>
      </c>
      <c r="G94" s="5"/>
      <c r="H94" s="26">
        <v>2.5569999999999999</v>
      </c>
      <c r="I94" s="26">
        <v>18.077000000000002</v>
      </c>
      <c r="J94" s="26">
        <v>10.093999999999999</v>
      </c>
      <c r="K94" s="5"/>
      <c r="L94" s="26">
        <v>5.5869999999999997</v>
      </c>
      <c r="M94" s="26">
        <v>21.888999999999999</v>
      </c>
      <c r="N94" s="26">
        <v>7.6660000000000004</v>
      </c>
      <c r="O94" s="20"/>
      <c r="P94" s="51">
        <v>2.4E-2</v>
      </c>
      <c r="Q94" s="51">
        <v>7.0000000000000001E-3</v>
      </c>
      <c r="R94" s="51">
        <v>4.0000000000000001E-3</v>
      </c>
      <c r="S94" s="5"/>
      <c r="T94" s="26">
        <v>2.3530000000000002</v>
      </c>
      <c r="U94" s="26">
        <v>0.995</v>
      </c>
      <c r="V94" s="5"/>
      <c r="W94" s="26">
        <v>0.55800000000000005</v>
      </c>
      <c r="X94" s="26">
        <v>0.42299999999999999</v>
      </c>
      <c r="Y94" s="53">
        <f t="shared" si="27"/>
        <v>0.23603400000000002</v>
      </c>
      <c r="Z94" s="5"/>
      <c r="AA94" s="28">
        <f t="shared" si="36"/>
        <v>2.1849824012514665</v>
      </c>
      <c r="AB94" s="28">
        <f t="shared" si="37"/>
        <v>1.2108756984012832</v>
      </c>
      <c r="AC94" s="28">
        <f t="shared" si="38"/>
        <v>0.75946106597979002</v>
      </c>
      <c r="AD94" s="5"/>
      <c r="AE94" s="26">
        <v>-0.13300000000000001</v>
      </c>
      <c r="AF94" s="26">
        <v>-0.13300000000000001</v>
      </c>
      <c r="AG94" s="26">
        <v>0.95799999999999996</v>
      </c>
      <c r="AH94" s="5"/>
      <c r="AI94" s="38">
        <f t="shared" si="28"/>
        <v>0.23603400000000002</v>
      </c>
      <c r="AJ94" s="14">
        <f t="shared" si="39"/>
        <v>0.79881208373160939</v>
      </c>
      <c r="AK94" s="59">
        <f t="shared" si="40"/>
        <v>2627.7148340000003</v>
      </c>
      <c r="AL94" s="13">
        <f t="shared" si="41"/>
        <v>0.29548125874283149</v>
      </c>
      <c r="AN94" s="20"/>
      <c r="AO94" s="13">
        <f t="shared" si="46"/>
        <v>0.23603400000000002</v>
      </c>
      <c r="AP94" s="50">
        <f t="shared" si="47"/>
        <v>0.84556196412640727</v>
      </c>
      <c r="AQ94" s="12">
        <f t="shared" si="48"/>
        <v>3423.149414</v>
      </c>
      <c r="AR94" s="13">
        <f t="shared" si="49"/>
        <v>0.27914453347467993</v>
      </c>
      <c r="AS94" s="20"/>
      <c r="AT94" s="19">
        <f t="shared" si="33"/>
        <v>692</v>
      </c>
      <c r="AU94" s="45">
        <v>6.7384700000000006E-2</v>
      </c>
      <c r="AV94" s="75">
        <f>_xlfn.T.DIST.RT(AV93,AT91-2)</f>
        <v>5.7461141748087134E-2</v>
      </c>
      <c r="AW94" s="20"/>
      <c r="AX94" s="81">
        <f t="shared" si="34"/>
        <v>6.5395859556176692</v>
      </c>
      <c r="AY94" s="82">
        <f t="shared" si="35"/>
        <v>0.85569110974522555</v>
      </c>
      <c r="AZ94" s="75">
        <f>1-_xlfn.T.DIST.RT(AZ93,AX91-2)</f>
        <v>1.5939988566217034E-3</v>
      </c>
      <c r="BA94" s="20"/>
      <c r="BB94" s="13"/>
    </row>
    <row r="95" spans="1:54" x14ac:dyDescent="0.2">
      <c r="A95" t="e">
        <f>IF(#REF!=D95,1,0)</f>
        <v>#REF!</v>
      </c>
      <c r="B95">
        <v>2</v>
      </c>
      <c r="C95" s="1" t="s">
        <v>445</v>
      </c>
      <c r="D95" t="s">
        <v>126</v>
      </c>
      <c r="E95">
        <v>536</v>
      </c>
      <c r="F95">
        <v>12263</v>
      </c>
      <c r="G95" s="5"/>
      <c r="H95" s="26">
        <v>2.2389999999999999</v>
      </c>
      <c r="I95" s="26">
        <v>18.937000000000001</v>
      </c>
      <c r="J95" s="26">
        <v>10.507999999999999</v>
      </c>
      <c r="K95" s="5"/>
      <c r="L95" s="26">
        <v>5.5369999999999999</v>
      </c>
      <c r="M95" s="26">
        <v>23.52</v>
      </c>
      <c r="N95" s="26">
        <v>7.7450000000000001</v>
      </c>
      <c r="O95" s="20"/>
      <c r="P95" s="51">
        <v>3.6999999999999998E-2</v>
      </c>
      <c r="Q95" s="51">
        <v>8.9999999999999993E-3</v>
      </c>
      <c r="R95" s="51">
        <v>6.0000000000000001E-3</v>
      </c>
      <c r="S95" s="5"/>
      <c r="T95" s="26">
        <v>2.6589999999999998</v>
      </c>
      <c r="U95" s="26">
        <v>1.028</v>
      </c>
      <c r="V95" s="5"/>
      <c r="W95" s="26">
        <v>0.55500000000000005</v>
      </c>
      <c r="X95" s="26">
        <v>0.38700000000000001</v>
      </c>
      <c r="Y95" s="53">
        <f t="shared" si="27"/>
        <v>0.21478500000000003</v>
      </c>
      <c r="Z95" s="5"/>
      <c r="AA95" s="28">
        <f t="shared" si="36"/>
        <v>2.4729790084859311</v>
      </c>
      <c r="AB95" s="28">
        <f t="shared" si="37"/>
        <v>1.2420129904419919</v>
      </c>
      <c r="AC95" s="28">
        <f t="shared" si="38"/>
        <v>0.73705748001522653</v>
      </c>
      <c r="AD95" s="5"/>
      <c r="AE95" s="26">
        <v>6.0999999999999999E-2</v>
      </c>
      <c r="AF95" s="26">
        <v>7.6999999999999999E-2</v>
      </c>
      <c r="AG95" s="26">
        <v>0.96299999999999997</v>
      </c>
      <c r="AH95" s="5"/>
      <c r="AI95" s="38">
        <f t="shared" si="28"/>
        <v>0.21478500000000003</v>
      </c>
      <c r="AJ95" s="14">
        <f t="shared" si="39"/>
        <v>0.81944110714861818</v>
      </c>
      <c r="AK95" s="59">
        <f t="shared" si="40"/>
        <v>2330.9582450000003</v>
      </c>
      <c r="AL95" s="13">
        <f t="shared" si="41"/>
        <v>0.26211157595861917</v>
      </c>
      <c r="AN95" s="20"/>
      <c r="AO95" s="13">
        <f t="shared" si="46"/>
        <v>0.21478500000000003</v>
      </c>
      <c r="AP95" s="50">
        <f t="shared" si="47"/>
        <v>0.86222420897136554</v>
      </c>
      <c r="AQ95" s="12">
        <f t="shared" si="48"/>
        <v>3054.7836950000001</v>
      </c>
      <c r="AR95" s="13">
        <f t="shared" si="49"/>
        <v>0.24910574043871811</v>
      </c>
      <c r="AS95" s="20"/>
      <c r="AT95" s="19">
        <f t="shared" si="33"/>
        <v>536</v>
      </c>
      <c r="AU95" s="45">
        <v>0.34530169999999999</v>
      </c>
      <c r="AV95" s="45"/>
      <c r="AW95" s="20"/>
      <c r="AX95" s="81">
        <f t="shared" si="34"/>
        <v>6.2841341610708019</v>
      </c>
      <c r="AY95" s="82">
        <f t="shared" si="35"/>
        <v>0.97795011226088269</v>
      </c>
      <c r="AZ95" s="85">
        <f>LINEST(AY92:AY143,AX92:AX143)</f>
        <v>-0.36493991765636902</v>
      </c>
      <c r="BA95" s="20"/>
      <c r="BB95" s="13"/>
    </row>
    <row r="96" spans="1:54" x14ac:dyDescent="0.2">
      <c r="A96" t="e">
        <f>IF(#REF!=D96,1,0)</f>
        <v>#REF!</v>
      </c>
      <c r="B96">
        <v>2</v>
      </c>
      <c r="C96" s="1" t="s">
        <v>411</v>
      </c>
      <c r="D96" t="s">
        <v>92</v>
      </c>
      <c r="E96">
        <v>536</v>
      </c>
      <c r="F96">
        <v>12263</v>
      </c>
      <c r="G96" s="5"/>
      <c r="H96" s="26">
        <v>8.8350000000000009</v>
      </c>
      <c r="I96" s="26">
        <v>11.997999999999999</v>
      </c>
      <c r="J96" s="26">
        <v>7.391</v>
      </c>
      <c r="K96" s="5"/>
      <c r="L96" s="26">
        <v>33.061999999999998</v>
      </c>
      <c r="M96" s="26">
        <v>24.312999999999999</v>
      </c>
      <c r="N96" s="26">
        <v>7.78</v>
      </c>
      <c r="O96" s="20"/>
      <c r="P96" s="51">
        <v>2.8000000000000001E-2</v>
      </c>
      <c r="Q96" s="51">
        <v>1.4E-2</v>
      </c>
      <c r="R96" s="51">
        <v>8.9999999999999993E-3</v>
      </c>
      <c r="S96" s="5"/>
      <c r="T96" s="26">
        <v>10.493</v>
      </c>
      <c r="U96" s="26">
        <v>0.65100000000000002</v>
      </c>
      <c r="V96" s="5"/>
      <c r="W96" s="26">
        <v>0.61599999999999999</v>
      </c>
      <c r="X96" s="26">
        <v>6.2E-2</v>
      </c>
      <c r="Y96" s="53">
        <f t="shared" si="27"/>
        <v>3.8191999999999997E-2</v>
      </c>
      <c r="Z96" s="5"/>
      <c r="AA96" s="28">
        <f t="shared" si="36"/>
        <v>3.7421618562535364</v>
      </c>
      <c r="AB96" s="28">
        <f t="shared" si="37"/>
        <v>2.0264210701783631</v>
      </c>
      <c r="AC96" s="28">
        <f t="shared" si="38"/>
        <v>1.0526315789473684</v>
      </c>
      <c r="AD96" s="5"/>
      <c r="AE96" s="26">
        <v>-0.60399999999999998</v>
      </c>
      <c r="AF96" s="26">
        <v>-0.55100000000000005</v>
      </c>
      <c r="AG96" s="26">
        <v>0.95699999999999996</v>
      </c>
      <c r="AH96" s="5"/>
      <c r="AI96" s="38">
        <f t="shared" si="28"/>
        <v>3.8191999999999997E-2</v>
      </c>
      <c r="AJ96" s="14">
        <f t="shared" si="39"/>
        <v>0.39716224837603853</v>
      </c>
      <c r="AK96" s="59">
        <f t="shared" si="40"/>
        <v>855.17054399999995</v>
      </c>
      <c r="AL96" s="13">
        <f t="shared" si="41"/>
        <v>9.6162211177330481E-2</v>
      </c>
      <c r="AN96" s="20"/>
      <c r="AO96" s="13">
        <f t="shared" si="46"/>
        <v>3.8191999999999997E-2</v>
      </c>
      <c r="AP96" s="50">
        <f t="shared" si="47"/>
        <v>0.47602313907377319</v>
      </c>
      <c r="AQ96" s="12">
        <f t="shared" si="48"/>
        <v>983.87758399999996</v>
      </c>
      <c r="AR96" s="13">
        <f t="shared" si="49"/>
        <v>8.0231393949278307E-2</v>
      </c>
      <c r="AS96" s="20"/>
      <c r="AT96" s="19">
        <f t="shared" si="33"/>
        <v>536</v>
      </c>
      <c r="AU96" s="45">
        <v>0.12521109999999999</v>
      </c>
      <c r="AV96" s="45"/>
      <c r="AW96" s="20"/>
      <c r="AX96" s="81">
        <f t="shared" si="34"/>
        <v>6.2841341610708019</v>
      </c>
      <c r="AY96" s="82">
        <f t="shared" si="35"/>
        <v>2.3507083681757739</v>
      </c>
      <c r="AZ96" s="89">
        <f>EXP(INTERCEPT(AY92:AY143,AX92:AX143))</f>
        <v>26.538742502192267</v>
      </c>
      <c r="BA96" s="20"/>
      <c r="BB96" s="13"/>
    </row>
    <row r="97" spans="1:54" x14ac:dyDescent="0.2">
      <c r="A97" t="e">
        <f>IF(#REF!=D97,1,0)</f>
        <v>#REF!</v>
      </c>
      <c r="B97">
        <v>2</v>
      </c>
      <c r="C97" s="1" t="s">
        <v>430</v>
      </c>
      <c r="D97" t="s">
        <v>111</v>
      </c>
      <c r="E97">
        <v>291</v>
      </c>
      <c r="F97">
        <v>12263</v>
      </c>
      <c r="G97" s="5"/>
      <c r="H97" s="26">
        <v>1.5609999999999999</v>
      </c>
      <c r="I97" s="26">
        <v>20.454000000000001</v>
      </c>
      <c r="J97" s="26">
        <v>8.4700000000000006</v>
      </c>
      <c r="K97" s="5"/>
      <c r="L97" s="26">
        <v>3.0550000000000002</v>
      </c>
      <c r="M97" s="26">
        <v>19.515000000000001</v>
      </c>
      <c r="N97" s="26">
        <v>4.0199999999999996</v>
      </c>
      <c r="O97" s="20"/>
      <c r="P97" s="51">
        <v>3.3000000000000002E-2</v>
      </c>
      <c r="Q97" s="51">
        <v>1.0999999999999999E-2</v>
      </c>
      <c r="R97" s="51">
        <v>5.0000000000000001E-3</v>
      </c>
      <c r="S97" s="5"/>
      <c r="T97" s="26">
        <v>3.415</v>
      </c>
      <c r="U97" s="26">
        <v>1.0880000000000001</v>
      </c>
      <c r="V97" s="5"/>
      <c r="W97" s="26">
        <v>0.41399999999999998</v>
      </c>
      <c r="X97" s="26">
        <v>0.318</v>
      </c>
      <c r="Y97" s="53">
        <f t="shared" si="27"/>
        <v>0.13165199999999999</v>
      </c>
      <c r="Z97" s="5"/>
      <c r="AA97" s="28">
        <f t="shared" si="36"/>
        <v>1.9570787956438183</v>
      </c>
      <c r="AB97" s="28">
        <f t="shared" si="37"/>
        <v>0.95409210912290998</v>
      </c>
      <c r="AC97" s="28">
        <f t="shared" si="38"/>
        <v>0.47461629279811091</v>
      </c>
      <c r="AD97" s="5"/>
      <c r="AE97" s="26">
        <v>1.6E-2</v>
      </c>
      <c r="AF97" s="26">
        <v>-3.5000000000000003E-2</v>
      </c>
      <c r="AG97" s="26">
        <v>0.94899999999999995</v>
      </c>
      <c r="AH97" s="5"/>
      <c r="AI97" s="38">
        <f t="shared" si="28"/>
        <v>0.13165199999999999</v>
      </c>
      <c r="AJ97" s="14">
        <f t="shared" si="39"/>
        <v>0.822483664192595</v>
      </c>
      <c r="AK97" s="59">
        <f t="shared" si="40"/>
        <v>1423.4705040000001</v>
      </c>
      <c r="AL97" s="13">
        <f t="shared" si="41"/>
        <v>0.16006640098954236</v>
      </c>
      <c r="AN97" s="20"/>
      <c r="AO97" s="13">
        <f t="shared" si="46"/>
        <v>0.13165199999999999</v>
      </c>
      <c r="AP97" s="50">
        <f t="shared" si="47"/>
        <v>0.86466490283750586</v>
      </c>
      <c r="AQ97" s="12">
        <f t="shared" si="48"/>
        <v>1867.1377439999999</v>
      </c>
      <c r="AR97" s="13">
        <f t="shared" si="49"/>
        <v>0.15225782793769876</v>
      </c>
      <c r="AS97" s="20"/>
      <c r="AT97" s="19">
        <f t="shared" si="33"/>
        <v>291</v>
      </c>
      <c r="AU97" s="45">
        <v>9.07829E-2</v>
      </c>
      <c r="AV97" s="45"/>
      <c r="AW97" s="20"/>
      <c r="AX97" s="81">
        <f t="shared" si="34"/>
        <v>5.6733232671714928</v>
      </c>
      <c r="AY97" s="82">
        <f t="shared" si="35"/>
        <v>1.2281774930227534</v>
      </c>
      <c r="AZ97" s="89"/>
      <c r="BA97" s="20"/>
      <c r="BB97" s="13"/>
    </row>
    <row r="98" spans="1:54" x14ac:dyDescent="0.2">
      <c r="A98" t="e">
        <f>IF(#REF!=D98,1,0)</f>
        <v>#REF!</v>
      </c>
      <c r="B98">
        <v>2</v>
      </c>
      <c r="C98" s="1" t="s">
        <v>400</v>
      </c>
      <c r="D98" t="s">
        <v>81</v>
      </c>
      <c r="E98">
        <v>277</v>
      </c>
      <c r="F98">
        <v>12263</v>
      </c>
      <c r="G98" s="5"/>
      <c r="H98" s="26">
        <v>1.399</v>
      </c>
      <c r="I98" s="26">
        <v>20.373999999999999</v>
      </c>
      <c r="J98" s="26">
        <v>9.5280000000000005</v>
      </c>
      <c r="K98" s="5"/>
      <c r="L98" s="26">
        <v>2.8530000000000002</v>
      </c>
      <c r="M98" s="26">
        <v>28.94</v>
      </c>
      <c r="N98" s="26">
        <v>6.3630000000000004</v>
      </c>
      <c r="O98" s="20"/>
      <c r="P98" s="51">
        <v>2.5000000000000001E-2</v>
      </c>
      <c r="Q98" s="51">
        <v>1.2E-2</v>
      </c>
      <c r="R98" s="51">
        <v>7.0000000000000001E-3</v>
      </c>
      <c r="S98" s="5"/>
      <c r="T98" s="26">
        <v>3.2160000000000002</v>
      </c>
      <c r="U98" s="26">
        <v>1.0820000000000001</v>
      </c>
      <c r="V98" s="5"/>
      <c r="W98" s="26">
        <v>0.46800000000000003</v>
      </c>
      <c r="X98" s="26">
        <v>0.33700000000000002</v>
      </c>
      <c r="Y98" s="53">
        <f t="shared" si="27"/>
        <v>0.15771600000000002</v>
      </c>
      <c r="Z98" s="5"/>
      <c r="AA98" s="28">
        <f t="shared" si="36"/>
        <v>2.0393137955682632</v>
      </c>
      <c r="AB98" s="28">
        <f t="shared" si="37"/>
        <v>1.4204378128987927</v>
      </c>
      <c r="AC98" s="28">
        <f t="shared" si="38"/>
        <v>0.66782115869017633</v>
      </c>
      <c r="AD98" s="5"/>
      <c r="AE98" s="26">
        <v>7.0000000000000007E-2</v>
      </c>
      <c r="AF98" s="26">
        <v>-1.0999999999999999E-2</v>
      </c>
      <c r="AG98" s="26">
        <v>0.98399999999999999</v>
      </c>
      <c r="AH98" s="5"/>
      <c r="AI98" s="38">
        <f t="shared" si="28"/>
        <v>0.15771600000000002</v>
      </c>
      <c r="AJ98" s="14">
        <f t="shared" si="39"/>
        <v>0.85737797552929174</v>
      </c>
      <c r="AK98" s="59">
        <f t="shared" si="40"/>
        <v>1635.8810560000002</v>
      </c>
      <c r="AL98" s="13">
        <f t="shared" si="41"/>
        <v>0.18395154121218937</v>
      </c>
      <c r="AN98" s="20"/>
      <c r="AO98" s="13">
        <f t="shared" si="46"/>
        <v>0.15771600000000002</v>
      </c>
      <c r="AP98" s="50">
        <f t="shared" si="47"/>
        <v>0.89235286844254136</v>
      </c>
      <c r="AQ98" s="12">
        <f t="shared" si="48"/>
        <v>2167.3839760000001</v>
      </c>
      <c r="AR98" s="13">
        <f t="shared" si="49"/>
        <v>0.17674174149881758</v>
      </c>
      <c r="AS98" s="20"/>
      <c r="AT98" s="19">
        <f t="shared" si="33"/>
        <v>277</v>
      </c>
      <c r="AU98" s="45">
        <v>7.5681899999999996E-2</v>
      </c>
      <c r="AV98" s="45"/>
      <c r="AW98" s="20"/>
      <c r="AX98" s="81">
        <f t="shared" si="34"/>
        <v>5.6240175061873385</v>
      </c>
      <c r="AY98" s="82">
        <f t="shared" si="35"/>
        <v>1.1681383513167201</v>
      </c>
      <c r="BA98" s="20"/>
      <c r="BB98" s="13"/>
    </row>
    <row r="99" spans="1:54" x14ac:dyDescent="0.2">
      <c r="A99" t="e">
        <f>IF(#REF!=D99,1,0)</f>
        <v>#REF!</v>
      </c>
      <c r="B99">
        <v>2</v>
      </c>
      <c r="C99" s="1" t="s">
        <v>404</v>
      </c>
      <c r="D99" t="s">
        <v>85</v>
      </c>
      <c r="E99">
        <v>274</v>
      </c>
      <c r="F99">
        <v>12263</v>
      </c>
      <c r="G99" s="5"/>
      <c r="H99" s="26">
        <v>1.9</v>
      </c>
      <c r="I99" s="26">
        <v>17.899999999999999</v>
      </c>
      <c r="J99" s="26">
        <v>9.8249999999999993</v>
      </c>
      <c r="K99" s="5"/>
      <c r="L99" s="26">
        <v>3.5379999999999998</v>
      </c>
      <c r="M99" s="26">
        <v>34.061999999999998</v>
      </c>
      <c r="N99" s="26">
        <v>10.259</v>
      </c>
      <c r="O99" s="20"/>
      <c r="P99" s="51">
        <v>0.04</v>
      </c>
      <c r="Q99" s="51">
        <v>1.4E-2</v>
      </c>
      <c r="R99" s="51">
        <v>0.01</v>
      </c>
      <c r="S99" s="5"/>
      <c r="T99" s="26">
        <v>4.4160000000000004</v>
      </c>
      <c r="U99" s="26">
        <v>0.95099999999999996</v>
      </c>
      <c r="V99" s="5"/>
      <c r="W99" s="26">
        <v>0.54900000000000004</v>
      </c>
      <c r="X99" s="26">
        <v>0.215</v>
      </c>
      <c r="Y99" s="53">
        <f t="shared" si="27"/>
        <v>0.118035</v>
      </c>
      <c r="Z99" s="5"/>
      <c r="AA99" s="28">
        <f t="shared" si="36"/>
        <v>1.8621052631578947</v>
      </c>
      <c r="AB99" s="28">
        <f t="shared" si="37"/>
        <v>1.9029050279329609</v>
      </c>
      <c r="AC99" s="28">
        <f t="shared" si="38"/>
        <v>1.044173027989822</v>
      </c>
      <c r="AD99" s="5"/>
      <c r="AE99" s="26">
        <v>-0.35799999999999998</v>
      </c>
      <c r="AF99" s="26">
        <v>-0.35799999999999998</v>
      </c>
      <c r="AG99" s="26">
        <v>0.97699999999999998</v>
      </c>
      <c r="AH99" s="5"/>
      <c r="AI99" s="38">
        <f t="shared" si="28"/>
        <v>0.118035</v>
      </c>
      <c r="AJ99" s="14">
        <f t="shared" si="39"/>
        <v>0.81286282145504618</v>
      </c>
      <c r="AK99" s="59">
        <f t="shared" si="40"/>
        <v>1291.3436650000001</v>
      </c>
      <c r="AL99" s="13">
        <f t="shared" si="41"/>
        <v>0.14520900314854382</v>
      </c>
      <c r="AN99" s="20"/>
      <c r="AO99" s="13">
        <f t="shared" si="46"/>
        <v>0.118035</v>
      </c>
      <c r="AP99" s="50">
        <f t="shared" si="47"/>
        <v>0.8569324980190961</v>
      </c>
      <c r="AQ99" s="12">
        <f t="shared" si="48"/>
        <v>1689.121615</v>
      </c>
      <c r="AR99" s="13">
        <f t="shared" si="49"/>
        <v>0.13774130433009868</v>
      </c>
      <c r="AS99" s="20"/>
      <c r="AT99" s="19">
        <f t="shared" si="33"/>
        <v>274</v>
      </c>
      <c r="AU99" s="45">
        <v>-0.1530378</v>
      </c>
      <c r="AV99" s="45"/>
      <c r="AW99" s="20"/>
      <c r="AX99" s="81">
        <f t="shared" si="34"/>
        <v>5.6131281063880705</v>
      </c>
      <c r="AY99" s="82">
        <f t="shared" si="35"/>
        <v>1.4852343089747944</v>
      </c>
      <c r="BA99" s="20"/>
      <c r="BB99" s="13"/>
    </row>
    <row r="100" spans="1:54" x14ac:dyDescent="0.2">
      <c r="A100" t="e">
        <f>IF(#REF!=D100,1,0)</f>
        <v>#REF!</v>
      </c>
      <c r="B100">
        <v>2</v>
      </c>
      <c r="C100" s="1" t="s">
        <v>415</v>
      </c>
      <c r="D100" t="s">
        <v>96</v>
      </c>
      <c r="E100">
        <v>260</v>
      </c>
      <c r="F100">
        <v>12263</v>
      </c>
      <c r="G100" s="5"/>
      <c r="H100" s="26">
        <v>1.2909999999999999</v>
      </c>
      <c r="I100" s="26">
        <v>17.251000000000001</v>
      </c>
      <c r="J100" s="26">
        <v>8.0079999999999991</v>
      </c>
      <c r="K100" s="5"/>
      <c r="L100" s="26">
        <v>1.7849999999999999</v>
      </c>
      <c r="M100" s="26">
        <v>22.300999999999998</v>
      </c>
      <c r="N100" s="26">
        <v>5.54</v>
      </c>
      <c r="O100" s="20"/>
      <c r="P100" s="51">
        <v>4.2999999999999997E-2</v>
      </c>
      <c r="Q100" s="51">
        <v>7.0000000000000001E-3</v>
      </c>
      <c r="R100" s="51">
        <v>6.0000000000000001E-3</v>
      </c>
      <c r="S100" s="5"/>
      <c r="T100" s="26">
        <v>3.1619999999999999</v>
      </c>
      <c r="U100" s="26">
        <v>0.91500000000000004</v>
      </c>
      <c r="V100" s="5"/>
      <c r="W100" s="26">
        <v>0.46400000000000002</v>
      </c>
      <c r="X100" s="26">
        <v>0.28899999999999998</v>
      </c>
      <c r="Y100" s="53">
        <f t="shared" si="27"/>
        <v>0.13409599999999999</v>
      </c>
      <c r="Z100" s="5"/>
      <c r="AA100" s="28">
        <f t="shared" si="36"/>
        <v>1.3826491092176607</v>
      </c>
      <c r="AB100" s="28">
        <f t="shared" si="37"/>
        <v>1.2927366529476549</v>
      </c>
      <c r="AC100" s="28">
        <f t="shared" si="38"/>
        <v>0.69180819180819186</v>
      </c>
      <c r="AD100" s="5"/>
      <c r="AE100" s="26">
        <v>-5.7000000000000002E-2</v>
      </c>
      <c r="AF100" s="26">
        <v>-4.1000000000000002E-2</v>
      </c>
      <c r="AG100" s="26">
        <v>0.95899999999999996</v>
      </c>
      <c r="AH100" s="5"/>
      <c r="AI100" s="38">
        <f t="shared" si="28"/>
        <v>0.13409599999999999</v>
      </c>
      <c r="AJ100" s="14">
        <f t="shared" si="39"/>
        <v>0.84119146613406259</v>
      </c>
      <c r="AK100" s="59">
        <f t="shared" si="40"/>
        <v>1417.650768</v>
      </c>
      <c r="AL100" s="13">
        <f t="shared" si="41"/>
        <v>0.15941198335769707</v>
      </c>
      <c r="AN100" s="20"/>
      <c r="AO100" s="13">
        <f t="shared" si="46"/>
        <v>0.13409599999999999</v>
      </c>
      <c r="AP100" s="50">
        <f t="shared" si="47"/>
        <v>0.87957822811294584</v>
      </c>
      <c r="AQ100" s="12">
        <f t="shared" si="48"/>
        <v>1869.5542879999998</v>
      </c>
      <c r="AR100" s="13">
        <f t="shared" si="49"/>
        <v>0.15245488771100055</v>
      </c>
      <c r="AS100" s="20"/>
      <c r="AT100" s="19">
        <f t="shared" si="33"/>
        <v>260</v>
      </c>
      <c r="AU100" s="45">
        <v>3.9788999999999996E-3</v>
      </c>
      <c r="AV100" s="45"/>
      <c r="AW100" s="20"/>
      <c r="AX100" s="81">
        <f t="shared" si="34"/>
        <v>5.5606816310155276</v>
      </c>
      <c r="AY100" s="82">
        <f t="shared" si="35"/>
        <v>1.1512047387872804</v>
      </c>
      <c r="BA100" s="20"/>
      <c r="BB100" s="13"/>
    </row>
    <row r="101" spans="1:54" x14ac:dyDescent="0.2">
      <c r="A101" t="e">
        <f>IF(#REF!=D101,1,0)</f>
        <v>#REF!</v>
      </c>
      <c r="B101">
        <v>2</v>
      </c>
      <c r="C101" s="1" t="s">
        <v>409</v>
      </c>
      <c r="D101" t="s">
        <v>90</v>
      </c>
      <c r="E101">
        <v>224</v>
      </c>
      <c r="F101">
        <v>12263</v>
      </c>
      <c r="G101" s="5"/>
      <c r="H101" s="26">
        <v>0.624</v>
      </c>
      <c r="I101" s="26">
        <v>19.004999999999999</v>
      </c>
      <c r="J101" s="26">
        <v>10.272</v>
      </c>
      <c r="K101" s="5"/>
      <c r="L101" s="26">
        <v>0.61</v>
      </c>
      <c r="M101" s="26">
        <v>24.431000000000001</v>
      </c>
      <c r="N101" s="26">
        <v>7.6050000000000004</v>
      </c>
      <c r="O101" s="20"/>
      <c r="P101" s="51">
        <v>4.9000000000000002E-2</v>
      </c>
      <c r="Q101" s="51">
        <v>0.01</v>
      </c>
      <c r="R101" s="51">
        <v>8.9999999999999993E-3</v>
      </c>
      <c r="S101" s="5"/>
      <c r="T101" s="26">
        <v>1.774</v>
      </c>
      <c r="U101" s="26">
        <v>1.0049999999999999</v>
      </c>
      <c r="V101" s="5"/>
      <c r="W101" s="26">
        <v>0.54100000000000004</v>
      </c>
      <c r="X101" s="26">
        <v>0.56599999999999995</v>
      </c>
      <c r="Y101" s="53">
        <f t="shared" si="27"/>
        <v>0.30620599999999998</v>
      </c>
      <c r="Z101" s="5"/>
      <c r="AA101" s="28">
        <f t="shared" si="36"/>
        <v>0.97756410256410253</v>
      </c>
      <c r="AB101" s="28">
        <f t="shared" si="37"/>
        <v>1.2855038147855828</v>
      </c>
      <c r="AC101" s="28">
        <f t="shared" si="38"/>
        <v>0.74036214953271029</v>
      </c>
      <c r="AD101" s="5"/>
      <c r="AE101" s="26">
        <v>0.13200000000000001</v>
      </c>
      <c r="AF101" s="26">
        <v>0.186</v>
      </c>
      <c r="AG101" s="26">
        <v>0.95799999999999996</v>
      </c>
      <c r="AH101" s="5"/>
      <c r="AI101" s="38">
        <f t="shared" si="28"/>
        <v>0.30620599999999998</v>
      </c>
      <c r="AJ101" s="14">
        <f t="shared" si="39"/>
        <v>0.94601012122907169</v>
      </c>
      <c r="AK101" s="59">
        <f t="shared" si="40"/>
        <v>2878.4998139999998</v>
      </c>
      <c r="AL101" s="13">
        <f t="shared" si="41"/>
        <v>0.32368152636905428</v>
      </c>
      <c r="AN101" s="20"/>
      <c r="AO101" s="13">
        <f t="shared" si="46"/>
        <v>0.30620599999999998</v>
      </c>
      <c r="AP101" s="50">
        <f t="shared" si="47"/>
        <v>0.9602574421407164</v>
      </c>
      <c r="AQ101" s="12">
        <f t="shared" si="48"/>
        <v>3910.4140339999994</v>
      </c>
      <c r="AR101" s="13">
        <f t="shared" si="49"/>
        <v>0.31887906988501996</v>
      </c>
      <c r="AS101" s="20"/>
      <c r="AT101" s="19">
        <f t="shared" si="33"/>
        <v>224</v>
      </c>
      <c r="AU101" s="45">
        <v>6.4733999999999998E-3</v>
      </c>
      <c r="AV101" s="45"/>
      <c r="AW101" s="20"/>
      <c r="AX101" s="81">
        <f t="shared" si="34"/>
        <v>5.4116460518550396</v>
      </c>
      <c r="AY101" s="82">
        <f t="shared" si="35"/>
        <v>0.5732368838873878</v>
      </c>
      <c r="BA101" s="20"/>
      <c r="BB101" s="13"/>
    </row>
    <row r="102" spans="1:54" x14ac:dyDescent="0.2">
      <c r="A102" t="e">
        <f>IF(#REF!=D102,1,0)</f>
        <v>#REF!</v>
      </c>
      <c r="B102">
        <v>2</v>
      </c>
      <c r="C102" s="1" t="s">
        <v>449</v>
      </c>
      <c r="D102" t="s">
        <v>130</v>
      </c>
      <c r="E102">
        <v>222</v>
      </c>
      <c r="F102">
        <v>12263</v>
      </c>
      <c r="G102" s="5"/>
      <c r="H102" s="26">
        <v>0.874</v>
      </c>
      <c r="I102" s="26">
        <v>19.626000000000001</v>
      </c>
      <c r="J102" s="26">
        <v>7.9960000000000004</v>
      </c>
      <c r="K102" s="5"/>
      <c r="L102" s="26">
        <v>1.8480000000000001</v>
      </c>
      <c r="M102" s="26">
        <v>28.584</v>
      </c>
      <c r="N102" s="26">
        <v>4.96</v>
      </c>
      <c r="O102" s="20"/>
      <c r="P102" s="51">
        <v>5.0000000000000001E-3</v>
      </c>
      <c r="Q102" s="51">
        <v>1.4E-2</v>
      </c>
      <c r="R102" s="51">
        <v>0.01</v>
      </c>
      <c r="S102" s="5"/>
      <c r="T102" s="26">
        <v>2.5059999999999998</v>
      </c>
      <c r="U102" s="26">
        <v>1.038</v>
      </c>
      <c r="V102" s="5"/>
      <c r="W102" s="26">
        <v>0.40699999999999997</v>
      </c>
      <c r="X102" s="26">
        <v>0.41399999999999998</v>
      </c>
      <c r="Y102" s="53">
        <f t="shared" si="27"/>
        <v>0.16849799999999998</v>
      </c>
      <c r="Z102" s="5"/>
      <c r="AA102" s="28">
        <f t="shared" si="36"/>
        <v>2.1144164759725403</v>
      </c>
      <c r="AB102" s="28">
        <f t="shared" si="37"/>
        <v>1.4564353408743502</v>
      </c>
      <c r="AC102" s="28">
        <f t="shared" si="38"/>
        <v>0.62031015507753873</v>
      </c>
      <c r="AD102" s="5"/>
      <c r="AE102" s="26">
        <v>9.7000000000000003E-2</v>
      </c>
      <c r="AF102" s="26">
        <v>8.5999999999999993E-2</v>
      </c>
      <c r="AG102" s="26">
        <v>0.97599999999999998</v>
      </c>
      <c r="AH102" s="5"/>
      <c r="AI102" s="38">
        <f t="shared" si="28"/>
        <v>0.16849799999999998</v>
      </c>
      <c r="AJ102" s="14">
        <f t="shared" si="39"/>
        <v>0.89032181730573778</v>
      </c>
      <c r="AK102" s="59">
        <f t="shared" si="40"/>
        <v>1683.0461579999999</v>
      </c>
      <c r="AL102" s="13">
        <f t="shared" si="41"/>
        <v>0.18925516226245359</v>
      </c>
      <c r="AN102" s="20"/>
      <c r="AO102" s="13">
        <f t="shared" si="46"/>
        <v>0.16849799999999998</v>
      </c>
      <c r="AP102" s="50">
        <f t="shared" si="47"/>
        <v>0.91799070510958591</v>
      </c>
      <c r="AQ102" s="12">
        <f t="shared" si="48"/>
        <v>2250.8844179999996</v>
      </c>
      <c r="AR102" s="13">
        <f t="shared" si="49"/>
        <v>0.18355087808855905</v>
      </c>
      <c r="AS102" s="20"/>
      <c r="AT102" s="19">
        <f t="shared" si="33"/>
        <v>222</v>
      </c>
      <c r="AU102" s="45">
        <v>6.9583900000000004E-2</v>
      </c>
      <c r="AV102" s="45"/>
      <c r="AW102" s="20"/>
      <c r="AX102" s="81">
        <f t="shared" si="34"/>
        <v>5.4026773818722793</v>
      </c>
      <c r="AY102" s="82">
        <f t="shared" si="35"/>
        <v>0.91868785647387652</v>
      </c>
      <c r="BA102" s="20"/>
      <c r="BB102" s="13"/>
    </row>
    <row r="103" spans="1:54" x14ac:dyDescent="0.2">
      <c r="A103" t="e">
        <f>IF(#REF!=D103,1,0)</f>
        <v>#REF!</v>
      </c>
      <c r="B103">
        <v>2</v>
      </c>
      <c r="C103" s="1" t="s">
        <v>427</v>
      </c>
      <c r="D103" t="s">
        <v>108</v>
      </c>
      <c r="E103">
        <v>217</v>
      </c>
      <c r="F103">
        <v>12263</v>
      </c>
      <c r="G103" s="5"/>
      <c r="H103" s="26">
        <v>0.95499999999999996</v>
      </c>
      <c r="I103" s="26">
        <v>17.46</v>
      </c>
      <c r="J103" s="26">
        <v>9.3249999999999993</v>
      </c>
      <c r="K103" s="5"/>
      <c r="L103" s="26">
        <v>1.478</v>
      </c>
      <c r="M103" s="26">
        <v>24.960999999999999</v>
      </c>
      <c r="N103" s="26">
        <v>8.2609999999999992</v>
      </c>
      <c r="O103" s="20"/>
      <c r="P103" s="51">
        <v>2.8000000000000001E-2</v>
      </c>
      <c r="Q103" s="51">
        <v>1.6E-2</v>
      </c>
      <c r="R103" s="51">
        <v>0.01</v>
      </c>
      <c r="S103" s="5"/>
      <c r="T103" s="26">
        <v>2.8029999999999999</v>
      </c>
      <c r="U103" s="26">
        <v>0.92300000000000004</v>
      </c>
      <c r="V103" s="5"/>
      <c r="W103" s="26">
        <v>0.53400000000000003</v>
      </c>
      <c r="X103" s="26">
        <v>0.32900000000000001</v>
      </c>
      <c r="Y103" s="53">
        <f t="shared" si="27"/>
        <v>0.17568600000000001</v>
      </c>
      <c r="Z103" s="5"/>
      <c r="AA103" s="28">
        <f t="shared" si="36"/>
        <v>1.5476439790575918</v>
      </c>
      <c r="AB103" s="28">
        <f t="shared" si="37"/>
        <v>1.4296105383734248</v>
      </c>
      <c r="AC103" s="28">
        <f t="shared" si="38"/>
        <v>0.88589812332439677</v>
      </c>
      <c r="AD103" s="5"/>
      <c r="AE103" s="26">
        <v>0.11799999999999999</v>
      </c>
      <c r="AF103" s="26">
        <v>8.5999999999999993E-2</v>
      </c>
      <c r="AG103" s="26">
        <v>0.95299999999999996</v>
      </c>
      <c r="AH103" s="5"/>
      <c r="AI103" s="38">
        <f t="shared" si="28"/>
        <v>0.17568600000000001</v>
      </c>
      <c r="AJ103" s="14">
        <f t="shared" si="39"/>
        <v>0.89727152352426998</v>
      </c>
      <c r="AK103" s="59">
        <f t="shared" si="40"/>
        <v>1741.2517360000002</v>
      </c>
      <c r="AL103" s="13">
        <f t="shared" si="41"/>
        <v>0.19580026267851119</v>
      </c>
      <c r="AN103" s="20"/>
      <c r="AO103" s="13">
        <f t="shared" si="46"/>
        <v>0.17568600000000001</v>
      </c>
      <c r="AP103" s="50">
        <f t="shared" si="47"/>
        <v>0.92333814821414428</v>
      </c>
      <c r="AQ103" s="12">
        <f t="shared" si="48"/>
        <v>2333.3135560000001</v>
      </c>
      <c r="AR103" s="13">
        <f t="shared" si="49"/>
        <v>0.19027265399983692</v>
      </c>
      <c r="AS103" s="20"/>
      <c r="AT103" s="19">
        <f t="shared" si="33"/>
        <v>217</v>
      </c>
      <c r="AU103" s="45">
        <v>3.9761999999999999E-2</v>
      </c>
      <c r="AV103" s="45"/>
      <c r="AW103" s="20"/>
      <c r="AX103" s="81">
        <f t="shared" si="34"/>
        <v>5.3798973535404597</v>
      </c>
      <c r="AY103" s="82">
        <f t="shared" si="35"/>
        <v>1.0306902721826512</v>
      </c>
      <c r="BA103" s="20"/>
      <c r="BB103" s="13"/>
    </row>
    <row r="104" spans="1:54" x14ac:dyDescent="0.2">
      <c r="A104" t="e">
        <f>IF(#REF!=D104,1,0)</f>
        <v>#REF!</v>
      </c>
      <c r="B104">
        <v>2</v>
      </c>
      <c r="C104" s="1" t="s">
        <v>439</v>
      </c>
      <c r="D104" t="s">
        <v>120</v>
      </c>
      <c r="E104">
        <v>197</v>
      </c>
      <c r="F104">
        <v>12263</v>
      </c>
      <c r="G104" s="5"/>
      <c r="H104" s="26">
        <v>1.246</v>
      </c>
      <c r="I104" s="26">
        <v>17.925999999999998</v>
      </c>
      <c r="J104" s="26">
        <v>11.646000000000001</v>
      </c>
      <c r="K104" s="5"/>
      <c r="L104" s="26">
        <v>1.7969999999999999</v>
      </c>
      <c r="M104" s="26">
        <v>25.52</v>
      </c>
      <c r="N104" s="26">
        <v>13.765000000000001</v>
      </c>
      <c r="O104" s="20"/>
      <c r="P104" s="51">
        <v>4.5999999999999999E-2</v>
      </c>
      <c r="Q104" s="51">
        <v>0.01</v>
      </c>
      <c r="R104" s="51">
        <v>8.9999999999999993E-3</v>
      </c>
      <c r="S104" s="5"/>
      <c r="T104" s="26">
        <v>4.0259999999999998</v>
      </c>
      <c r="U104" s="26">
        <v>0.94599999999999995</v>
      </c>
      <c r="V104" s="5"/>
      <c r="W104" s="26">
        <v>0.65</v>
      </c>
      <c r="X104" s="26">
        <v>0.23499999999999999</v>
      </c>
      <c r="Y104" s="53">
        <f t="shared" si="27"/>
        <v>0.15275</v>
      </c>
      <c r="Z104" s="5"/>
      <c r="AA104" s="28">
        <f t="shared" si="36"/>
        <v>1.442215088282504</v>
      </c>
      <c r="AB104" s="28">
        <f t="shared" si="37"/>
        <v>1.4236304808657816</v>
      </c>
      <c r="AC104" s="28">
        <f t="shared" si="38"/>
        <v>1.1819508844238364</v>
      </c>
      <c r="AD104" s="5"/>
      <c r="AE104" s="26">
        <v>-0.25</v>
      </c>
      <c r="AF104" s="26">
        <v>3.4000000000000002E-2</v>
      </c>
      <c r="AG104" s="26">
        <v>0.84799999999999998</v>
      </c>
      <c r="AH104" s="5"/>
      <c r="AI104" s="38">
        <f t="shared" si="28"/>
        <v>0.15275</v>
      </c>
      <c r="AJ104" s="14">
        <f t="shared" si="39"/>
        <v>0.89057449810334133</v>
      </c>
      <c r="AK104" s="59">
        <f t="shared" si="40"/>
        <v>1525.3139999999999</v>
      </c>
      <c r="AL104" s="13">
        <f t="shared" si="41"/>
        <v>0.17151849769481614</v>
      </c>
      <c r="AN104" s="20"/>
      <c r="AO104" s="13">
        <f t="shared" si="46"/>
        <v>0.15275</v>
      </c>
      <c r="AP104" s="50">
        <f t="shared" si="47"/>
        <v>0.91818549896168367</v>
      </c>
      <c r="AQ104" s="12">
        <f t="shared" si="48"/>
        <v>2040.0815</v>
      </c>
      <c r="AR104" s="13">
        <f t="shared" si="49"/>
        <v>0.16636071923672838</v>
      </c>
      <c r="AS104" s="20"/>
      <c r="AT104" s="19">
        <f t="shared" si="33"/>
        <v>197</v>
      </c>
      <c r="AU104" s="45">
        <v>-6.6314700000000004E-2</v>
      </c>
      <c r="AV104" s="45"/>
      <c r="AW104" s="20"/>
      <c r="AX104" s="81">
        <f t="shared" si="34"/>
        <v>5.2832037287379885</v>
      </c>
      <c r="AY104" s="82">
        <f t="shared" si="35"/>
        <v>1.3927733272175997</v>
      </c>
      <c r="BA104" s="20"/>
      <c r="BB104" s="13"/>
    </row>
    <row r="105" spans="1:54" x14ac:dyDescent="0.2">
      <c r="A105" t="e">
        <f>IF(#REF!=D105,1,0)</f>
        <v>#REF!</v>
      </c>
      <c r="B105">
        <v>2</v>
      </c>
      <c r="C105" s="1" t="s">
        <v>418</v>
      </c>
      <c r="D105" t="s">
        <v>99</v>
      </c>
      <c r="E105">
        <v>174</v>
      </c>
      <c r="F105">
        <v>12263</v>
      </c>
      <c r="G105" s="5"/>
      <c r="H105" s="26">
        <v>1.097</v>
      </c>
      <c r="I105" s="26">
        <v>18.831</v>
      </c>
      <c r="J105" s="26">
        <v>9.9459999999999997</v>
      </c>
      <c r="K105" s="5"/>
      <c r="L105" s="26">
        <v>2.5550000000000002</v>
      </c>
      <c r="M105" s="26">
        <v>25.699000000000002</v>
      </c>
      <c r="N105" s="26">
        <v>7.4320000000000004</v>
      </c>
      <c r="O105" s="20"/>
      <c r="P105" s="51">
        <v>1.2E-2</v>
      </c>
      <c r="Q105" s="51">
        <v>1.2999999999999999E-2</v>
      </c>
      <c r="R105" s="51">
        <v>8.0000000000000002E-3</v>
      </c>
      <c r="S105" s="5"/>
      <c r="T105" s="26">
        <v>4.0149999999999997</v>
      </c>
      <c r="U105" s="26">
        <v>0.99199999999999999</v>
      </c>
      <c r="V105" s="5"/>
      <c r="W105" s="26">
        <v>0.52800000000000002</v>
      </c>
      <c r="X105" s="26">
        <v>0.247</v>
      </c>
      <c r="Y105" s="53">
        <f t="shared" si="27"/>
        <v>0.130416</v>
      </c>
      <c r="Z105" s="5"/>
      <c r="AA105" s="28">
        <f t="shared" si="36"/>
        <v>2.3290793072014586</v>
      </c>
      <c r="AB105" s="28">
        <f t="shared" si="37"/>
        <v>1.3647177526419203</v>
      </c>
      <c r="AC105" s="28">
        <f t="shared" si="38"/>
        <v>0.74723506937462303</v>
      </c>
      <c r="AD105" s="5"/>
      <c r="AE105" s="26">
        <v>-0.11600000000000001</v>
      </c>
      <c r="AF105" s="26">
        <v>-9.6000000000000002E-2</v>
      </c>
      <c r="AG105" s="26">
        <v>0.97799999999999998</v>
      </c>
      <c r="AH105" s="5"/>
      <c r="AI105" s="38">
        <f t="shared" si="28"/>
        <v>0.130416</v>
      </c>
      <c r="AJ105" s="14">
        <f t="shared" si="39"/>
        <v>0.8845946531813863</v>
      </c>
      <c r="AK105" s="59">
        <f t="shared" si="40"/>
        <v>1311.0971040000002</v>
      </c>
      <c r="AL105" s="13">
        <f t="shared" si="41"/>
        <v>0.14743023771505681</v>
      </c>
      <c r="AN105" s="20"/>
      <c r="AO105" s="13">
        <f t="shared" si="46"/>
        <v>0.130416</v>
      </c>
      <c r="AP105" s="50">
        <f t="shared" si="47"/>
        <v>0.91356809073600853</v>
      </c>
      <c r="AQ105" s="12">
        <f t="shared" si="48"/>
        <v>1750.5990240000001</v>
      </c>
      <c r="AR105" s="13">
        <f t="shared" si="49"/>
        <v>0.14275454815298053</v>
      </c>
      <c r="AS105" s="20"/>
      <c r="AT105" s="19">
        <f t="shared" si="33"/>
        <v>174</v>
      </c>
      <c r="AU105" s="45">
        <v>1.54483E-2</v>
      </c>
      <c r="AV105" s="45"/>
      <c r="AW105" s="20"/>
      <c r="AX105" s="81">
        <f t="shared" si="34"/>
        <v>5.1590552992145291</v>
      </c>
      <c r="AY105" s="82">
        <f t="shared" si="35"/>
        <v>1.3900373473987249</v>
      </c>
      <c r="BA105" s="20"/>
      <c r="BB105" s="13"/>
    </row>
    <row r="106" spans="1:54" x14ac:dyDescent="0.2">
      <c r="A106" t="e">
        <f>IF(#REF!=D106,1,0)</f>
        <v>#REF!</v>
      </c>
      <c r="B106">
        <v>2</v>
      </c>
      <c r="C106" s="1" t="s">
        <v>426</v>
      </c>
      <c r="D106" t="s">
        <v>107</v>
      </c>
      <c r="E106">
        <v>166</v>
      </c>
      <c r="F106">
        <v>12263</v>
      </c>
      <c r="G106" s="5"/>
      <c r="H106" s="26">
        <v>0.85299999999999998</v>
      </c>
      <c r="I106" s="26">
        <v>19.873000000000001</v>
      </c>
      <c r="J106" s="26">
        <v>9.2889999999999997</v>
      </c>
      <c r="K106" s="5"/>
      <c r="L106" s="26">
        <v>1.0580000000000001</v>
      </c>
      <c r="M106" s="26">
        <v>32.844000000000001</v>
      </c>
      <c r="N106" s="26">
        <v>7.4560000000000004</v>
      </c>
      <c r="O106" s="20"/>
      <c r="P106" s="51">
        <v>0.01</v>
      </c>
      <c r="Q106" s="51">
        <v>1.6E-2</v>
      </c>
      <c r="R106" s="51">
        <v>1.2E-2</v>
      </c>
      <c r="S106" s="5"/>
      <c r="T106" s="26">
        <v>3.2730000000000001</v>
      </c>
      <c r="U106" s="26">
        <v>1.046</v>
      </c>
      <c r="V106" s="5"/>
      <c r="W106" s="26">
        <v>0.46700000000000003</v>
      </c>
      <c r="X106" s="26">
        <v>0.32</v>
      </c>
      <c r="Y106" s="53">
        <f t="shared" si="27"/>
        <v>0.14944000000000002</v>
      </c>
      <c r="Z106" s="5"/>
      <c r="AA106" s="28">
        <f t="shared" si="36"/>
        <v>1.2403282532239157</v>
      </c>
      <c r="AB106" s="28">
        <f t="shared" si="37"/>
        <v>1.652694610778443</v>
      </c>
      <c r="AC106" s="28">
        <f t="shared" si="38"/>
        <v>0.80266982452363012</v>
      </c>
      <c r="AD106" s="5"/>
      <c r="AE106" s="26">
        <v>0.222</v>
      </c>
      <c r="AF106" s="26">
        <v>0.25600000000000001</v>
      </c>
      <c r="AG106" s="26">
        <v>0.98599999999999999</v>
      </c>
      <c r="AH106" s="5"/>
      <c r="AI106" s="38">
        <f t="shared" si="28"/>
        <v>0.14944000000000002</v>
      </c>
      <c r="AJ106" s="14">
        <f t="shared" si="39"/>
        <v>0.90396100872850216</v>
      </c>
      <c r="AK106" s="59">
        <f t="shared" si="40"/>
        <v>1470.1628800000003</v>
      </c>
      <c r="AL106" s="13">
        <f t="shared" si="41"/>
        <v>0.16531686494996067</v>
      </c>
      <c r="AN106" s="20"/>
      <c r="AO106" s="13">
        <f t="shared" si="46"/>
        <v>0.14944000000000002</v>
      </c>
      <c r="AP106" s="50">
        <f t="shared" si="47"/>
        <v>0.9284655488307566</v>
      </c>
      <c r="AQ106" s="12">
        <f t="shared" si="48"/>
        <v>1973.7756800000002</v>
      </c>
      <c r="AR106" s="13">
        <f t="shared" si="49"/>
        <v>0.16095373725841966</v>
      </c>
      <c r="AS106" s="20"/>
      <c r="AT106" s="19">
        <f t="shared" si="33"/>
        <v>166</v>
      </c>
      <c r="AU106" s="45">
        <v>4.2692099999999997E-2</v>
      </c>
      <c r="AV106" s="45"/>
      <c r="AW106" s="20"/>
      <c r="AX106" s="81">
        <f t="shared" si="34"/>
        <v>5.1119877883565437</v>
      </c>
      <c r="AY106" s="82">
        <f t="shared" si="35"/>
        <v>1.1857069955190436</v>
      </c>
      <c r="BA106" s="20"/>
      <c r="BB106" s="13"/>
    </row>
    <row r="107" spans="1:54" x14ac:dyDescent="0.2">
      <c r="A107" t="e">
        <f>IF(#REF!=D107,1,0)</f>
        <v>#REF!</v>
      </c>
      <c r="B107">
        <v>2</v>
      </c>
      <c r="C107" s="1" t="s">
        <v>420</v>
      </c>
      <c r="D107" t="s">
        <v>101</v>
      </c>
      <c r="E107">
        <v>166</v>
      </c>
      <c r="F107">
        <v>12263</v>
      </c>
      <c r="G107" s="5"/>
      <c r="H107" s="26">
        <v>0.34200000000000003</v>
      </c>
      <c r="I107" s="26">
        <v>20.765000000000001</v>
      </c>
      <c r="J107" s="26">
        <v>11.288</v>
      </c>
      <c r="K107" s="5"/>
      <c r="L107" s="26">
        <v>0.45300000000000001</v>
      </c>
      <c r="M107" s="26">
        <v>33.079000000000001</v>
      </c>
      <c r="N107" s="26">
        <v>11.131</v>
      </c>
      <c r="O107" s="20"/>
      <c r="P107" s="51">
        <v>2.9000000000000001E-2</v>
      </c>
      <c r="Q107" s="51">
        <v>1.0999999999999999E-2</v>
      </c>
      <c r="R107" s="51">
        <v>0.01</v>
      </c>
      <c r="S107" s="5"/>
      <c r="T107" s="26">
        <v>1.3129999999999999</v>
      </c>
      <c r="U107" s="26">
        <v>1.093</v>
      </c>
      <c r="V107" s="5"/>
      <c r="W107" s="26">
        <v>0.54400000000000004</v>
      </c>
      <c r="X107" s="26">
        <v>0.83199999999999996</v>
      </c>
      <c r="Y107" s="53">
        <f t="shared" si="27"/>
        <v>0.45260800000000001</v>
      </c>
      <c r="Z107" s="5"/>
      <c r="AA107" s="28">
        <f t="shared" si="36"/>
        <v>1.3245614035087718</v>
      </c>
      <c r="AB107" s="28">
        <f t="shared" si="37"/>
        <v>1.5930170960751264</v>
      </c>
      <c r="AC107" s="28">
        <f t="shared" si="38"/>
        <v>0.98609142452161591</v>
      </c>
      <c r="AD107" s="5"/>
      <c r="AE107" s="26">
        <v>0.28899999999999998</v>
      </c>
      <c r="AF107" s="26">
        <v>0.315</v>
      </c>
      <c r="AG107" s="26">
        <v>0.97699999999999998</v>
      </c>
      <c r="AH107" s="5"/>
      <c r="AI107" s="38">
        <f t="shared" si="28"/>
        <v>0.45260800000000001</v>
      </c>
      <c r="AJ107" s="14">
        <f t="shared" si="39"/>
        <v>0.97792296924695465</v>
      </c>
      <c r="AK107" s="59">
        <f t="shared" si="40"/>
        <v>4115.9100159999998</v>
      </c>
      <c r="AL107" s="13">
        <f t="shared" si="41"/>
        <v>0.4628258198583155</v>
      </c>
      <c r="AN107" s="20"/>
      <c r="AO107" s="13">
        <f t="shared" si="46"/>
        <v>0.45260800000000001</v>
      </c>
      <c r="AP107" s="50">
        <f t="shared" si="47"/>
        <v>0.98389224127945385</v>
      </c>
      <c r="AQ107" s="12">
        <f t="shared" si="48"/>
        <v>5641.1989760000006</v>
      </c>
      <c r="AR107" s="13">
        <f t="shared" si="49"/>
        <v>0.46001785664193107</v>
      </c>
      <c r="AS107" s="20"/>
      <c r="AT107" s="19">
        <f t="shared" si="33"/>
        <v>166</v>
      </c>
      <c r="AU107" s="45">
        <v>-1.26201E-2</v>
      </c>
      <c r="AV107" s="45"/>
      <c r="AW107" s="20"/>
      <c r="AX107" s="81">
        <f t="shared" si="34"/>
        <v>5.1119877883565437</v>
      </c>
      <c r="AY107" s="82">
        <f t="shared" si="35"/>
        <v>0.2723145953206591</v>
      </c>
      <c r="BA107" s="20"/>
      <c r="BB107" s="13"/>
    </row>
    <row r="108" spans="1:54" x14ac:dyDescent="0.2">
      <c r="A108" t="e">
        <f>IF(#REF!=D108,1,0)</f>
        <v>#REF!</v>
      </c>
      <c r="B108">
        <v>2</v>
      </c>
      <c r="C108" s="1" t="s">
        <v>422</v>
      </c>
      <c r="D108" t="s">
        <v>103</v>
      </c>
      <c r="E108">
        <v>166</v>
      </c>
      <c r="F108">
        <v>12263</v>
      </c>
      <c r="G108" s="5"/>
      <c r="H108" s="26">
        <v>0.80300000000000005</v>
      </c>
      <c r="I108" s="26">
        <v>18.731999999999999</v>
      </c>
      <c r="J108" s="26">
        <v>8.9719999999999995</v>
      </c>
      <c r="K108" s="5"/>
      <c r="L108" s="26">
        <v>1.1020000000000001</v>
      </c>
      <c r="M108" s="26">
        <v>28.265999999999998</v>
      </c>
      <c r="N108" s="26">
        <v>6.468</v>
      </c>
      <c r="O108" s="20"/>
      <c r="P108" s="51">
        <v>1.2E-2</v>
      </c>
      <c r="Q108" s="51">
        <v>2.4E-2</v>
      </c>
      <c r="R108" s="51">
        <v>1.4999999999999999E-2</v>
      </c>
      <c r="S108" s="5"/>
      <c r="T108" s="26">
        <v>3.0790000000000002</v>
      </c>
      <c r="U108" s="26">
        <v>0.98599999999999999</v>
      </c>
      <c r="V108" s="5"/>
      <c r="W108" s="26">
        <v>0.47899999999999998</v>
      </c>
      <c r="X108" s="26">
        <v>0.32</v>
      </c>
      <c r="Y108" s="53">
        <f t="shared" si="27"/>
        <v>0.15328</v>
      </c>
      <c r="Z108" s="5"/>
      <c r="AA108" s="28">
        <f t="shared" si="36"/>
        <v>1.3723536737235367</v>
      </c>
      <c r="AB108" s="28">
        <f t="shared" si="37"/>
        <v>1.5089686098654709</v>
      </c>
      <c r="AC108" s="28">
        <f t="shared" si="38"/>
        <v>0.72090949621043254</v>
      </c>
      <c r="AD108" s="5"/>
      <c r="AE108" s="26">
        <v>-7.0000000000000007E-2</v>
      </c>
      <c r="AF108" s="26">
        <v>-8.5000000000000006E-2</v>
      </c>
      <c r="AG108" s="26">
        <v>0.98799999999999999</v>
      </c>
      <c r="AH108" s="5"/>
      <c r="AI108" s="38">
        <f t="shared" si="28"/>
        <v>0.15328</v>
      </c>
      <c r="AJ108" s="14">
        <f t="shared" si="39"/>
        <v>0.90652530558208033</v>
      </c>
      <c r="AK108" s="59">
        <f t="shared" si="40"/>
        <v>1503.6745599999999</v>
      </c>
      <c r="AL108" s="13">
        <f t="shared" si="41"/>
        <v>0.16908518610142809</v>
      </c>
      <c r="AN108" s="20"/>
      <c r="AO108" s="13">
        <f t="shared" si="46"/>
        <v>0.15328</v>
      </c>
      <c r="AP108" s="50">
        <f t="shared" si="47"/>
        <v>0.93042591783296391</v>
      </c>
      <c r="AQ108" s="12">
        <f t="shared" si="48"/>
        <v>2020.2281600000001</v>
      </c>
      <c r="AR108" s="13">
        <f t="shared" si="49"/>
        <v>0.16474175650330264</v>
      </c>
      <c r="AS108" s="20"/>
      <c r="AT108" s="19">
        <f t="shared" si="33"/>
        <v>166</v>
      </c>
      <c r="AU108" s="45">
        <v>2.9719300000000001E-2</v>
      </c>
      <c r="AV108" s="45"/>
      <c r="AW108" s="20"/>
      <c r="AX108" s="81">
        <f t="shared" si="34"/>
        <v>5.1119877883565437</v>
      </c>
      <c r="AY108" s="82">
        <f t="shared" si="35"/>
        <v>1.1246048689423633</v>
      </c>
      <c r="BA108" s="20"/>
      <c r="BB108" s="13"/>
    </row>
    <row r="109" spans="1:54" x14ac:dyDescent="0.2">
      <c r="A109" t="e">
        <f>IF(#REF!=D109,1,0)</f>
        <v>#REF!</v>
      </c>
      <c r="B109">
        <v>2</v>
      </c>
      <c r="C109" s="1" t="s">
        <v>429</v>
      </c>
      <c r="D109" t="s">
        <v>110</v>
      </c>
      <c r="E109">
        <v>165</v>
      </c>
      <c r="F109">
        <v>12263</v>
      </c>
      <c r="G109" s="5"/>
      <c r="H109" s="26">
        <v>0.67300000000000004</v>
      </c>
      <c r="I109" s="26">
        <v>17.413</v>
      </c>
      <c r="J109" s="26">
        <v>9.6760000000000002</v>
      </c>
      <c r="K109" s="5"/>
      <c r="L109" s="26">
        <v>0.79300000000000004</v>
      </c>
      <c r="M109" s="26">
        <v>23.216000000000001</v>
      </c>
      <c r="N109" s="26">
        <v>6.0759999999999996</v>
      </c>
      <c r="O109" s="20"/>
      <c r="P109" s="51">
        <v>1.0999999999999999E-2</v>
      </c>
      <c r="Q109" s="51">
        <v>0.01</v>
      </c>
      <c r="R109" s="51">
        <v>6.0000000000000001E-3</v>
      </c>
      <c r="S109" s="5"/>
      <c r="T109" s="26">
        <v>2.5979999999999999</v>
      </c>
      <c r="U109" s="26">
        <v>0.91600000000000004</v>
      </c>
      <c r="V109" s="5"/>
      <c r="W109" s="26">
        <v>0.55600000000000005</v>
      </c>
      <c r="X109" s="26">
        <v>0.35299999999999998</v>
      </c>
      <c r="Y109" s="53">
        <f t="shared" si="27"/>
        <v>0.196268</v>
      </c>
      <c r="Z109" s="5"/>
      <c r="AA109" s="28">
        <f t="shared" si="36"/>
        <v>1.1783060921248143</v>
      </c>
      <c r="AB109" s="28">
        <f t="shared" si="37"/>
        <v>1.3332567621891691</v>
      </c>
      <c r="AC109" s="28">
        <f t="shared" si="38"/>
        <v>0.62794543199669284</v>
      </c>
      <c r="AD109" s="5"/>
      <c r="AE109" s="26">
        <v>-9.0999999999999998E-2</v>
      </c>
      <c r="AF109" s="26">
        <v>-6.3E-2</v>
      </c>
      <c r="AG109" s="26">
        <v>0.95899999999999996</v>
      </c>
      <c r="AH109" s="5"/>
      <c r="AI109" s="38">
        <f t="shared" si="28"/>
        <v>0.196268</v>
      </c>
      <c r="AJ109" s="14">
        <f t="shared" si="39"/>
        <v>0.92938558782376335</v>
      </c>
      <c r="AK109" s="59">
        <f t="shared" si="40"/>
        <v>1878.027104</v>
      </c>
      <c r="AL109" s="13">
        <f t="shared" si="41"/>
        <v>0.21118037827504779</v>
      </c>
      <c r="AN109" s="20"/>
      <c r="AO109" s="13">
        <f t="shared" si="46"/>
        <v>0.196268</v>
      </c>
      <c r="AP109" s="50">
        <f t="shared" si="47"/>
        <v>0.94777776045469342</v>
      </c>
      <c r="AQ109" s="12">
        <f t="shared" si="48"/>
        <v>2539.4502640000001</v>
      </c>
      <c r="AR109" s="13">
        <f t="shared" si="49"/>
        <v>0.2070823015575308</v>
      </c>
      <c r="AS109" s="20"/>
      <c r="AT109" s="19">
        <f t="shared" si="33"/>
        <v>165</v>
      </c>
      <c r="AU109" s="45">
        <v>-1.4323799999999999E-2</v>
      </c>
      <c r="AV109" s="45"/>
      <c r="AW109" s="20"/>
      <c r="AX109" s="81">
        <f t="shared" si="34"/>
        <v>5.1059454739005803</v>
      </c>
      <c r="AY109" s="82">
        <f t="shared" si="35"/>
        <v>0.95474191824840771</v>
      </c>
      <c r="BA109" s="20"/>
      <c r="BB109" s="13"/>
    </row>
    <row r="110" spans="1:54" x14ac:dyDescent="0.2">
      <c r="A110" t="e">
        <f>IF(#REF!=D110,1,0)</f>
        <v>#REF!</v>
      </c>
      <c r="B110">
        <v>2</v>
      </c>
      <c r="C110" s="1" t="s">
        <v>423</v>
      </c>
      <c r="D110" t="s">
        <v>104</v>
      </c>
      <c r="E110">
        <v>160</v>
      </c>
      <c r="F110">
        <v>12263</v>
      </c>
      <c r="G110" s="5"/>
      <c r="H110" s="26">
        <v>0.503</v>
      </c>
      <c r="I110" s="26">
        <v>20.245000000000001</v>
      </c>
      <c r="J110" s="26">
        <v>10.916</v>
      </c>
      <c r="K110" s="5"/>
      <c r="L110" s="26">
        <v>0.54100000000000004</v>
      </c>
      <c r="M110" s="26">
        <v>28.808</v>
      </c>
      <c r="N110" s="26">
        <v>8.8550000000000004</v>
      </c>
      <c r="O110" s="20"/>
      <c r="P110" s="51">
        <v>2.5999999999999999E-2</v>
      </c>
      <c r="Q110" s="51">
        <v>0.01</v>
      </c>
      <c r="R110" s="51">
        <v>8.0000000000000002E-3</v>
      </c>
      <c r="S110" s="5"/>
      <c r="T110" s="26">
        <v>2.0030000000000001</v>
      </c>
      <c r="U110" s="26">
        <v>1.0649999999999999</v>
      </c>
      <c r="V110" s="5"/>
      <c r="W110" s="26">
        <v>0.53900000000000003</v>
      </c>
      <c r="X110" s="26">
        <v>0.53200000000000003</v>
      </c>
      <c r="Y110" s="53">
        <f t="shared" si="27"/>
        <v>0.28674800000000006</v>
      </c>
      <c r="Z110" s="5"/>
      <c r="AA110" s="28">
        <f t="shared" si="36"/>
        <v>1.0755467196819086</v>
      </c>
      <c r="AB110" s="28">
        <f t="shared" si="37"/>
        <v>1.4229686342306742</v>
      </c>
      <c r="AC110" s="28">
        <f t="shared" si="38"/>
        <v>0.81119457676804696</v>
      </c>
      <c r="AD110" s="5"/>
      <c r="AE110" s="26">
        <v>0.105</v>
      </c>
      <c r="AF110" s="26">
        <v>0.189</v>
      </c>
      <c r="AG110" s="26">
        <v>0.97099999999999997</v>
      </c>
      <c r="AH110" s="5"/>
      <c r="AI110" s="38">
        <f t="shared" si="28"/>
        <v>0.28674800000000006</v>
      </c>
      <c r="AJ110" s="14">
        <f t="shared" si="39"/>
        <v>0.95716478008730765</v>
      </c>
      <c r="AK110" s="59">
        <f t="shared" si="40"/>
        <v>2664.1702840000007</v>
      </c>
      <c r="AL110" s="13">
        <f t="shared" si="41"/>
        <v>0.29958060092207361</v>
      </c>
      <c r="AN110" s="20"/>
      <c r="AO110" s="13">
        <f t="shared" si="46"/>
        <v>0.28674800000000006</v>
      </c>
      <c r="AP110" s="50">
        <f t="shared" si="47"/>
        <v>0.9685663206592906</v>
      </c>
      <c r="AQ110" s="12">
        <f t="shared" si="48"/>
        <v>3630.5110440000008</v>
      </c>
      <c r="AR110" s="13">
        <f t="shared" si="49"/>
        <v>0.29605406866182832</v>
      </c>
      <c r="AS110" s="20"/>
      <c r="AT110" s="19">
        <f t="shared" si="33"/>
        <v>160</v>
      </c>
      <c r="AU110" s="45">
        <v>1.87219E-2</v>
      </c>
      <c r="AV110" s="45"/>
      <c r="AW110" s="20"/>
      <c r="AX110" s="81">
        <f t="shared" si="34"/>
        <v>5.0751738152338266</v>
      </c>
      <c r="AY110" s="82">
        <f t="shared" si="35"/>
        <v>0.69464605668368129</v>
      </c>
      <c r="BA110" s="20"/>
      <c r="BB110" s="13"/>
    </row>
    <row r="111" spans="1:54" x14ac:dyDescent="0.2">
      <c r="A111" t="e">
        <f>IF(#REF!=D111,1,0)</f>
        <v>#REF!</v>
      </c>
      <c r="B111">
        <v>2</v>
      </c>
      <c r="C111" s="1" t="s">
        <v>428</v>
      </c>
      <c r="D111" t="s">
        <v>109</v>
      </c>
      <c r="E111">
        <v>157</v>
      </c>
      <c r="F111">
        <v>12263</v>
      </c>
      <c r="G111" s="5"/>
      <c r="H111" s="26">
        <v>0.47899999999999998</v>
      </c>
      <c r="I111" s="26">
        <v>18.225999999999999</v>
      </c>
      <c r="J111" s="26">
        <v>9.5969999999999995</v>
      </c>
      <c r="K111" s="5"/>
      <c r="L111" s="26">
        <v>0.63300000000000001</v>
      </c>
      <c r="M111" s="26">
        <v>28.093</v>
      </c>
      <c r="N111" s="26">
        <v>9.1709999999999994</v>
      </c>
      <c r="O111" s="20"/>
      <c r="P111" s="51">
        <v>1.4E-2</v>
      </c>
      <c r="Q111" s="51">
        <v>1.2999999999999999E-2</v>
      </c>
      <c r="R111" s="51">
        <v>0.01</v>
      </c>
      <c r="S111" s="5"/>
      <c r="T111" s="26">
        <v>1.944</v>
      </c>
      <c r="U111" s="26">
        <v>0.95799999999999996</v>
      </c>
      <c r="V111" s="5"/>
      <c r="W111" s="26">
        <v>0.52700000000000002</v>
      </c>
      <c r="X111" s="26">
        <v>0.49299999999999999</v>
      </c>
      <c r="Y111" s="53">
        <f t="shared" si="27"/>
        <v>0.25981100000000001</v>
      </c>
      <c r="Z111" s="5"/>
      <c r="AA111" s="28">
        <f t="shared" si="36"/>
        <v>1.3215031315240084</v>
      </c>
      <c r="AB111" s="28">
        <f t="shared" si="37"/>
        <v>1.5413694721825963</v>
      </c>
      <c r="AC111" s="28">
        <f t="shared" si="38"/>
        <v>0.95561112847764929</v>
      </c>
      <c r="AD111" s="5"/>
      <c r="AE111" s="26">
        <v>3.3000000000000002E-2</v>
      </c>
      <c r="AF111" s="26">
        <v>2.1999999999999999E-2</v>
      </c>
      <c r="AG111" s="26">
        <v>0.96699999999999997</v>
      </c>
      <c r="AH111" s="5"/>
      <c r="AI111" s="38">
        <f t="shared" si="28"/>
        <v>0.25981100000000001</v>
      </c>
      <c r="AJ111" s="14">
        <f t="shared" si="39"/>
        <v>0.95211223184142491</v>
      </c>
      <c r="AK111" s="59">
        <f t="shared" si="40"/>
        <v>2426.7088960000001</v>
      </c>
      <c r="AL111" s="13">
        <f t="shared" si="41"/>
        <v>0.27287854447318116</v>
      </c>
      <c r="AN111" s="20"/>
      <c r="AO111" s="13">
        <f t="shared" si="46"/>
        <v>0.25981100000000001</v>
      </c>
      <c r="AP111" s="50">
        <f t="shared" si="47"/>
        <v>0.96480917556261636</v>
      </c>
      <c r="AQ111" s="12">
        <f t="shared" si="48"/>
        <v>3302.2719659999998</v>
      </c>
      <c r="AR111" s="13">
        <f t="shared" si="49"/>
        <v>0.26928744728043708</v>
      </c>
      <c r="AS111" s="20"/>
      <c r="AT111" s="19">
        <f t="shared" si="33"/>
        <v>157</v>
      </c>
      <c r="AU111" s="45">
        <v>1.17795E-2</v>
      </c>
      <c r="AV111" s="45"/>
      <c r="AW111" s="20"/>
      <c r="AX111" s="81">
        <f t="shared" si="34"/>
        <v>5.0562458053483077</v>
      </c>
      <c r="AY111" s="82">
        <f t="shared" si="35"/>
        <v>0.66474770603824729</v>
      </c>
      <c r="BA111" s="20"/>
      <c r="BB111" s="13"/>
    </row>
    <row r="112" spans="1:54" x14ac:dyDescent="0.2">
      <c r="A112" t="e">
        <f>IF(#REF!=D112,1,0)</f>
        <v>#REF!</v>
      </c>
      <c r="B112">
        <v>2</v>
      </c>
      <c r="C112" s="1" t="s">
        <v>414</v>
      </c>
      <c r="D112" t="s">
        <v>95</v>
      </c>
      <c r="E112">
        <v>131</v>
      </c>
      <c r="F112">
        <v>12263</v>
      </c>
      <c r="G112" s="5"/>
      <c r="H112" s="26">
        <v>0.65</v>
      </c>
      <c r="I112" s="26">
        <v>18.058</v>
      </c>
      <c r="J112" s="26">
        <v>8.5960000000000001</v>
      </c>
      <c r="K112" s="5"/>
      <c r="L112" s="26">
        <v>0.69399999999999995</v>
      </c>
      <c r="M112" s="26">
        <v>28.922000000000001</v>
      </c>
      <c r="N112" s="26">
        <v>7.6239999999999997</v>
      </c>
      <c r="O112" s="20"/>
      <c r="P112" s="51">
        <v>1.0999999999999999E-2</v>
      </c>
      <c r="Q112" s="51">
        <v>1.2999999999999999E-2</v>
      </c>
      <c r="R112" s="51">
        <v>1.2E-2</v>
      </c>
      <c r="S112" s="5"/>
      <c r="T112" s="26">
        <v>3.1589999999999998</v>
      </c>
      <c r="U112" s="26">
        <v>0.94799999999999995</v>
      </c>
      <c r="V112" s="5"/>
      <c r="W112" s="26">
        <v>0.47599999999999998</v>
      </c>
      <c r="X112" s="26">
        <v>0.3</v>
      </c>
      <c r="Y112" s="53">
        <f t="shared" si="27"/>
        <v>0.14279999999999998</v>
      </c>
      <c r="Z112" s="5"/>
      <c r="AA112" s="28">
        <f t="shared" si="36"/>
        <v>1.0676923076923075</v>
      </c>
      <c r="AB112" s="28">
        <f t="shared" si="37"/>
        <v>1.6016170118507034</v>
      </c>
      <c r="AC112" s="28">
        <f t="shared" si="38"/>
        <v>0.88692415076779896</v>
      </c>
      <c r="AD112" s="5"/>
      <c r="AE112" s="26">
        <v>0.19600000000000001</v>
      </c>
      <c r="AF112" s="26">
        <v>0.13400000000000001</v>
      </c>
      <c r="AG112" s="26">
        <v>0.91</v>
      </c>
      <c r="AH112" s="5"/>
      <c r="AI112" s="38">
        <f t="shared" si="28"/>
        <v>0.14279999999999998</v>
      </c>
      <c r="AJ112" s="14">
        <f t="shared" si="39"/>
        <v>0.91875843212655406</v>
      </c>
      <c r="AK112" s="59">
        <f t="shared" si="40"/>
        <v>1382.2135999999998</v>
      </c>
      <c r="AL112" s="13">
        <f t="shared" si="41"/>
        <v>0.1554271449454627</v>
      </c>
      <c r="AN112" s="20"/>
      <c r="AO112" s="13">
        <f t="shared" si="46"/>
        <v>0.14279999999999998</v>
      </c>
      <c r="AP112" s="50">
        <f t="shared" si="47"/>
        <v>0.93973907316838612</v>
      </c>
      <c r="AQ112" s="12">
        <f t="shared" si="48"/>
        <v>1863.4495999999999</v>
      </c>
      <c r="AR112" s="13">
        <f t="shared" si="49"/>
        <v>0.15195707412541792</v>
      </c>
      <c r="AS112" s="20"/>
      <c r="AT112" s="19">
        <f t="shared" si="33"/>
        <v>131</v>
      </c>
      <c r="AU112" s="45">
        <v>1.4771599999999999E-2</v>
      </c>
      <c r="AV112" s="45"/>
      <c r="AW112" s="20"/>
      <c r="AX112" s="81">
        <f t="shared" si="34"/>
        <v>4.8751973232011512</v>
      </c>
      <c r="AY112" s="82">
        <f t="shared" si="35"/>
        <v>1.1502555218199482</v>
      </c>
      <c r="BA112" s="20"/>
      <c r="BB112" s="13"/>
    </row>
    <row r="113" spans="1:54" x14ac:dyDescent="0.2">
      <c r="A113" t="e">
        <f>IF(#REF!=D113,1,0)</f>
        <v>#REF!</v>
      </c>
      <c r="B113">
        <v>2</v>
      </c>
      <c r="C113" s="1" t="s">
        <v>413</v>
      </c>
      <c r="D113" t="s">
        <v>94</v>
      </c>
      <c r="E113">
        <v>120</v>
      </c>
      <c r="F113">
        <v>12263</v>
      </c>
      <c r="G113" s="5"/>
      <c r="H113" s="26">
        <v>1.6819999999999999</v>
      </c>
      <c r="I113" s="26">
        <v>14.736000000000001</v>
      </c>
      <c r="J113" s="26">
        <v>8.0030000000000001</v>
      </c>
      <c r="K113" s="5"/>
      <c r="L113" s="26">
        <v>2.0169999999999999</v>
      </c>
      <c r="M113" s="26">
        <v>17.23</v>
      </c>
      <c r="N113" s="26">
        <v>5.6050000000000004</v>
      </c>
      <c r="O113" s="20"/>
      <c r="P113" s="51">
        <v>2.3E-2</v>
      </c>
      <c r="Q113" s="51">
        <v>1.7000000000000001E-2</v>
      </c>
      <c r="R113" s="51">
        <v>1.4999999999999999E-2</v>
      </c>
      <c r="S113" s="5"/>
      <c r="T113" s="26">
        <v>8.9220000000000006</v>
      </c>
      <c r="U113" s="26">
        <v>0.77300000000000002</v>
      </c>
      <c r="V113" s="5"/>
      <c r="W113" s="26">
        <v>0.54300000000000004</v>
      </c>
      <c r="X113" s="26">
        <v>8.6999999999999994E-2</v>
      </c>
      <c r="Y113" s="53">
        <f t="shared" si="27"/>
        <v>4.7240999999999998E-2</v>
      </c>
      <c r="Z113" s="5"/>
      <c r="AA113" s="28">
        <f t="shared" si="36"/>
        <v>1.199167657550535</v>
      </c>
      <c r="AB113" s="28">
        <f t="shared" si="37"/>
        <v>1.1692453854505971</v>
      </c>
      <c r="AC113" s="28">
        <f t="shared" si="38"/>
        <v>0.70036236411345754</v>
      </c>
      <c r="AD113" s="5"/>
      <c r="AE113" s="26">
        <v>-0.11899999999999999</v>
      </c>
      <c r="AF113" s="26">
        <v>-0.16600000000000001</v>
      </c>
      <c r="AG113" s="26">
        <v>0.91800000000000004</v>
      </c>
      <c r="AH113" s="5"/>
      <c r="AI113" s="38">
        <f t="shared" si="28"/>
        <v>4.7240999999999998E-2</v>
      </c>
      <c r="AJ113" s="14">
        <f t="shared" si="39"/>
        <v>0.78607524194249012</v>
      </c>
      <c r="AK113" s="59">
        <f t="shared" si="40"/>
        <v>534.44529299999999</v>
      </c>
      <c r="AL113" s="13">
        <f t="shared" si="41"/>
        <v>6.0097300461036771E-2</v>
      </c>
      <c r="AN113" s="20"/>
      <c r="AO113" s="13">
        <f t="shared" si="46"/>
        <v>4.7240999999999998E-2</v>
      </c>
      <c r="AP113" s="50">
        <f t="shared" si="47"/>
        <v>0.83517408179434216</v>
      </c>
      <c r="AQ113" s="12">
        <f t="shared" si="48"/>
        <v>693.64746300000002</v>
      </c>
      <c r="AR113" s="13">
        <f t="shared" si="49"/>
        <v>5.6564255320883959E-2</v>
      </c>
      <c r="AS113" s="20"/>
      <c r="AT113" s="19">
        <f t="shared" si="33"/>
        <v>120</v>
      </c>
      <c r="AU113" s="45">
        <v>-6.2754000000000004E-3</v>
      </c>
      <c r="AV113" s="45"/>
      <c r="AW113" s="20"/>
      <c r="AX113" s="81">
        <f t="shared" si="34"/>
        <v>4.7874917427820458</v>
      </c>
      <c r="AY113" s="82">
        <f t="shared" si="35"/>
        <v>2.1885201367060731</v>
      </c>
      <c r="BA113" s="20"/>
      <c r="BB113" s="13"/>
    </row>
    <row r="114" spans="1:54" x14ac:dyDescent="0.2">
      <c r="A114" t="e">
        <f>IF(#REF!=D114,1,0)</f>
        <v>#REF!</v>
      </c>
      <c r="B114">
        <v>2</v>
      </c>
      <c r="C114" s="1" t="s">
        <v>440</v>
      </c>
      <c r="D114" t="s">
        <v>121</v>
      </c>
      <c r="E114">
        <v>119</v>
      </c>
      <c r="F114">
        <v>12263</v>
      </c>
      <c r="G114" s="5"/>
      <c r="H114" s="26">
        <v>0.71399999999999997</v>
      </c>
      <c r="I114" s="26">
        <v>16.384</v>
      </c>
      <c r="J114" s="26">
        <v>9.0549999999999997</v>
      </c>
      <c r="K114" s="5"/>
      <c r="L114" s="26">
        <v>0.95399999999999996</v>
      </c>
      <c r="M114" s="26">
        <v>30.04</v>
      </c>
      <c r="N114" s="26">
        <v>8.19</v>
      </c>
      <c r="O114" s="20"/>
      <c r="P114" s="51">
        <v>0.01</v>
      </c>
      <c r="Q114" s="51">
        <v>1.2E-2</v>
      </c>
      <c r="R114" s="51">
        <v>8.9999999999999993E-3</v>
      </c>
      <c r="S114" s="5"/>
      <c r="T114" s="26">
        <v>3.8210000000000002</v>
      </c>
      <c r="U114" s="26">
        <v>0.85899999999999999</v>
      </c>
      <c r="V114" s="5"/>
      <c r="W114" s="26">
        <v>0.55300000000000005</v>
      </c>
      <c r="X114" s="26">
        <v>0.22500000000000001</v>
      </c>
      <c r="Y114" s="53">
        <f t="shared" si="27"/>
        <v>0.12442500000000001</v>
      </c>
      <c r="Z114" s="5"/>
      <c r="AA114" s="28">
        <f t="shared" si="36"/>
        <v>1.3361344537815125</v>
      </c>
      <c r="AB114" s="28">
        <f t="shared" si="37"/>
        <v>1.83349609375</v>
      </c>
      <c r="AC114" s="28">
        <f t="shared" si="38"/>
        <v>0.90447266703478735</v>
      </c>
      <c r="AD114" s="5"/>
      <c r="AE114" s="26">
        <v>-7.8E-2</v>
      </c>
      <c r="AF114" s="26">
        <v>-6.3E-2</v>
      </c>
      <c r="AG114" s="26">
        <v>0.96899999999999997</v>
      </c>
      <c r="AH114" s="5"/>
      <c r="AI114" s="38">
        <f t="shared" si="28"/>
        <v>0.12442500000000001</v>
      </c>
      <c r="AJ114" s="14">
        <f t="shared" si="39"/>
        <v>0.91393987032100599</v>
      </c>
      <c r="AK114" s="59">
        <f t="shared" si="40"/>
        <v>1210.7049500000001</v>
      </c>
      <c r="AL114" s="13">
        <f t="shared" si="41"/>
        <v>0.13614134150455415</v>
      </c>
      <c r="AN114" s="20"/>
      <c r="AO114" s="13">
        <f t="shared" si="46"/>
        <v>0.12442500000000001</v>
      </c>
      <c r="AP114" s="50">
        <f t="shared" si="47"/>
        <v>0.93607832788512912</v>
      </c>
      <c r="AQ114" s="12">
        <f t="shared" si="48"/>
        <v>1630.0172</v>
      </c>
      <c r="AR114" s="13">
        <f t="shared" si="49"/>
        <v>0.13292156894723967</v>
      </c>
      <c r="AS114" s="20"/>
      <c r="AT114" s="19">
        <f t="shared" si="33"/>
        <v>119</v>
      </c>
      <c r="AU114" s="45">
        <v>-5.70704E-2</v>
      </c>
      <c r="AV114" s="45"/>
      <c r="AW114" s="20"/>
      <c r="AX114" s="81">
        <f t="shared" si="34"/>
        <v>4.7791234931115296</v>
      </c>
      <c r="AY114" s="82">
        <f t="shared" si="35"/>
        <v>1.340512168464763</v>
      </c>
      <c r="BA114" s="20"/>
      <c r="BB114" s="13"/>
    </row>
    <row r="115" spans="1:54" x14ac:dyDescent="0.2">
      <c r="A115" t="e">
        <f>IF(#REF!=D115,1,0)</f>
        <v>#REF!</v>
      </c>
      <c r="B115">
        <v>2</v>
      </c>
      <c r="C115" s="1" t="s">
        <v>448</v>
      </c>
      <c r="D115" t="s">
        <v>129</v>
      </c>
      <c r="E115">
        <v>101</v>
      </c>
      <c r="F115">
        <v>12263</v>
      </c>
      <c r="G115" s="5"/>
      <c r="H115" s="26">
        <v>0.51700000000000002</v>
      </c>
      <c r="I115" s="26">
        <v>19.079999999999998</v>
      </c>
      <c r="J115" s="26">
        <v>8.0530000000000008</v>
      </c>
      <c r="K115" s="5"/>
      <c r="L115" s="26">
        <v>0.29599999999999999</v>
      </c>
      <c r="M115" s="26">
        <v>20.741</v>
      </c>
      <c r="N115" s="26">
        <v>3.9329999999999998</v>
      </c>
      <c r="O115" s="20"/>
      <c r="P115" s="51">
        <v>8.5999999999999993E-2</v>
      </c>
      <c r="Q115" s="51">
        <v>8.9999999999999993E-3</v>
      </c>
      <c r="R115" s="51">
        <v>7.0000000000000001E-3</v>
      </c>
      <c r="S115" s="5"/>
      <c r="T115" s="26">
        <v>3.26</v>
      </c>
      <c r="U115" s="26">
        <v>0.999</v>
      </c>
      <c r="V115" s="5"/>
      <c r="W115" s="26">
        <v>0.42199999999999999</v>
      </c>
      <c r="X115" s="26">
        <v>0.30599999999999999</v>
      </c>
      <c r="Y115" s="53">
        <f t="shared" si="27"/>
        <v>0.129132</v>
      </c>
      <c r="Z115" s="5"/>
      <c r="AA115" s="28">
        <f t="shared" si="36"/>
        <v>0.57253384912959382</v>
      </c>
      <c r="AB115" s="28">
        <f t="shared" si="37"/>
        <v>1.0870545073375262</v>
      </c>
      <c r="AC115" s="28">
        <f t="shared" si="38"/>
        <v>0.48838942009189112</v>
      </c>
      <c r="AD115" s="5"/>
      <c r="AE115" s="26">
        <v>-0.156</v>
      </c>
      <c r="AF115" s="26">
        <v>-0.129</v>
      </c>
      <c r="AG115" s="26">
        <v>0.96899999999999997</v>
      </c>
      <c r="AH115" s="5"/>
      <c r="AI115" s="38">
        <f t="shared" si="28"/>
        <v>0.129132</v>
      </c>
      <c r="AJ115" s="14">
        <f t="shared" si="39"/>
        <v>0.92885574920447678</v>
      </c>
      <c r="AK115" s="59">
        <f t="shared" si="40"/>
        <v>1236.328544</v>
      </c>
      <c r="AL115" s="13">
        <f t="shared" si="41"/>
        <v>0.13902266321826154</v>
      </c>
      <c r="AN115" s="20"/>
      <c r="AO115" s="13">
        <f t="shared" si="46"/>
        <v>0.129132</v>
      </c>
      <c r="AP115" s="50">
        <f t="shared" si="47"/>
        <v>0.94737810952586143</v>
      </c>
      <c r="AQ115" s="12">
        <f t="shared" si="48"/>
        <v>1671.5033839999999</v>
      </c>
      <c r="AR115" s="13">
        <f t="shared" si="49"/>
        <v>0.13630460605072167</v>
      </c>
      <c r="AS115" s="20"/>
      <c r="AT115" s="19">
        <f t="shared" si="33"/>
        <v>101</v>
      </c>
      <c r="AU115" s="45">
        <v>-3.4577400000000001E-2</v>
      </c>
      <c r="AV115" s="45"/>
      <c r="AW115" s="20"/>
      <c r="AX115" s="81">
        <f t="shared" si="34"/>
        <v>4.6151205168412597</v>
      </c>
      <c r="AY115" s="82">
        <f t="shared" si="35"/>
        <v>1.1817271953786161</v>
      </c>
      <c r="BA115" s="20"/>
      <c r="BB115" s="13"/>
    </row>
    <row r="116" spans="1:54" x14ac:dyDescent="0.2">
      <c r="A116" t="e">
        <f>IF(#REF!=D116,1,0)</f>
        <v>#REF!</v>
      </c>
      <c r="B116">
        <v>2</v>
      </c>
      <c r="C116" s="1" t="s">
        <v>433</v>
      </c>
      <c r="D116" t="s">
        <v>114</v>
      </c>
      <c r="E116">
        <v>100</v>
      </c>
      <c r="F116">
        <v>12263</v>
      </c>
      <c r="G116" s="5"/>
      <c r="H116" s="26">
        <v>1.034</v>
      </c>
      <c r="I116" s="26">
        <v>19.27</v>
      </c>
      <c r="J116" s="26">
        <v>11.404999999999999</v>
      </c>
      <c r="K116" s="5"/>
      <c r="L116" s="26">
        <v>2.5720000000000001</v>
      </c>
      <c r="M116" s="26">
        <v>33.905000000000001</v>
      </c>
      <c r="N116" s="26">
        <v>11.288</v>
      </c>
      <c r="O116" s="20"/>
      <c r="P116" s="51">
        <v>1.4E-2</v>
      </c>
      <c r="Q116" s="51">
        <v>1.2999999999999999E-2</v>
      </c>
      <c r="R116" s="51">
        <v>8.0000000000000002E-3</v>
      </c>
      <c r="S116" s="5"/>
      <c r="T116" s="26">
        <v>6.5810000000000004</v>
      </c>
      <c r="U116" s="26">
        <v>1.0089999999999999</v>
      </c>
      <c r="V116" s="5"/>
      <c r="W116" s="26">
        <v>0.59199999999999997</v>
      </c>
      <c r="X116" s="26">
        <v>0.153</v>
      </c>
      <c r="Y116" s="53">
        <f t="shared" si="27"/>
        <v>9.057599999999999E-2</v>
      </c>
      <c r="Z116" s="5"/>
      <c r="AA116" s="28">
        <f t="shared" si="36"/>
        <v>2.4874274661508702</v>
      </c>
      <c r="AB116" s="28">
        <f t="shared" si="37"/>
        <v>1.7594706798131812</v>
      </c>
      <c r="AC116" s="28">
        <f t="shared" si="38"/>
        <v>0.98974134151687865</v>
      </c>
      <c r="AD116" s="5"/>
      <c r="AE116" s="26">
        <v>0.31900000000000001</v>
      </c>
      <c r="AF116" s="26">
        <v>0.30599999999999999</v>
      </c>
      <c r="AG116" s="26">
        <v>0.92900000000000005</v>
      </c>
      <c r="AH116" s="5"/>
      <c r="AI116" s="38">
        <f t="shared" si="28"/>
        <v>9.057599999999999E-2</v>
      </c>
      <c r="AJ116" s="14">
        <f t="shared" si="39"/>
        <v>0.89855101202411192</v>
      </c>
      <c r="AK116" s="59">
        <f t="shared" si="40"/>
        <v>896.43476799999996</v>
      </c>
      <c r="AL116" s="13">
        <f t="shared" si="41"/>
        <v>0.10080229034071742</v>
      </c>
      <c r="AN116" s="20"/>
      <c r="AO116" s="13">
        <f t="shared" si="46"/>
        <v>9.057599999999999E-2</v>
      </c>
      <c r="AP116" s="50">
        <f t="shared" si="47"/>
        <v>0.92432035883539343</v>
      </c>
      <c r="AQ116" s="12">
        <f t="shared" si="48"/>
        <v>1201.6758879999998</v>
      </c>
      <c r="AR116" s="13">
        <f t="shared" si="49"/>
        <v>9.7991999347631059E-2</v>
      </c>
      <c r="AS116" s="20"/>
      <c r="AT116" s="19">
        <f t="shared" si="33"/>
        <v>100</v>
      </c>
      <c r="AU116" s="45">
        <v>8.8703099999999993E-2</v>
      </c>
      <c r="AV116" s="45"/>
      <c r="AW116" s="20"/>
      <c r="AX116" s="81">
        <f t="shared" si="34"/>
        <v>4.6051701859880918</v>
      </c>
      <c r="AY116" s="82">
        <f t="shared" si="35"/>
        <v>1.8841867094739821</v>
      </c>
      <c r="BA116" s="20"/>
      <c r="BB116" s="13"/>
    </row>
    <row r="117" spans="1:54" x14ac:dyDescent="0.2">
      <c r="A117" t="e">
        <f>IF(#REF!=D117,1,0)</f>
        <v>#REF!</v>
      </c>
      <c r="B117">
        <v>2</v>
      </c>
      <c r="C117" s="1" t="s">
        <v>421</v>
      </c>
      <c r="D117" t="s">
        <v>102</v>
      </c>
      <c r="E117">
        <v>95</v>
      </c>
      <c r="F117">
        <v>12263</v>
      </c>
      <c r="G117" s="5"/>
      <c r="H117" s="26">
        <v>1.7050000000000001</v>
      </c>
      <c r="I117" s="26">
        <v>15.864000000000001</v>
      </c>
      <c r="J117" s="26">
        <v>8.1319999999999997</v>
      </c>
      <c r="K117" s="5"/>
      <c r="L117" s="26">
        <v>2.5720000000000001</v>
      </c>
      <c r="M117" s="26">
        <v>29.094999999999999</v>
      </c>
      <c r="N117" s="26">
        <v>9.2840000000000007</v>
      </c>
      <c r="O117" s="20"/>
      <c r="P117" s="51">
        <v>4.9000000000000002E-2</v>
      </c>
      <c r="Q117" s="51">
        <v>2.1999999999999999E-2</v>
      </c>
      <c r="R117" s="51">
        <v>1.2E-2</v>
      </c>
      <c r="S117" s="5"/>
      <c r="T117" s="26">
        <v>11.423</v>
      </c>
      <c r="U117" s="26">
        <v>0.83</v>
      </c>
      <c r="V117" s="5"/>
      <c r="W117" s="26">
        <v>0.51300000000000001</v>
      </c>
      <c r="X117" s="26">
        <v>7.2999999999999995E-2</v>
      </c>
      <c r="Y117" s="53">
        <f t="shared" si="27"/>
        <v>3.7448999999999996E-2</v>
      </c>
      <c r="Z117" s="5"/>
      <c r="AA117" s="28">
        <f t="shared" si="36"/>
        <v>1.5085043988269795</v>
      </c>
      <c r="AB117" s="28">
        <f t="shared" si="37"/>
        <v>1.8340267271810387</v>
      </c>
      <c r="AC117" s="28">
        <f t="shared" si="38"/>
        <v>1.1416625676340384</v>
      </c>
      <c r="AD117" s="5"/>
      <c r="AE117" s="26">
        <v>0.308</v>
      </c>
      <c r="AF117" s="26">
        <v>0.17399999999999999</v>
      </c>
      <c r="AG117" s="26">
        <v>0.95099999999999996</v>
      </c>
      <c r="AH117" s="5"/>
      <c r="AI117" s="38">
        <f t="shared" si="28"/>
        <v>3.7448999999999996E-2</v>
      </c>
      <c r="AJ117" s="14">
        <f t="shared" si="39"/>
        <v>0.78457608924420008</v>
      </c>
      <c r="AK117" s="59">
        <f t="shared" si="40"/>
        <v>424.47630199999998</v>
      </c>
      <c r="AL117" s="13">
        <f t="shared" si="41"/>
        <v>4.7731508152479472E-2</v>
      </c>
      <c r="AN117" s="20"/>
      <c r="AO117" s="13">
        <f t="shared" si="46"/>
        <v>3.7448999999999996E-2</v>
      </c>
      <c r="AP117" s="50">
        <f t="shared" si="47"/>
        <v>0.83394632214990727</v>
      </c>
      <c r="AQ117" s="12">
        <f t="shared" si="48"/>
        <v>550.67943200000002</v>
      </c>
      <c r="AR117" s="13">
        <f t="shared" si="49"/>
        <v>4.4905767919758623E-2</v>
      </c>
      <c r="AS117" s="20"/>
      <c r="AT117" s="19">
        <f t="shared" si="33"/>
        <v>95</v>
      </c>
      <c r="AU117" s="45">
        <v>7.7266699999999994E-2</v>
      </c>
      <c r="AV117" s="45"/>
      <c r="AW117" s="20"/>
      <c r="AX117" s="81">
        <f t="shared" si="34"/>
        <v>4.5538768916005408</v>
      </c>
      <c r="AY117" s="82">
        <f t="shared" si="35"/>
        <v>2.4356288667518102</v>
      </c>
      <c r="BA117" s="20"/>
      <c r="BB117" s="13"/>
    </row>
    <row r="118" spans="1:54" x14ac:dyDescent="0.2">
      <c r="A118" t="e">
        <f>IF(#REF!=D118,1,0)</f>
        <v>#REF!</v>
      </c>
      <c r="B118">
        <v>2</v>
      </c>
      <c r="C118" s="1" t="s">
        <v>437</v>
      </c>
      <c r="D118" t="s">
        <v>118</v>
      </c>
      <c r="E118">
        <v>94</v>
      </c>
      <c r="F118">
        <v>12263</v>
      </c>
      <c r="G118" s="5"/>
      <c r="H118" s="26">
        <v>1.7749999999999999</v>
      </c>
      <c r="I118" s="26">
        <v>20.2</v>
      </c>
      <c r="J118" s="26">
        <v>9.69</v>
      </c>
      <c r="K118" s="5"/>
      <c r="L118" s="26">
        <v>4.649</v>
      </c>
      <c r="M118" s="26">
        <v>17.984999999999999</v>
      </c>
      <c r="N118" s="26">
        <v>4.5940000000000003</v>
      </c>
      <c r="O118" s="20"/>
      <c r="P118" s="51">
        <v>2.5000000000000001E-2</v>
      </c>
      <c r="Q118" s="51">
        <v>2.1000000000000001E-2</v>
      </c>
      <c r="R118" s="51">
        <v>1.0999999999999999E-2</v>
      </c>
      <c r="S118" s="5"/>
      <c r="T118" s="26">
        <v>12.021000000000001</v>
      </c>
      <c r="U118" s="26">
        <v>1.0569999999999999</v>
      </c>
      <c r="V118" s="5"/>
      <c r="W118" s="26">
        <v>0.48</v>
      </c>
      <c r="X118" s="26">
        <v>8.7999999999999995E-2</v>
      </c>
      <c r="Y118" s="53">
        <f t="shared" si="27"/>
        <v>4.2239999999999993E-2</v>
      </c>
      <c r="Z118" s="5"/>
      <c r="AA118" s="28">
        <f t="shared" si="36"/>
        <v>2.6191549295774648</v>
      </c>
      <c r="AB118" s="28">
        <f t="shared" si="37"/>
        <v>0.89034653465346536</v>
      </c>
      <c r="AC118" s="28">
        <f t="shared" si="38"/>
        <v>0.47409700722394227</v>
      </c>
      <c r="AD118" s="5"/>
      <c r="AE118" s="26">
        <v>-5.5E-2</v>
      </c>
      <c r="AF118" s="26">
        <v>-7.0000000000000001E-3</v>
      </c>
      <c r="AG118" s="26">
        <v>0.98299999999999998</v>
      </c>
      <c r="AH118" s="5"/>
      <c r="AI118" s="38">
        <f t="shared" si="28"/>
        <v>4.2239999999999993E-2</v>
      </c>
      <c r="AJ118" s="14">
        <f t="shared" si="39"/>
        <v>0.80666676745339871</v>
      </c>
      <c r="AK118" s="59">
        <f t="shared" si="40"/>
        <v>465.66975999999994</v>
      </c>
      <c r="AL118" s="13">
        <f t="shared" si="41"/>
        <v>5.2363629821207687E-2</v>
      </c>
      <c r="AN118" s="20"/>
      <c r="AO118" s="13">
        <f t="shared" si="46"/>
        <v>4.2239999999999993E-2</v>
      </c>
      <c r="AP118" s="50">
        <f t="shared" si="47"/>
        <v>0.85192978319609192</v>
      </c>
      <c r="AQ118" s="12">
        <f t="shared" si="48"/>
        <v>608.01855999999998</v>
      </c>
      <c r="AR118" s="13">
        <f t="shared" si="49"/>
        <v>4.9581551007094507E-2</v>
      </c>
      <c r="AS118" s="20"/>
      <c r="AT118" s="19">
        <f t="shared" si="33"/>
        <v>94</v>
      </c>
      <c r="AU118" s="45">
        <v>0.13141439999999999</v>
      </c>
      <c r="AV118" s="45"/>
      <c r="AW118" s="20"/>
      <c r="AX118" s="81">
        <f t="shared" si="34"/>
        <v>4.5432947822700038</v>
      </c>
      <c r="AY118" s="82">
        <f t="shared" si="35"/>
        <v>2.4866551203221174</v>
      </c>
      <c r="BA118" s="20"/>
      <c r="BB118" s="13"/>
    </row>
    <row r="119" spans="1:54" x14ac:dyDescent="0.2">
      <c r="A119" t="e">
        <f>IF(#REF!=D119,1,0)</f>
        <v>#REF!</v>
      </c>
      <c r="B119">
        <v>2</v>
      </c>
      <c r="C119" s="1" t="s">
        <v>407</v>
      </c>
      <c r="D119" t="s">
        <v>88</v>
      </c>
      <c r="E119">
        <v>92</v>
      </c>
      <c r="F119">
        <v>12263</v>
      </c>
      <c r="G119" s="5"/>
      <c r="H119" s="26">
        <v>0.39300000000000002</v>
      </c>
      <c r="I119" s="26">
        <v>20.655000000000001</v>
      </c>
      <c r="J119" s="26">
        <v>11.691000000000001</v>
      </c>
      <c r="K119" s="5"/>
      <c r="L119" s="26">
        <v>0.45300000000000001</v>
      </c>
      <c r="M119" s="26">
        <v>26.75</v>
      </c>
      <c r="N119" s="26">
        <v>9.4</v>
      </c>
      <c r="O119" s="20"/>
      <c r="P119" s="51">
        <v>4.0000000000000001E-3</v>
      </c>
      <c r="Q119" s="51">
        <v>1.4E-2</v>
      </c>
      <c r="R119" s="51">
        <v>8.0000000000000002E-3</v>
      </c>
      <c r="S119" s="5"/>
      <c r="T119" s="26">
        <v>2.718</v>
      </c>
      <c r="U119" s="26">
        <v>1.08</v>
      </c>
      <c r="V119" s="5"/>
      <c r="W119" s="26">
        <v>0.56599999999999995</v>
      </c>
      <c r="X119" s="26">
        <v>0.39700000000000002</v>
      </c>
      <c r="Y119" s="53">
        <f t="shared" si="27"/>
        <v>0.22470199999999999</v>
      </c>
      <c r="Z119" s="5"/>
      <c r="AA119" s="28">
        <f t="shared" si="36"/>
        <v>1.1526717557251909</v>
      </c>
      <c r="AB119" s="28">
        <f t="shared" si="37"/>
        <v>1.2950859356088114</v>
      </c>
      <c r="AC119" s="28">
        <f t="shared" si="38"/>
        <v>0.8040372936446839</v>
      </c>
      <c r="AD119" s="5"/>
      <c r="AE119" s="26">
        <v>6.3E-2</v>
      </c>
      <c r="AF119" s="26">
        <v>9.6000000000000002E-2</v>
      </c>
      <c r="AG119" s="26">
        <v>0.95899999999999996</v>
      </c>
      <c r="AH119" s="5"/>
      <c r="AI119" s="38">
        <f t="shared" si="28"/>
        <v>0.22470199999999999</v>
      </c>
      <c r="AJ119" s="14">
        <f t="shared" si="39"/>
        <v>0.96553568966797576</v>
      </c>
      <c r="AK119" s="59">
        <f t="shared" si="40"/>
        <v>2069.6023019999998</v>
      </c>
      <c r="AL119" s="13">
        <f t="shared" si="41"/>
        <v>0.23272262476104799</v>
      </c>
      <c r="AN119" s="20"/>
      <c r="AO119" s="13">
        <f t="shared" si="46"/>
        <v>0.22470199999999999</v>
      </c>
      <c r="AP119" s="50">
        <f t="shared" si="47"/>
        <v>0.97476786337990218</v>
      </c>
      <c r="AQ119" s="12">
        <f t="shared" si="48"/>
        <v>2826.8480420000001</v>
      </c>
      <c r="AR119" s="13">
        <f t="shared" si="49"/>
        <v>0.23051847361983202</v>
      </c>
      <c r="AS119" s="20"/>
      <c r="AT119" s="19">
        <f t="shared" si="33"/>
        <v>92</v>
      </c>
      <c r="AU119" s="45">
        <v>1.73729E-2</v>
      </c>
      <c r="AV119" s="45"/>
      <c r="AW119" s="20"/>
      <c r="AX119" s="81">
        <f t="shared" si="34"/>
        <v>4.5217885770490405</v>
      </c>
      <c r="AY119" s="82">
        <f t="shared" si="35"/>
        <v>0.99989631572895199</v>
      </c>
      <c r="BA119" s="20"/>
      <c r="BB119" s="13"/>
    </row>
    <row r="120" spans="1:54" x14ac:dyDescent="0.2">
      <c r="A120" t="e">
        <f>IF(#REF!=D120,1,0)</f>
        <v>#REF!</v>
      </c>
      <c r="B120">
        <v>2</v>
      </c>
      <c r="C120" s="1" t="s">
        <v>436</v>
      </c>
      <c r="D120" t="s">
        <v>117</v>
      </c>
      <c r="E120">
        <v>81</v>
      </c>
      <c r="F120">
        <v>12263</v>
      </c>
      <c r="G120" s="5"/>
      <c r="H120" s="26">
        <v>1.649</v>
      </c>
      <c r="I120" s="26">
        <v>19.783999999999999</v>
      </c>
      <c r="J120" s="26">
        <v>11.827999999999999</v>
      </c>
      <c r="K120" s="5"/>
      <c r="L120" s="26">
        <v>3.39</v>
      </c>
      <c r="M120" s="26">
        <v>31.305</v>
      </c>
      <c r="N120" s="26">
        <v>12.643000000000001</v>
      </c>
      <c r="O120" s="20"/>
      <c r="P120" s="51">
        <v>1.9E-2</v>
      </c>
      <c r="Q120" s="51">
        <v>1.6E-2</v>
      </c>
      <c r="R120" s="51">
        <v>1.2E-2</v>
      </c>
      <c r="S120" s="5"/>
      <c r="T120" s="26">
        <v>12.958</v>
      </c>
      <c r="U120" s="26">
        <v>1.034</v>
      </c>
      <c r="V120" s="5"/>
      <c r="W120" s="26">
        <v>0.59799999999999998</v>
      </c>
      <c r="X120" s="26">
        <v>0.08</v>
      </c>
      <c r="Y120" s="53">
        <f t="shared" si="27"/>
        <v>4.7840000000000001E-2</v>
      </c>
      <c r="Z120" s="5"/>
      <c r="AA120" s="28">
        <f t="shared" si="36"/>
        <v>2.0557913887204369</v>
      </c>
      <c r="AB120" s="28">
        <f t="shared" si="37"/>
        <v>1.5823392640517591</v>
      </c>
      <c r="AC120" s="28">
        <f t="shared" si="38"/>
        <v>1.0689042948934733</v>
      </c>
      <c r="AD120" s="5"/>
      <c r="AE120" s="26">
        <v>7.3999999999999996E-2</v>
      </c>
      <c r="AF120" s="26">
        <v>0.06</v>
      </c>
      <c r="AG120" s="26">
        <v>0.97599999999999998</v>
      </c>
      <c r="AH120" s="5"/>
      <c r="AI120" s="38">
        <f t="shared" si="28"/>
        <v>4.7840000000000001E-2</v>
      </c>
      <c r="AJ120" s="14">
        <f t="shared" si="39"/>
        <v>0.84653767321503282</v>
      </c>
      <c r="AK120" s="59">
        <f t="shared" si="40"/>
        <v>502.56608</v>
      </c>
      <c r="AL120" s="13">
        <f t="shared" si="41"/>
        <v>5.6512546947036994E-2</v>
      </c>
      <c r="AN120" s="20"/>
      <c r="AO120" s="13">
        <f t="shared" si="46"/>
        <v>4.7840000000000001E-2</v>
      </c>
      <c r="AP120" s="50">
        <f t="shared" si="47"/>
        <v>0.88381065922845603</v>
      </c>
      <c r="AQ120" s="12">
        <f t="shared" si="48"/>
        <v>663.78688</v>
      </c>
      <c r="AR120" s="13">
        <f t="shared" si="49"/>
        <v>5.4129240805675612E-2</v>
      </c>
      <c r="AS120" s="20"/>
      <c r="AT120" s="19">
        <f t="shared" si="33"/>
        <v>81</v>
      </c>
      <c r="AU120" s="45">
        <v>7.8091900000000006E-2</v>
      </c>
      <c r="AV120" s="45"/>
      <c r="AW120" s="20"/>
      <c r="AX120" s="81">
        <f t="shared" si="34"/>
        <v>4.3944491546724391</v>
      </c>
      <c r="AY120" s="82">
        <f t="shared" si="35"/>
        <v>2.5617133580277653</v>
      </c>
      <c r="BA120" s="20"/>
      <c r="BB120" s="13"/>
    </row>
    <row r="121" spans="1:54" x14ac:dyDescent="0.2">
      <c r="A121" t="e">
        <f>IF(#REF!=D121,1,0)</f>
        <v>#REF!</v>
      </c>
      <c r="B121">
        <v>2</v>
      </c>
      <c r="C121" s="1" t="s">
        <v>424</v>
      </c>
      <c r="D121" t="s">
        <v>105</v>
      </c>
      <c r="E121">
        <v>78</v>
      </c>
      <c r="F121">
        <v>12263</v>
      </c>
      <c r="G121" s="5"/>
      <c r="H121" s="26">
        <v>0.25700000000000001</v>
      </c>
      <c r="I121" s="26">
        <v>19.457000000000001</v>
      </c>
      <c r="J121" s="26">
        <v>10.702</v>
      </c>
      <c r="K121" s="5"/>
      <c r="L121" s="26">
        <v>0.248</v>
      </c>
      <c r="M121" s="26">
        <v>27.305</v>
      </c>
      <c r="N121" s="26">
        <v>8.7720000000000002</v>
      </c>
      <c r="O121" s="20"/>
      <c r="P121" s="51">
        <v>1.4999999999999999E-2</v>
      </c>
      <c r="Q121" s="51">
        <v>1.4999999999999999E-2</v>
      </c>
      <c r="R121" s="51">
        <v>1.2999999999999999E-2</v>
      </c>
      <c r="S121" s="5"/>
      <c r="T121" s="26">
        <v>2.0990000000000002</v>
      </c>
      <c r="U121" s="26">
        <v>1.0169999999999999</v>
      </c>
      <c r="V121" s="5"/>
      <c r="W121" s="26">
        <v>0.55000000000000004</v>
      </c>
      <c r="X121" s="26">
        <v>0.48399999999999999</v>
      </c>
      <c r="Y121" s="53">
        <f t="shared" si="27"/>
        <v>0.26619999999999999</v>
      </c>
      <c r="Z121" s="5"/>
      <c r="AA121" s="28">
        <f t="shared" si="36"/>
        <v>0.96498054474708173</v>
      </c>
      <c r="AB121" s="28">
        <f t="shared" si="37"/>
        <v>1.4033509790820784</v>
      </c>
      <c r="AC121" s="28">
        <f t="shared" si="38"/>
        <v>0.81965987665856854</v>
      </c>
      <c r="AD121" s="5"/>
      <c r="AE121" s="26">
        <v>-2.9000000000000001E-2</v>
      </c>
      <c r="AF121" s="26">
        <v>3.6999999999999998E-2</v>
      </c>
      <c r="AG121" s="26">
        <v>0.96799999999999997</v>
      </c>
      <c r="AH121" s="5"/>
      <c r="AI121" s="38">
        <f t="shared" si="28"/>
        <v>0.26619999999999999</v>
      </c>
      <c r="AJ121" s="14">
        <f t="shared" si="39"/>
        <v>0.9763930093505897</v>
      </c>
      <c r="AK121" s="59">
        <f t="shared" si="40"/>
        <v>2424.5529999999999</v>
      </c>
      <c r="AL121" s="13">
        <f t="shared" si="41"/>
        <v>0.27263611829528844</v>
      </c>
      <c r="AN121" s="20"/>
      <c r="AO121" s="13">
        <f t="shared" si="46"/>
        <v>0.26619999999999999</v>
      </c>
      <c r="AP121" s="50">
        <f t="shared" si="47"/>
        <v>0.98276866867550938</v>
      </c>
      <c r="AQ121" s="12">
        <f t="shared" si="48"/>
        <v>3321.6469999999999</v>
      </c>
      <c r="AR121" s="13">
        <f t="shared" si="49"/>
        <v>0.27086740601810322</v>
      </c>
      <c r="AS121" s="20"/>
      <c r="AT121" s="19">
        <f t="shared" si="33"/>
        <v>78</v>
      </c>
      <c r="AU121" s="45">
        <v>-2.2049000000000001E-3</v>
      </c>
      <c r="AV121" s="45"/>
      <c r="AW121" s="20"/>
      <c r="AX121" s="81">
        <f t="shared" si="34"/>
        <v>4.3567088266895917</v>
      </c>
      <c r="AY121" s="82">
        <f t="shared" si="35"/>
        <v>0.74146104083849607</v>
      </c>
      <c r="BA121" s="20"/>
      <c r="BB121" s="13"/>
    </row>
    <row r="122" spans="1:54" x14ac:dyDescent="0.2">
      <c r="A122" t="e">
        <f>IF(#REF!=D122,1,0)</f>
        <v>#REF!</v>
      </c>
      <c r="B122">
        <v>2</v>
      </c>
      <c r="C122" s="1" t="s">
        <v>438</v>
      </c>
      <c r="D122" t="s">
        <v>119</v>
      </c>
      <c r="E122">
        <v>78</v>
      </c>
      <c r="F122">
        <v>12263</v>
      </c>
      <c r="G122" s="5"/>
      <c r="H122" s="26">
        <v>2.4929999999999999</v>
      </c>
      <c r="I122" s="26">
        <v>18.137</v>
      </c>
      <c r="J122" s="26">
        <v>7.7720000000000002</v>
      </c>
      <c r="K122" s="5"/>
      <c r="L122" s="26">
        <v>5.5650000000000004</v>
      </c>
      <c r="M122" s="26">
        <v>26.721</v>
      </c>
      <c r="N122" s="26">
        <v>4.7699999999999996</v>
      </c>
      <c r="O122" s="20"/>
      <c r="P122" s="51">
        <v>4.2000000000000003E-2</v>
      </c>
      <c r="Q122" s="51">
        <v>1.7000000000000001E-2</v>
      </c>
      <c r="R122" s="51">
        <v>1.2999999999999999E-2</v>
      </c>
      <c r="S122" s="5"/>
      <c r="T122" s="26">
        <v>20.349</v>
      </c>
      <c r="U122" s="26">
        <v>0.94799999999999995</v>
      </c>
      <c r="V122" s="5"/>
      <c r="W122" s="26">
        <v>0.42899999999999999</v>
      </c>
      <c r="X122" s="26">
        <v>4.7E-2</v>
      </c>
      <c r="Y122" s="53">
        <f t="shared" si="27"/>
        <v>2.0163E-2</v>
      </c>
      <c r="Z122" s="5"/>
      <c r="AA122" s="28">
        <f t="shared" si="36"/>
        <v>2.2322503008423586</v>
      </c>
      <c r="AB122" s="28">
        <f t="shared" si="37"/>
        <v>1.4732866515961847</v>
      </c>
      <c r="AC122" s="28">
        <f t="shared" si="38"/>
        <v>0.61374163664436432</v>
      </c>
      <c r="AD122" s="5"/>
      <c r="AE122" s="26">
        <v>-0.33600000000000002</v>
      </c>
      <c r="AF122" s="26">
        <v>-0.32100000000000001</v>
      </c>
      <c r="AG122" s="26">
        <v>0.998</v>
      </c>
      <c r="AH122" s="5"/>
      <c r="AI122" s="38">
        <f t="shared" si="28"/>
        <v>2.0163E-2</v>
      </c>
      <c r="AJ122" s="14">
        <f t="shared" si="39"/>
        <v>0.70114871011253777</v>
      </c>
      <c r="AK122" s="59">
        <f t="shared" si="40"/>
        <v>255.73684500000002</v>
      </c>
      <c r="AL122" s="13">
        <f t="shared" si="41"/>
        <v>2.8757094906105927E-2</v>
      </c>
      <c r="AN122" s="20"/>
      <c r="AO122" s="13">
        <f t="shared" si="46"/>
        <v>2.0163E-2</v>
      </c>
      <c r="AP122" s="50">
        <f t="shared" si="47"/>
        <v>0.763884599883489</v>
      </c>
      <c r="AQ122" s="12">
        <f t="shared" si="48"/>
        <v>323.68615499999999</v>
      </c>
      <c r="AR122" s="13">
        <f t="shared" si="49"/>
        <v>2.6395348201908177E-2</v>
      </c>
      <c r="AS122" s="20"/>
      <c r="AT122" s="19">
        <f t="shared" si="33"/>
        <v>78</v>
      </c>
      <c r="AU122" s="45">
        <v>-2.7700300000000001E-2</v>
      </c>
      <c r="AV122" s="45"/>
      <c r="AW122" s="20"/>
      <c r="AX122" s="81">
        <f t="shared" si="34"/>
        <v>4.3567088266895917</v>
      </c>
      <c r="AY122" s="82">
        <f t="shared" si="35"/>
        <v>3.0130317706320522</v>
      </c>
      <c r="BA122" s="20"/>
      <c r="BB122" s="13"/>
    </row>
    <row r="123" spans="1:54" x14ac:dyDescent="0.2">
      <c r="A123" t="e">
        <f>IF(#REF!=D123,1,0)</f>
        <v>#REF!</v>
      </c>
      <c r="B123">
        <v>2</v>
      </c>
      <c r="C123" s="1" t="s">
        <v>446</v>
      </c>
      <c r="D123" t="s">
        <v>127</v>
      </c>
      <c r="E123">
        <v>77</v>
      </c>
      <c r="F123">
        <v>12263</v>
      </c>
      <c r="G123" s="5"/>
      <c r="H123" s="26">
        <v>0.55200000000000005</v>
      </c>
      <c r="I123" s="26">
        <v>17.536999999999999</v>
      </c>
      <c r="J123" s="26">
        <v>7.4050000000000002</v>
      </c>
      <c r="K123" s="5"/>
      <c r="L123" s="26">
        <v>0.81399999999999995</v>
      </c>
      <c r="M123" s="26">
        <v>21.710999999999999</v>
      </c>
      <c r="N123" s="26">
        <v>4.4489999999999998</v>
      </c>
      <c r="O123" s="20"/>
      <c r="P123" s="51">
        <v>1.9E-2</v>
      </c>
      <c r="Q123" s="51">
        <v>1.7999999999999999E-2</v>
      </c>
      <c r="R123" s="51">
        <v>1.7000000000000001E-2</v>
      </c>
      <c r="S123" s="5"/>
      <c r="T123" s="26">
        <v>4.5659999999999998</v>
      </c>
      <c r="U123" s="26">
        <v>0.91600000000000004</v>
      </c>
      <c r="V123" s="5"/>
      <c r="W123" s="26">
        <v>0.42199999999999999</v>
      </c>
      <c r="X123" s="26">
        <v>0.20100000000000001</v>
      </c>
      <c r="Y123" s="53">
        <f t="shared" si="27"/>
        <v>8.4822000000000009E-2</v>
      </c>
      <c r="Z123" s="5"/>
      <c r="AA123" s="28">
        <f t="shared" si="36"/>
        <v>1.4746376811594202</v>
      </c>
      <c r="AB123" s="28">
        <f t="shared" si="37"/>
        <v>1.2380110623253693</v>
      </c>
      <c r="AC123" s="28">
        <f t="shared" si="38"/>
        <v>0.60081026333558407</v>
      </c>
      <c r="AD123" s="5"/>
      <c r="AE123" s="26">
        <v>-0.10299999999999999</v>
      </c>
      <c r="AF123" s="26">
        <v>-1.0999999999999999E-2</v>
      </c>
      <c r="AG123" s="26">
        <v>0.95899999999999996</v>
      </c>
      <c r="AH123" s="5"/>
      <c r="AI123" s="38">
        <f t="shared" si="28"/>
        <v>8.4822000000000009E-2</v>
      </c>
      <c r="AJ123" s="14">
        <f t="shared" si="39"/>
        <v>0.91456171661827756</v>
      </c>
      <c r="AK123" s="59">
        <f t="shared" si="40"/>
        <v>824.79075200000011</v>
      </c>
      <c r="AL123" s="13">
        <f t="shared" si="41"/>
        <v>9.2746064545147888E-2</v>
      </c>
      <c r="AN123" s="20"/>
      <c r="AO123" s="13">
        <f t="shared" si="46"/>
        <v>8.4822000000000009E-2</v>
      </c>
      <c r="AP123" s="50">
        <f t="shared" si="47"/>
        <v>0.93655131329344221</v>
      </c>
      <c r="AQ123" s="12">
        <f t="shared" si="48"/>
        <v>1110.6408919999999</v>
      </c>
      <c r="AR123" s="13">
        <f t="shared" si="49"/>
        <v>9.056844915599771E-2</v>
      </c>
      <c r="AS123" s="20"/>
      <c r="AT123" s="19">
        <f t="shared" si="33"/>
        <v>77</v>
      </c>
      <c r="AU123" s="45">
        <v>-1.37421E-2</v>
      </c>
      <c r="AV123" s="45"/>
      <c r="AW123" s="20"/>
      <c r="AX123" s="81">
        <f t="shared" si="34"/>
        <v>4.3438054218536841</v>
      </c>
      <c r="AY123" s="82">
        <f t="shared" si="35"/>
        <v>1.5186375481076038</v>
      </c>
      <c r="BA123" s="20"/>
      <c r="BB123" s="13"/>
    </row>
    <row r="124" spans="1:54" x14ac:dyDescent="0.2">
      <c r="A124" t="e">
        <f>IF(#REF!=D124,1,0)</f>
        <v>#REF!</v>
      </c>
      <c r="B124">
        <v>2</v>
      </c>
      <c r="C124" s="1" t="s">
        <v>401</v>
      </c>
      <c r="D124" t="s">
        <v>82</v>
      </c>
      <c r="E124">
        <v>76</v>
      </c>
      <c r="F124">
        <v>12263</v>
      </c>
      <c r="G124" s="5"/>
      <c r="H124" s="26">
        <v>0.57499999999999996</v>
      </c>
      <c r="I124" s="26">
        <v>18.684999999999999</v>
      </c>
      <c r="J124" s="26">
        <v>11.93</v>
      </c>
      <c r="K124" s="5"/>
      <c r="L124" s="26">
        <v>0.51800000000000002</v>
      </c>
      <c r="M124" s="26">
        <v>27.64</v>
      </c>
      <c r="N124" s="26">
        <v>12.305</v>
      </c>
      <c r="O124" s="20"/>
      <c r="P124" s="51">
        <v>4.5999999999999999E-2</v>
      </c>
      <c r="Q124" s="51">
        <v>0.01</v>
      </c>
      <c r="R124" s="51">
        <v>1.2E-2</v>
      </c>
      <c r="S124" s="5"/>
      <c r="T124" s="26">
        <v>4.819</v>
      </c>
      <c r="U124" s="26">
        <v>0.97599999999999998</v>
      </c>
      <c r="V124" s="5"/>
      <c r="W124" s="26">
        <v>0.63800000000000001</v>
      </c>
      <c r="X124" s="26">
        <v>0.20300000000000001</v>
      </c>
      <c r="Y124" s="53">
        <f t="shared" si="27"/>
        <v>0.12951400000000002</v>
      </c>
      <c r="Z124" s="5"/>
      <c r="AA124" s="28">
        <f t="shared" ref="AA124:AA143" si="50">L124/H124</f>
        <v>0.90086956521739137</v>
      </c>
      <c r="AB124" s="28">
        <f t="shared" ref="AB124:AB143" si="51">M124/I124</f>
        <v>1.4792614396574795</v>
      </c>
      <c r="AC124" s="28">
        <f t="shared" ref="AC124:AC143" si="52">N124/J124</f>
        <v>1.0314333612740989</v>
      </c>
      <c r="AD124" s="5"/>
      <c r="AE124" s="26">
        <v>-8.5999999999999993E-2</v>
      </c>
      <c r="AF124" s="26">
        <v>0.01</v>
      </c>
      <c r="AG124" s="26">
        <v>0.86599999999999999</v>
      </c>
      <c r="AH124" s="5"/>
      <c r="AI124" s="38">
        <f t="shared" si="28"/>
        <v>0.12951400000000002</v>
      </c>
      <c r="AJ124" s="14">
        <f t="shared" ref="AJ124:AJ143" si="53">AI124*$AM$91/AK124</f>
        <v>0.94568061303626905</v>
      </c>
      <c r="AK124" s="59">
        <f t="shared" ref="AK124:AK143" si="54">E124*(1-AI124)+AI124*$AM$91</f>
        <v>1217.9249380000003</v>
      </c>
      <c r="AL124" s="13">
        <f t="shared" ref="AL124:AL143" si="55">AK124/$AM$91</f>
        <v>0.1369532146632183</v>
      </c>
      <c r="AN124" s="20"/>
      <c r="AO124" s="13">
        <f t="shared" si="46"/>
        <v>0.12951400000000002</v>
      </c>
      <c r="AP124" s="50">
        <f t="shared" si="47"/>
        <v>0.96001121183778459</v>
      </c>
      <c r="AQ124" s="12">
        <f t="shared" si="48"/>
        <v>1654.3871180000003</v>
      </c>
      <c r="AR124" s="13">
        <f t="shared" si="49"/>
        <v>0.13490884106662321</v>
      </c>
      <c r="AS124" s="20"/>
      <c r="AT124" s="19">
        <f t="shared" si="33"/>
        <v>76</v>
      </c>
      <c r="AU124" s="45">
        <v>-4.3445699999999997E-2</v>
      </c>
      <c r="AV124" s="45"/>
      <c r="AW124" s="20"/>
      <c r="AX124" s="81">
        <f t="shared" si="34"/>
        <v>4.3307333402863311</v>
      </c>
      <c r="AY124" s="82">
        <f t="shared" si="35"/>
        <v>1.5725664376581956</v>
      </c>
      <c r="BA124" s="20"/>
      <c r="BB124" s="13"/>
    </row>
    <row r="125" spans="1:54" x14ac:dyDescent="0.2">
      <c r="A125" t="e">
        <f>IF(#REF!=D125,1,0)</f>
        <v>#REF!</v>
      </c>
      <c r="B125">
        <v>2</v>
      </c>
      <c r="C125" s="1" t="s">
        <v>432</v>
      </c>
      <c r="D125" t="s">
        <v>113</v>
      </c>
      <c r="E125">
        <v>75</v>
      </c>
      <c r="F125">
        <v>12263</v>
      </c>
      <c r="G125" s="5"/>
      <c r="H125" s="26">
        <v>0.5</v>
      </c>
      <c r="I125" s="26">
        <v>16.471</v>
      </c>
      <c r="J125" s="26">
        <v>7.9269999999999996</v>
      </c>
      <c r="K125" s="5"/>
      <c r="L125" s="26">
        <v>0.42099999999999999</v>
      </c>
      <c r="M125" s="26">
        <v>18.306000000000001</v>
      </c>
      <c r="N125" s="26">
        <v>4.6989999999999998</v>
      </c>
      <c r="O125" s="20"/>
      <c r="P125" s="51">
        <v>4.2999999999999997E-2</v>
      </c>
      <c r="Q125" s="51">
        <v>0.02</v>
      </c>
      <c r="R125" s="51">
        <v>1.2999999999999999E-2</v>
      </c>
      <c r="S125" s="5"/>
      <c r="T125" s="26">
        <v>4.2439999999999998</v>
      </c>
      <c r="U125" s="26">
        <v>0.86</v>
      </c>
      <c r="V125" s="5"/>
      <c r="W125" s="26">
        <v>0.48099999999999998</v>
      </c>
      <c r="X125" s="26">
        <v>0.20300000000000001</v>
      </c>
      <c r="Y125" s="53">
        <f t="shared" si="27"/>
        <v>9.7643000000000008E-2</v>
      </c>
      <c r="Z125" s="5"/>
      <c r="AA125" s="28">
        <f t="shared" si="50"/>
        <v>0.84199999999999997</v>
      </c>
      <c r="AB125" s="28">
        <f t="shared" si="51"/>
        <v>1.1114079290874872</v>
      </c>
      <c r="AC125" s="28">
        <f t="shared" si="52"/>
        <v>0.59278415541819096</v>
      </c>
      <c r="AD125" s="5"/>
      <c r="AE125" s="26">
        <v>5.8999999999999997E-2</v>
      </c>
      <c r="AF125" s="26">
        <v>8.1000000000000003E-2</v>
      </c>
      <c r="AG125" s="26">
        <v>0.94599999999999995</v>
      </c>
      <c r="AH125" s="5"/>
      <c r="AI125" s="38">
        <f t="shared" si="28"/>
        <v>9.7643000000000008E-2</v>
      </c>
      <c r="AJ125" s="14">
        <f t="shared" si="53"/>
        <v>0.92769698714564885</v>
      </c>
      <c r="AK125" s="59">
        <f t="shared" si="54"/>
        <v>936.01597400000014</v>
      </c>
      <c r="AL125" s="13">
        <f t="shared" si="55"/>
        <v>0.1052531175081525</v>
      </c>
      <c r="AN125" s="20"/>
      <c r="AO125" s="13">
        <f t="shared" si="46"/>
        <v>9.7643000000000008E-2</v>
      </c>
      <c r="AP125" s="50">
        <f t="shared" si="47"/>
        <v>0.94650365535777314</v>
      </c>
      <c r="AQ125" s="12">
        <f t="shared" si="48"/>
        <v>1265.0728839999999</v>
      </c>
      <c r="AR125" s="13">
        <f t="shared" si="49"/>
        <v>0.10316177803147679</v>
      </c>
      <c r="AS125" s="20"/>
      <c r="AT125" s="19">
        <f t="shared" si="33"/>
        <v>75</v>
      </c>
      <c r="AU125" s="45">
        <v>1.4273999999999999E-3</v>
      </c>
      <c r="AV125" s="45"/>
      <c r="AW125" s="20"/>
      <c r="AX125" s="81">
        <f t="shared" si="34"/>
        <v>4.3174881135363101</v>
      </c>
      <c r="AY125" s="82">
        <f t="shared" si="35"/>
        <v>1.4455062207517366</v>
      </c>
      <c r="BA125" s="20"/>
      <c r="BB125" s="13"/>
    </row>
    <row r="126" spans="1:54" x14ac:dyDescent="0.2">
      <c r="A126" t="e">
        <f>IF(#REF!=D126,1,0)</f>
        <v>#REF!</v>
      </c>
      <c r="B126">
        <v>2</v>
      </c>
      <c r="C126" s="1" t="s">
        <v>434</v>
      </c>
      <c r="D126" t="s">
        <v>115</v>
      </c>
      <c r="E126">
        <v>72</v>
      </c>
      <c r="F126">
        <v>12263</v>
      </c>
      <c r="G126" s="5"/>
      <c r="H126" s="26">
        <v>1.3140000000000001</v>
      </c>
      <c r="I126" s="26">
        <v>17.786000000000001</v>
      </c>
      <c r="J126" s="26">
        <v>8.7100000000000009</v>
      </c>
      <c r="K126" s="5"/>
      <c r="L126" s="26">
        <v>3.13</v>
      </c>
      <c r="M126" s="26">
        <v>27.74</v>
      </c>
      <c r="N126" s="26">
        <v>7.375</v>
      </c>
      <c r="O126" s="20"/>
      <c r="P126" s="51">
        <v>3.5000000000000003E-2</v>
      </c>
      <c r="Q126" s="51">
        <v>1.4999999999999999E-2</v>
      </c>
      <c r="R126" s="51">
        <v>8.9999999999999993E-3</v>
      </c>
      <c r="S126" s="5"/>
      <c r="T126" s="26">
        <v>11.621</v>
      </c>
      <c r="U126" s="26">
        <v>0.92900000000000005</v>
      </c>
      <c r="V126" s="5"/>
      <c r="W126" s="26">
        <v>0.49</v>
      </c>
      <c r="X126" s="26">
        <v>0.08</v>
      </c>
      <c r="Y126" s="53">
        <f t="shared" si="27"/>
        <v>3.9199999999999999E-2</v>
      </c>
      <c r="Z126" s="5"/>
      <c r="AA126" s="28">
        <f t="shared" si="50"/>
        <v>2.3820395738203954</v>
      </c>
      <c r="AB126" s="28">
        <f t="shared" si="51"/>
        <v>1.5596536601821656</v>
      </c>
      <c r="AC126" s="28">
        <f t="shared" si="52"/>
        <v>0.84672789896670486</v>
      </c>
      <c r="AD126" s="5"/>
      <c r="AE126" s="26">
        <v>0.38</v>
      </c>
      <c r="AF126" s="26">
        <v>0.42199999999999999</v>
      </c>
      <c r="AG126" s="26">
        <v>0.97799999999999998</v>
      </c>
      <c r="AH126" s="5"/>
      <c r="AI126" s="38">
        <f t="shared" si="28"/>
        <v>3.9199999999999999E-2</v>
      </c>
      <c r="AJ126" s="14">
        <f t="shared" si="53"/>
        <v>0.83441746819881701</v>
      </c>
      <c r="AK126" s="59">
        <f t="shared" si="54"/>
        <v>417.78319999999997</v>
      </c>
      <c r="AL126" s="13">
        <f t="shared" si="55"/>
        <v>4.697888226695153E-2</v>
      </c>
      <c r="AN126" s="20"/>
      <c r="AO126" s="13">
        <f t="shared" si="46"/>
        <v>3.9199999999999999E-2</v>
      </c>
      <c r="AP126" s="50">
        <f t="shared" si="47"/>
        <v>0.87419674435047767</v>
      </c>
      <c r="AQ126" s="12">
        <f t="shared" si="48"/>
        <v>549.88720000000001</v>
      </c>
      <c r="AR126" s="13">
        <f t="shared" si="49"/>
        <v>4.48411644785126E-2</v>
      </c>
      <c r="AS126" s="20"/>
      <c r="AT126" s="19">
        <f t="shared" si="33"/>
        <v>72</v>
      </c>
      <c r="AU126" s="45">
        <v>1.68424E-2</v>
      </c>
      <c r="AV126" s="45"/>
      <c r="AW126" s="20"/>
      <c r="AX126" s="81">
        <f t="shared" si="34"/>
        <v>4.2766661190160553</v>
      </c>
      <c r="AY126" s="82">
        <f t="shared" si="35"/>
        <v>2.4528138062407367</v>
      </c>
      <c r="BA126" s="20"/>
      <c r="BB126" s="13"/>
    </row>
    <row r="127" spans="1:54" x14ac:dyDescent="0.2">
      <c r="A127" t="e">
        <f>IF(#REF!=D127,1,0)</f>
        <v>#REF!</v>
      </c>
      <c r="B127">
        <v>2</v>
      </c>
      <c r="C127" s="1" t="s">
        <v>406</v>
      </c>
      <c r="D127" t="s">
        <v>87</v>
      </c>
      <c r="E127">
        <v>72</v>
      </c>
      <c r="F127">
        <v>12263</v>
      </c>
      <c r="G127" s="5"/>
      <c r="H127" s="26">
        <v>0.81399999999999995</v>
      </c>
      <c r="I127" s="26">
        <v>16.814</v>
      </c>
      <c r="J127" s="26">
        <v>9.2249999999999996</v>
      </c>
      <c r="K127" s="5"/>
      <c r="L127" s="26">
        <v>1.0669999999999999</v>
      </c>
      <c r="M127" s="26">
        <v>20.084</v>
      </c>
      <c r="N127" s="26">
        <v>7.0110000000000001</v>
      </c>
      <c r="O127" s="20"/>
      <c r="P127" s="51">
        <v>2.5000000000000001E-2</v>
      </c>
      <c r="Q127" s="51">
        <v>1.7999999999999999E-2</v>
      </c>
      <c r="R127" s="51">
        <v>1.0999999999999999E-2</v>
      </c>
      <c r="S127" s="5"/>
      <c r="T127" s="26">
        <v>7.1929999999999996</v>
      </c>
      <c r="U127" s="26">
        <v>0.878</v>
      </c>
      <c r="V127" s="5"/>
      <c r="W127" s="26">
        <v>0.54900000000000004</v>
      </c>
      <c r="X127" s="26">
        <v>0.122</v>
      </c>
      <c r="Y127" s="53">
        <f t="shared" si="27"/>
        <v>6.697800000000001E-2</v>
      </c>
      <c r="Z127" s="5"/>
      <c r="AA127" s="28">
        <f t="shared" si="50"/>
        <v>1.3108108108108107</v>
      </c>
      <c r="AB127" s="28">
        <f t="shared" si="51"/>
        <v>1.1944807898180088</v>
      </c>
      <c r="AC127" s="28">
        <f t="shared" si="52"/>
        <v>0.76</v>
      </c>
      <c r="AD127" s="5"/>
      <c r="AE127" s="26">
        <v>0.121</v>
      </c>
      <c r="AF127" s="26">
        <v>7.8E-2</v>
      </c>
      <c r="AG127" s="26">
        <v>0.97199999999999998</v>
      </c>
      <c r="AH127" s="5"/>
      <c r="AI127" s="38">
        <f t="shared" si="28"/>
        <v>6.697800000000001E-2</v>
      </c>
      <c r="AJ127" s="14">
        <f t="shared" si="53"/>
        <v>0.89864774788086588</v>
      </c>
      <c r="AK127" s="59">
        <f t="shared" si="54"/>
        <v>662.81293800000014</v>
      </c>
      <c r="AL127" s="13">
        <f t="shared" si="55"/>
        <v>7.4531984482177016E-2</v>
      </c>
      <c r="AN127" s="20"/>
      <c r="AO127" s="13">
        <f t="shared" si="46"/>
        <v>6.697800000000001E-2</v>
      </c>
      <c r="AP127" s="50">
        <f t="shared" si="47"/>
        <v>0.92439459007832858</v>
      </c>
      <c r="AQ127" s="12">
        <f t="shared" si="48"/>
        <v>888.52879800000017</v>
      </c>
      <c r="AR127" s="13">
        <f t="shared" si="49"/>
        <v>7.245607094511948E-2</v>
      </c>
      <c r="AS127" s="20"/>
      <c r="AT127" s="19">
        <f t="shared" si="33"/>
        <v>72</v>
      </c>
      <c r="AU127" s="45">
        <v>0.18268980000000001</v>
      </c>
      <c r="AV127" s="45"/>
      <c r="AW127" s="20"/>
      <c r="AX127" s="81">
        <f t="shared" si="34"/>
        <v>4.2766661190160553</v>
      </c>
      <c r="AY127" s="82">
        <f t="shared" si="35"/>
        <v>1.9731083308852191</v>
      </c>
      <c r="BA127" s="20"/>
      <c r="BB127" s="13"/>
    </row>
    <row r="128" spans="1:54" x14ac:dyDescent="0.2">
      <c r="A128" t="e">
        <f>IF(#REF!=D128,1,0)</f>
        <v>#REF!</v>
      </c>
      <c r="B128">
        <v>2</v>
      </c>
      <c r="C128" s="1" t="s">
        <v>441</v>
      </c>
      <c r="D128" t="s">
        <v>122</v>
      </c>
      <c r="E128">
        <v>72</v>
      </c>
      <c r="F128">
        <v>12263</v>
      </c>
      <c r="G128" s="5"/>
      <c r="H128" s="26">
        <v>0.159</v>
      </c>
      <c r="I128" s="26">
        <v>20.254000000000001</v>
      </c>
      <c r="J128" s="26">
        <v>8.3800000000000008</v>
      </c>
      <c r="K128" s="5"/>
      <c r="L128" s="26">
        <v>0.13400000000000001</v>
      </c>
      <c r="M128" s="26">
        <v>28.315999999999999</v>
      </c>
      <c r="N128" s="26">
        <v>5.3369999999999997</v>
      </c>
      <c r="O128" s="20"/>
      <c r="P128" s="51">
        <v>1.2E-2</v>
      </c>
      <c r="Q128" s="51">
        <v>1.2999999999999999E-2</v>
      </c>
      <c r="R128" s="51">
        <v>1.2E-2</v>
      </c>
      <c r="S128" s="5"/>
      <c r="T128" s="26">
        <v>1.403</v>
      </c>
      <c r="U128" s="26">
        <v>1.0580000000000001</v>
      </c>
      <c r="V128" s="5"/>
      <c r="W128" s="26">
        <v>0.41399999999999998</v>
      </c>
      <c r="X128" s="26">
        <v>0.754</v>
      </c>
      <c r="Y128" s="53">
        <f t="shared" si="27"/>
        <v>0.31215599999999999</v>
      </c>
      <c r="Z128" s="5"/>
      <c r="AA128" s="28">
        <f t="shared" si="50"/>
        <v>0.84276729559748431</v>
      </c>
      <c r="AB128" s="28">
        <f t="shared" si="51"/>
        <v>1.3980448306507356</v>
      </c>
      <c r="AC128" s="28">
        <f t="shared" si="52"/>
        <v>0.63687350835322187</v>
      </c>
      <c r="AD128" s="5"/>
      <c r="AE128" s="26">
        <v>0.16700000000000001</v>
      </c>
      <c r="AF128" s="26">
        <v>0.20200000000000001</v>
      </c>
      <c r="AG128" s="26">
        <v>0.97599999999999998</v>
      </c>
      <c r="AH128" s="5"/>
      <c r="AI128" s="38">
        <f t="shared" si="28"/>
        <v>0.31215599999999999</v>
      </c>
      <c r="AJ128" s="14">
        <f t="shared" si="53"/>
        <v>0.98247238510186363</v>
      </c>
      <c r="AK128" s="59">
        <f t="shared" si="54"/>
        <v>2825.5280760000001</v>
      </c>
      <c r="AL128" s="13">
        <f t="shared" si="55"/>
        <v>0.31772496075565054</v>
      </c>
      <c r="AN128" s="20"/>
      <c r="AO128" s="13">
        <f t="shared" si="46"/>
        <v>0.31215599999999999</v>
      </c>
      <c r="AP128" s="50">
        <f t="shared" si="47"/>
        <v>0.98722763449651685</v>
      </c>
      <c r="AQ128" s="12">
        <f t="shared" si="48"/>
        <v>3877.4937960000002</v>
      </c>
      <c r="AR128" s="13">
        <f t="shared" si="49"/>
        <v>0.31619455239337846</v>
      </c>
      <c r="AS128" s="20"/>
      <c r="AT128" s="19">
        <f t="shared" si="33"/>
        <v>72</v>
      </c>
      <c r="AU128" s="45">
        <v>7.0343000000000003E-3</v>
      </c>
      <c r="AV128" s="45"/>
      <c r="AW128" s="20"/>
      <c r="AX128" s="81">
        <f t="shared" si="34"/>
        <v>4.2766661190160553</v>
      </c>
      <c r="AY128" s="82">
        <f t="shared" si="35"/>
        <v>0.33861280112032388</v>
      </c>
      <c r="BA128" s="20"/>
      <c r="BB128" s="13"/>
    </row>
    <row r="129" spans="1:54" x14ac:dyDescent="0.2">
      <c r="A129" t="e">
        <f>IF(#REF!=D129,1,0)</f>
        <v>#REF!</v>
      </c>
      <c r="B129">
        <v>2</v>
      </c>
      <c r="C129" s="1" t="s">
        <v>451</v>
      </c>
      <c r="D129" t="s">
        <v>132</v>
      </c>
      <c r="E129">
        <v>70</v>
      </c>
      <c r="F129">
        <v>12263</v>
      </c>
      <c r="G129" s="5"/>
      <c r="H129" s="26">
        <v>0.41799999999999998</v>
      </c>
      <c r="I129" s="26">
        <v>18.402999999999999</v>
      </c>
      <c r="J129" s="26">
        <v>8.9039999999999999</v>
      </c>
      <c r="K129" s="5"/>
      <c r="L129" s="26">
        <v>0.42199999999999999</v>
      </c>
      <c r="M129" s="26">
        <v>34.628999999999998</v>
      </c>
      <c r="N129" s="26">
        <v>10.036</v>
      </c>
      <c r="O129" s="20"/>
      <c r="P129" s="51">
        <v>1.2999999999999999E-2</v>
      </c>
      <c r="Q129" s="51">
        <v>2.3E-2</v>
      </c>
      <c r="R129" s="51">
        <v>1.4999999999999999E-2</v>
      </c>
      <c r="S129" s="5"/>
      <c r="T129" s="26">
        <v>3.8010000000000002</v>
      </c>
      <c r="U129" s="26">
        <v>0.96099999999999997</v>
      </c>
      <c r="V129" s="5"/>
      <c r="W129" s="26">
        <v>0.48399999999999999</v>
      </c>
      <c r="X129" s="26">
        <v>0.253</v>
      </c>
      <c r="Y129" s="53">
        <f t="shared" si="27"/>
        <v>0.12245199999999999</v>
      </c>
      <c r="Z129" s="5"/>
      <c r="AA129" s="28">
        <f t="shared" si="50"/>
        <v>1.0095693779904307</v>
      </c>
      <c r="AB129" s="28">
        <f t="shared" si="51"/>
        <v>1.8817040699885887</v>
      </c>
      <c r="AC129" s="28">
        <f t="shared" si="52"/>
        <v>1.1271338724168913</v>
      </c>
      <c r="AD129" s="5"/>
      <c r="AE129" s="26">
        <v>8.8999999999999996E-2</v>
      </c>
      <c r="AF129" s="26">
        <v>-1.0999999999999999E-2</v>
      </c>
      <c r="AG129" s="26">
        <v>0.91</v>
      </c>
      <c r="AH129" s="5"/>
      <c r="AI129" s="38">
        <f t="shared" si="28"/>
        <v>0.12245199999999999</v>
      </c>
      <c r="AJ129" s="14">
        <f t="shared" si="53"/>
        <v>0.94660232910325459</v>
      </c>
      <c r="AK129" s="59">
        <f t="shared" si="54"/>
        <v>1150.3939959999998</v>
      </c>
      <c r="AL129" s="13">
        <f t="shared" si="55"/>
        <v>0.12935949578320025</v>
      </c>
      <c r="AN129" s="20"/>
      <c r="AO129" s="13">
        <f t="shared" si="46"/>
        <v>0.12245199999999999</v>
      </c>
      <c r="AP129" s="50">
        <f t="shared" si="47"/>
        <v>0.96069986524792872</v>
      </c>
      <c r="AQ129" s="12">
        <f t="shared" si="48"/>
        <v>1563.0572360000001</v>
      </c>
      <c r="AR129" s="13">
        <f t="shared" si="49"/>
        <v>0.12746124406752019</v>
      </c>
      <c r="AS129" s="20"/>
      <c r="AT129" s="19">
        <f t="shared" si="33"/>
        <v>70</v>
      </c>
      <c r="AU129" s="45">
        <v>-5.08633E-2</v>
      </c>
      <c r="AV129" s="45"/>
      <c r="AW129" s="20"/>
      <c r="AX129" s="81">
        <f t="shared" si="34"/>
        <v>4.2484952420493594</v>
      </c>
      <c r="AY129" s="82">
        <f t="shared" si="35"/>
        <v>1.3352641900071118</v>
      </c>
      <c r="BA129" s="20"/>
      <c r="BB129" s="13"/>
    </row>
    <row r="130" spans="1:54" x14ac:dyDescent="0.2">
      <c r="A130" t="e">
        <f>IF(#REF!=D130,1,0)</f>
        <v>#REF!</v>
      </c>
      <c r="B130">
        <v>2</v>
      </c>
      <c r="C130" s="1" t="s">
        <v>447</v>
      </c>
      <c r="D130" t="s">
        <v>128</v>
      </c>
      <c r="E130">
        <v>70</v>
      </c>
      <c r="F130">
        <v>12263</v>
      </c>
      <c r="G130" s="5"/>
      <c r="H130" s="26">
        <v>0.81799999999999995</v>
      </c>
      <c r="I130" s="26">
        <v>17.454999999999998</v>
      </c>
      <c r="J130" s="26">
        <v>8.3109999999999999</v>
      </c>
      <c r="K130" s="5"/>
      <c r="L130" s="26">
        <v>0.96699999999999997</v>
      </c>
      <c r="M130" s="26">
        <v>25.096</v>
      </c>
      <c r="N130" s="26">
        <v>6.6609999999999996</v>
      </c>
      <c r="O130" s="20"/>
      <c r="P130" s="51">
        <v>2.8000000000000001E-2</v>
      </c>
      <c r="Q130" s="51">
        <v>1.9E-2</v>
      </c>
      <c r="R130" s="51">
        <v>1.7999999999999999E-2</v>
      </c>
      <c r="S130" s="5"/>
      <c r="T130" s="26">
        <v>7.4409999999999998</v>
      </c>
      <c r="U130" s="26">
        <v>0.91100000000000003</v>
      </c>
      <c r="V130" s="5"/>
      <c r="W130" s="26">
        <v>0.47599999999999998</v>
      </c>
      <c r="X130" s="26">
        <v>0.122</v>
      </c>
      <c r="Y130" s="53">
        <f t="shared" si="27"/>
        <v>5.8071999999999999E-2</v>
      </c>
      <c r="Z130" s="5"/>
      <c r="AA130" s="28">
        <f t="shared" si="50"/>
        <v>1.1821515892420538</v>
      </c>
      <c r="AB130" s="28">
        <f t="shared" si="51"/>
        <v>1.4377542251503868</v>
      </c>
      <c r="AC130" s="28">
        <f t="shared" si="52"/>
        <v>0.80146793406328953</v>
      </c>
      <c r="AD130" s="5"/>
      <c r="AE130" s="26">
        <v>-0.122</v>
      </c>
      <c r="AF130" s="26">
        <v>-3.2000000000000001E-2</v>
      </c>
      <c r="AG130" s="26">
        <v>0.93700000000000006</v>
      </c>
      <c r="AH130" s="5"/>
      <c r="AI130" s="38">
        <f t="shared" si="28"/>
        <v>5.8071999999999999E-2</v>
      </c>
      <c r="AJ130" s="14">
        <f t="shared" si="53"/>
        <v>0.88678152337080096</v>
      </c>
      <c r="AK130" s="59">
        <f t="shared" si="54"/>
        <v>582.36925600000006</v>
      </c>
      <c r="AL130" s="13">
        <f t="shared" si="55"/>
        <v>6.5486253907567751E-2</v>
      </c>
      <c r="AN130" s="20"/>
      <c r="AO130" s="13">
        <f t="shared" si="46"/>
        <v>5.8071999999999999E-2</v>
      </c>
      <c r="AP130" s="50">
        <f t="shared" si="47"/>
        <v>0.91525852515819428</v>
      </c>
      <c r="AQ130" s="12">
        <f t="shared" si="48"/>
        <v>778.07189600000004</v>
      </c>
      <c r="AR130" s="13">
        <f t="shared" si="49"/>
        <v>6.3448739786349184E-2</v>
      </c>
      <c r="AS130" s="20"/>
      <c r="AT130" s="19">
        <f t="shared" si="33"/>
        <v>70</v>
      </c>
      <c r="AU130" s="45">
        <v>-3.1286E-3</v>
      </c>
      <c r="AV130" s="45"/>
      <c r="AW130" s="20"/>
      <c r="AX130" s="81">
        <f t="shared" si="34"/>
        <v>4.2484952420493594</v>
      </c>
      <c r="AY130" s="82">
        <f t="shared" si="35"/>
        <v>2.007005248415124</v>
      </c>
      <c r="BA130" s="20"/>
      <c r="BB130" s="13"/>
    </row>
    <row r="131" spans="1:54" x14ac:dyDescent="0.2">
      <c r="A131" t="e">
        <f>IF(#REF!=D131,1,0)</f>
        <v>#REF!</v>
      </c>
      <c r="B131">
        <v>2</v>
      </c>
      <c r="C131" s="1" t="s">
        <v>443</v>
      </c>
      <c r="D131" t="s">
        <v>124</v>
      </c>
      <c r="E131">
        <v>68</v>
      </c>
      <c r="F131">
        <v>12263</v>
      </c>
      <c r="G131" s="5"/>
      <c r="H131" s="26">
        <v>0.36899999999999999</v>
      </c>
      <c r="I131" s="26">
        <v>19.692</v>
      </c>
      <c r="J131" s="26">
        <v>8.0630000000000006</v>
      </c>
      <c r="K131" s="5"/>
      <c r="L131" s="26">
        <v>0.60199999999999998</v>
      </c>
      <c r="M131" s="26">
        <v>28.613</v>
      </c>
      <c r="N131" s="26">
        <v>4.9880000000000004</v>
      </c>
      <c r="O131" s="20"/>
      <c r="P131" s="51">
        <v>8.0000000000000002E-3</v>
      </c>
      <c r="Q131" s="51">
        <v>1.2999999999999999E-2</v>
      </c>
      <c r="R131" s="51">
        <v>1.0999999999999999E-2</v>
      </c>
      <c r="S131" s="5"/>
      <c r="T131" s="26">
        <v>3.4569999999999999</v>
      </c>
      <c r="U131" s="26">
        <v>1.028</v>
      </c>
      <c r="V131" s="5"/>
      <c r="W131" s="26">
        <v>0.40899999999999997</v>
      </c>
      <c r="X131" s="26">
        <v>0.29699999999999999</v>
      </c>
      <c r="Y131" s="53">
        <f t="shared" si="27"/>
        <v>0.12147299999999998</v>
      </c>
      <c r="Z131" s="5"/>
      <c r="AA131" s="28">
        <f t="shared" si="50"/>
        <v>1.6314363143631436</v>
      </c>
      <c r="AB131" s="28">
        <f t="shared" si="51"/>
        <v>1.453026609790778</v>
      </c>
      <c r="AC131" s="28">
        <f t="shared" si="52"/>
        <v>0.61862830212079867</v>
      </c>
      <c r="AD131" s="5"/>
      <c r="AE131" s="26">
        <v>-0.184</v>
      </c>
      <c r="AF131" s="26">
        <v>-0.189</v>
      </c>
      <c r="AG131" s="26">
        <v>0.97599999999999998</v>
      </c>
      <c r="AH131" s="5"/>
      <c r="AI131" s="38">
        <f t="shared" si="28"/>
        <v>0.12147299999999998</v>
      </c>
      <c r="AJ131" s="14">
        <f t="shared" si="53"/>
        <v>0.94759659946260055</v>
      </c>
      <c r="AK131" s="59">
        <f t="shared" si="54"/>
        <v>1139.9992249999998</v>
      </c>
      <c r="AL131" s="13">
        <f t="shared" si="55"/>
        <v>0.12819062464860001</v>
      </c>
      <c r="AN131" s="20"/>
      <c r="AO131" s="13">
        <f t="shared" si="46"/>
        <v>0.12147299999999998</v>
      </c>
      <c r="AP131" s="50">
        <f t="shared" si="47"/>
        <v>0.96144233020993297</v>
      </c>
      <c r="AQ131" s="12">
        <f t="shared" si="48"/>
        <v>1549.3632349999998</v>
      </c>
      <c r="AR131" s="13">
        <f t="shared" si="49"/>
        <v>0.12634455149637119</v>
      </c>
      <c r="AS131" s="20"/>
      <c r="AT131" s="19">
        <f t="shared" si="33"/>
        <v>68</v>
      </c>
      <c r="AU131" s="45">
        <v>9.5493499999999995E-2</v>
      </c>
      <c r="AV131" s="45"/>
      <c r="AW131" s="20"/>
      <c r="AX131" s="81">
        <f t="shared" si="34"/>
        <v>4.219507705176107</v>
      </c>
      <c r="AY131" s="82">
        <f t="shared" si="35"/>
        <v>1.2404011609394874</v>
      </c>
      <c r="BA131" s="20"/>
      <c r="BB131" s="13"/>
    </row>
    <row r="132" spans="1:54" x14ac:dyDescent="0.2">
      <c r="A132" t="e">
        <f>IF(#REF!=D132,1,0)</f>
        <v>#REF!</v>
      </c>
      <c r="B132">
        <v>2</v>
      </c>
      <c r="C132" s="1" t="s">
        <v>435</v>
      </c>
      <c r="D132" t="s">
        <v>116</v>
      </c>
      <c r="E132">
        <v>68</v>
      </c>
      <c r="F132">
        <v>12263</v>
      </c>
      <c r="G132" s="5"/>
      <c r="H132" s="26">
        <v>0.60299999999999998</v>
      </c>
      <c r="I132" s="26">
        <v>20.524000000000001</v>
      </c>
      <c r="J132" s="26">
        <v>10.053000000000001</v>
      </c>
      <c r="K132" s="5"/>
      <c r="L132" s="26">
        <v>1.0649999999999999</v>
      </c>
      <c r="M132" s="26">
        <v>37.963999999999999</v>
      </c>
      <c r="N132" s="26">
        <v>9.9770000000000003</v>
      </c>
      <c r="O132" s="20"/>
      <c r="P132" s="51">
        <v>1.4999999999999999E-2</v>
      </c>
      <c r="Q132" s="51">
        <v>1.4E-2</v>
      </c>
      <c r="R132" s="51">
        <v>1.7000000000000001E-2</v>
      </c>
      <c r="S132" s="5"/>
      <c r="T132" s="26">
        <v>5.6470000000000002</v>
      </c>
      <c r="U132" s="26">
        <v>1.071</v>
      </c>
      <c r="V132" s="5"/>
      <c r="W132" s="26">
        <v>0.49</v>
      </c>
      <c r="X132" s="26">
        <v>0.19</v>
      </c>
      <c r="Y132" s="53">
        <f t="shared" si="27"/>
        <v>9.3100000000000002E-2</v>
      </c>
      <c r="Z132" s="5"/>
      <c r="AA132" s="28">
        <f t="shared" si="50"/>
        <v>1.7661691542288558</v>
      </c>
      <c r="AB132" s="28">
        <f t="shared" si="51"/>
        <v>1.8497368933931007</v>
      </c>
      <c r="AC132" s="28">
        <f t="shared" si="52"/>
        <v>0.99244006764149995</v>
      </c>
      <c r="AD132" s="5"/>
      <c r="AE132" s="26">
        <v>0.51500000000000001</v>
      </c>
      <c r="AF132" s="26">
        <v>0.55000000000000004</v>
      </c>
      <c r="AG132" s="26">
        <v>0.99099999999999999</v>
      </c>
      <c r="AH132" s="5"/>
      <c r="AI132" s="38">
        <f t="shared" si="28"/>
        <v>9.3100000000000002E-2</v>
      </c>
      <c r="AJ132" s="14">
        <f t="shared" si="53"/>
        <v>0.93067819234887295</v>
      </c>
      <c r="AK132" s="59">
        <f t="shared" si="54"/>
        <v>889.60750000000007</v>
      </c>
      <c r="AL132" s="13">
        <f t="shared" si="55"/>
        <v>0.10003457775778703</v>
      </c>
      <c r="AN132" s="20"/>
      <c r="AO132" s="13">
        <f t="shared" si="46"/>
        <v>9.3100000000000002E-2</v>
      </c>
      <c r="AP132" s="50">
        <f t="shared" si="47"/>
        <v>0.94875225878990765</v>
      </c>
      <c r="AQ132" s="12">
        <f t="shared" si="48"/>
        <v>1203.3545000000001</v>
      </c>
      <c r="AR132" s="13">
        <f t="shared" si="49"/>
        <v>9.8128883633694861E-2</v>
      </c>
      <c r="AS132" s="20"/>
      <c r="AT132" s="19">
        <f t="shared" si="33"/>
        <v>68</v>
      </c>
      <c r="AU132" s="45">
        <v>-2.4337000000000001E-2</v>
      </c>
      <c r="AV132" s="45"/>
      <c r="AW132" s="20"/>
      <c r="AX132" s="81">
        <f t="shared" si="34"/>
        <v>4.219507705176107</v>
      </c>
      <c r="AY132" s="82">
        <f t="shared" si="35"/>
        <v>1.7311244306906997</v>
      </c>
      <c r="BA132" s="20"/>
      <c r="BB132" s="13"/>
    </row>
    <row r="133" spans="1:54" x14ac:dyDescent="0.2">
      <c r="A133" t="e">
        <f>IF(#REF!=D133,1,0)</f>
        <v>#REF!</v>
      </c>
      <c r="B133">
        <v>2</v>
      </c>
      <c r="C133" s="1" t="s">
        <v>405</v>
      </c>
      <c r="D133" t="s">
        <v>86</v>
      </c>
      <c r="E133">
        <v>65</v>
      </c>
      <c r="F133">
        <v>12263</v>
      </c>
      <c r="G133" s="5"/>
      <c r="H133" s="26">
        <v>0.65500000000000003</v>
      </c>
      <c r="I133" s="26">
        <v>18.103000000000002</v>
      </c>
      <c r="J133" s="26">
        <v>7.8079999999999998</v>
      </c>
      <c r="K133" s="5"/>
      <c r="L133" s="26">
        <v>0.57099999999999995</v>
      </c>
      <c r="M133" s="26">
        <v>22.92</v>
      </c>
      <c r="N133" s="26">
        <v>4.2869999999999999</v>
      </c>
      <c r="O133" s="20"/>
      <c r="P133" s="51">
        <v>0.06</v>
      </c>
      <c r="Q133" s="51">
        <v>1.0999999999999999E-2</v>
      </c>
      <c r="R133" s="51">
        <v>1.7999999999999999E-2</v>
      </c>
      <c r="S133" s="5"/>
      <c r="T133" s="26">
        <v>6.4169999999999998</v>
      </c>
      <c r="U133" s="26">
        <v>0.94499999999999995</v>
      </c>
      <c r="V133" s="5"/>
      <c r="W133" s="26">
        <v>0.43099999999999999</v>
      </c>
      <c r="X133" s="26">
        <v>0.14699999999999999</v>
      </c>
      <c r="Y133" s="53">
        <f t="shared" si="27"/>
        <v>6.3356999999999997E-2</v>
      </c>
      <c r="Z133" s="5"/>
      <c r="AA133" s="28">
        <f t="shared" si="50"/>
        <v>0.87175572519083955</v>
      </c>
      <c r="AB133" s="28">
        <f t="shared" si="51"/>
        <v>1.266088493619842</v>
      </c>
      <c r="AC133" s="28">
        <f t="shared" si="52"/>
        <v>0.54905225409836067</v>
      </c>
      <c r="AD133" s="5"/>
      <c r="AE133" s="26">
        <v>-0.13300000000000001</v>
      </c>
      <c r="AF133" s="26">
        <v>-6.7000000000000004E-2</v>
      </c>
      <c r="AG133" s="26">
        <v>0.95699999999999996</v>
      </c>
      <c r="AH133" s="5"/>
      <c r="AI133" s="38">
        <f t="shared" si="28"/>
        <v>6.3356999999999997E-2</v>
      </c>
      <c r="AJ133" s="14">
        <f t="shared" si="53"/>
        <v>0.90248234163927565</v>
      </c>
      <c r="AK133" s="59">
        <f t="shared" si="54"/>
        <v>624.31559600000003</v>
      </c>
      <c r="AL133" s="13">
        <f t="shared" si="55"/>
        <v>7.0203035646013726E-2</v>
      </c>
      <c r="AN133" s="20"/>
      <c r="AO133" s="13">
        <f t="shared" si="46"/>
        <v>6.3356999999999997E-2</v>
      </c>
      <c r="AP133" s="50">
        <f t="shared" si="47"/>
        <v>0.92733383802998604</v>
      </c>
      <c r="AQ133" s="12">
        <f t="shared" si="48"/>
        <v>837.82868599999995</v>
      </c>
      <c r="AR133" s="13">
        <f t="shared" si="49"/>
        <v>6.8321673815542688E-2</v>
      </c>
      <c r="AS133" s="20"/>
      <c r="AT133" s="19">
        <f t="shared" si="33"/>
        <v>65</v>
      </c>
      <c r="AU133" s="45">
        <v>-2.4646100000000001E-2</v>
      </c>
      <c r="AV133" s="45"/>
      <c r="AW133" s="20"/>
      <c r="AX133" s="81">
        <f t="shared" si="34"/>
        <v>4.1743872698956368</v>
      </c>
      <c r="AY133" s="82">
        <f t="shared" si="35"/>
        <v>1.8589507187683783</v>
      </c>
      <c r="BA133" s="20"/>
      <c r="BB133" s="13"/>
    </row>
    <row r="134" spans="1:54" x14ac:dyDescent="0.2">
      <c r="A134" t="e">
        <f>IF(#REF!=D134,1,0)</f>
        <v>#REF!</v>
      </c>
      <c r="B134">
        <v>2</v>
      </c>
      <c r="C134" s="1" t="s">
        <v>431</v>
      </c>
      <c r="D134" t="s">
        <v>112</v>
      </c>
      <c r="E134">
        <v>62</v>
      </c>
      <c r="F134">
        <v>12263</v>
      </c>
      <c r="G134" s="5"/>
      <c r="H134" s="26">
        <v>0.65600000000000003</v>
      </c>
      <c r="I134" s="26">
        <v>18</v>
      </c>
      <c r="J134" s="26">
        <v>8.6720000000000006</v>
      </c>
      <c r="K134" s="5"/>
      <c r="L134" s="26">
        <v>0.71799999999999997</v>
      </c>
      <c r="M134" s="26">
        <v>18.689</v>
      </c>
      <c r="N134" s="26">
        <v>4.7960000000000003</v>
      </c>
      <c r="O134" s="20"/>
      <c r="P134" s="51">
        <v>3.7999999999999999E-2</v>
      </c>
      <c r="Q134" s="51">
        <v>1.2E-2</v>
      </c>
      <c r="R134" s="51">
        <v>8.9999999999999993E-3</v>
      </c>
      <c r="S134" s="5"/>
      <c r="T134" s="26">
        <v>6.7329999999999997</v>
      </c>
      <c r="U134" s="26">
        <v>0.93899999999999995</v>
      </c>
      <c r="V134" s="5"/>
      <c r="W134" s="26">
        <v>0.48199999999999998</v>
      </c>
      <c r="X134" s="26">
        <v>0.13900000000000001</v>
      </c>
      <c r="Y134" s="53">
        <f t="shared" si="27"/>
        <v>6.6998000000000002E-2</v>
      </c>
      <c r="Z134" s="5"/>
      <c r="AA134" s="28">
        <f t="shared" si="50"/>
        <v>1.0945121951219512</v>
      </c>
      <c r="AB134" s="28">
        <f t="shared" si="51"/>
        <v>1.0382777777777779</v>
      </c>
      <c r="AC134" s="28">
        <f t="shared" si="52"/>
        <v>0.5530442804428044</v>
      </c>
      <c r="AD134" s="5"/>
      <c r="AE134" s="26">
        <v>-0.24199999999999999</v>
      </c>
      <c r="AF134" s="26">
        <v>-0.156</v>
      </c>
      <c r="AG134" s="26">
        <v>0.97899999999999998</v>
      </c>
      <c r="AH134" s="5"/>
      <c r="AI134" s="38">
        <f t="shared" si="28"/>
        <v>6.6998000000000002E-2</v>
      </c>
      <c r="AJ134" s="14">
        <f t="shared" si="53"/>
        <v>0.91150417252969773</v>
      </c>
      <c r="AK134" s="59">
        <f t="shared" si="54"/>
        <v>653.65933800000005</v>
      </c>
      <c r="AL134" s="13">
        <f t="shared" si="55"/>
        <v>7.3502680535252454E-2</v>
      </c>
      <c r="AN134" s="20"/>
      <c r="AO134" s="13">
        <f t="shared" si="46"/>
        <v>6.6998000000000002E-2</v>
      </c>
      <c r="AP134" s="50">
        <f t="shared" si="47"/>
        <v>0.93422410498246067</v>
      </c>
      <c r="AQ134" s="12">
        <f t="shared" si="48"/>
        <v>879.44259800000009</v>
      </c>
      <c r="AR134" s="13">
        <f t="shared" si="49"/>
        <v>7.1715126641115554E-2</v>
      </c>
      <c r="AS134" s="20"/>
      <c r="AT134" s="19">
        <f t="shared" si="33"/>
        <v>62</v>
      </c>
      <c r="AU134" s="45">
        <v>-3.6116099999999998E-2</v>
      </c>
      <c r="AV134" s="45"/>
      <c r="AW134" s="20"/>
      <c r="AX134" s="81">
        <f t="shared" si="34"/>
        <v>4.1271343850450917</v>
      </c>
      <c r="AY134" s="82">
        <f t="shared" si="35"/>
        <v>1.9070208095631438</v>
      </c>
      <c r="BA134" s="20"/>
      <c r="BB134" s="13"/>
    </row>
    <row r="135" spans="1:54" x14ac:dyDescent="0.2">
      <c r="A135" t="e">
        <f>IF(#REF!=D135,1,0)</f>
        <v>#REF!</v>
      </c>
      <c r="B135">
        <v>2</v>
      </c>
      <c r="C135" s="1" t="s">
        <v>410</v>
      </c>
      <c r="D135" t="s">
        <v>91</v>
      </c>
      <c r="E135">
        <v>57</v>
      </c>
      <c r="F135">
        <v>12263</v>
      </c>
      <c r="G135" s="5"/>
      <c r="H135" s="26">
        <v>0.66</v>
      </c>
      <c r="I135" s="26">
        <v>16.34</v>
      </c>
      <c r="J135" s="26">
        <v>8.69</v>
      </c>
      <c r="K135" s="5"/>
      <c r="L135" s="26">
        <v>0.74399999999999999</v>
      </c>
      <c r="M135" s="26">
        <v>15.103999999999999</v>
      </c>
      <c r="N135" s="26">
        <v>4.2610000000000001</v>
      </c>
      <c r="O135" s="20"/>
      <c r="P135" s="51">
        <v>4.8000000000000001E-2</v>
      </c>
      <c r="Q135" s="51">
        <v>1.9E-2</v>
      </c>
      <c r="R135" s="51">
        <v>1.2E-2</v>
      </c>
      <c r="S135" s="5"/>
      <c r="T135" s="26">
        <v>7.3710000000000004</v>
      </c>
      <c r="U135" s="26">
        <v>0.85199999999999998</v>
      </c>
      <c r="V135" s="5"/>
      <c r="W135" s="26">
        <v>0.53200000000000003</v>
      </c>
      <c r="X135" s="26">
        <v>0.11600000000000001</v>
      </c>
      <c r="Y135" s="53">
        <f t="shared" si="27"/>
        <v>6.1712000000000003E-2</v>
      </c>
      <c r="Z135" s="5"/>
      <c r="AA135" s="28">
        <f t="shared" si="50"/>
        <v>1.1272727272727272</v>
      </c>
      <c r="AB135" s="28">
        <f t="shared" si="51"/>
        <v>0.92435740514075881</v>
      </c>
      <c r="AC135" s="28">
        <f t="shared" si="52"/>
        <v>0.49033371691599542</v>
      </c>
      <c r="AD135" s="5"/>
      <c r="AE135" s="26">
        <v>-0.19800000000000001</v>
      </c>
      <c r="AF135" s="26">
        <v>-0.215</v>
      </c>
      <c r="AG135" s="26">
        <v>0.98699999999999999</v>
      </c>
      <c r="AH135" s="5"/>
      <c r="AI135" s="38">
        <f t="shared" si="28"/>
        <v>6.1712000000000003E-2</v>
      </c>
      <c r="AJ135" s="14">
        <f t="shared" si="53"/>
        <v>0.91120114596751067</v>
      </c>
      <c r="AK135" s="59">
        <f t="shared" si="54"/>
        <v>602.28723200000013</v>
      </c>
      <c r="AL135" s="13">
        <f t="shared" si="55"/>
        <v>6.772599032947263E-2</v>
      </c>
      <c r="AN135" s="20"/>
      <c r="AO135" s="13">
        <f t="shared" si="46"/>
        <v>6.1712000000000003E-2</v>
      </c>
      <c r="AP135" s="50">
        <f t="shared" si="47"/>
        <v>0.93399324208218315</v>
      </c>
      <c r="AQ135" s="12">
        <f t="shared" si="48"/>
        <v>810.25667199999998</v>
      </c>
      <c r="AR135" s="13">
        <f t="shared" si="49"/>
        <v>6.6073283209655054E-2</v>
      </c>
      <c r="AS135" s="20"/>
      <c r="AT135" s="19">
        <f t="shared" si="33"/>
        <v>57</v>
      </c>
      <c r="AU135" s="45">
        <v>-1.1004999999999999E-2</v>
      </c>
      <c r="AV135" s="45"/>
      <c r="AW135" s="20"/>
      <c r="AX135" s="81">
        <f t="shared" si="34"/>
        <v>4.0430512678345503</v>
      </c>
      <c r="AY135" s="82">
        <f t="shared" si="35"/>
        <v>1.9975533822071518</v>
      </c>
      <c r="BA135" s="20"/>
      <c r="BB135" s="13"/>
    </row>
    <row r="136" spans="1:54" x14ac:dyDescent="0.2">
      <c r="A136" t="e">
        <f>IF(#REF!=D136,1,0)</f>
        <v>#REF!</v>
      </c>
      <c r="B136">
        <v>2</v>
      </c>
      <c r="C136" s="1" t="s">
        <v>450</v>
      </c>
      <c r="D136" t="s">
        <v>131</v>
      </c>
      <c r="E136">
        <v>57</v>
      </c>
      <c r="F136">
        <v>12263</v>
      </c>
      <c r="G136" s="5"/>
      <c r="H136" s="26">
        <v>0.308</v>
      </c>
      <c r="I136" s="26">
        <v>20.114999999999998</v>
      </c>
      <c r="J136" s="26">
        <v>11.603999999999999</v>
      </c>
      <c r="K136" s="5"/>
      <c r="L136" s="26">
        <v>0.32800000000000001</v>
      </c>
      <c r="M136" s="26">
        <v>23.524999999999999</v>
      </c>
      <c r="N136" s="26">
        <v>8.6430000000000007</v>
      </c>
      <c r="O136" s="20"/>
      <c r="P136" s="51">
        <v>1.2999999999999999E-2</v>
      </c>
      <c r="Q136" s="51">
        <v>1.2999999999999999E-2</v>
      </c>
      <c r="R136" s="51">
        <v>8.9999999999999993E-3</v>
      </c>
      <c r="S136" s="5"/>
      <c r="T136" s="26">
        <v>3.4369999999999998</v>
      </c>
      <c r="U136" s="26">
        <v>1.0489999999999999</v>
      </c>
      <c r="V136" s="5"/>
      <c r="W136" s="26">
        <v>0.57699999999999996</v>
      </c>
      <c r="X136" s="26">
        <v>0.30499999999999999</v>
      </c>
      <c r="Y136" s="53">
        <f t="shared" si="27"/>
        <v>0.17598499999999997</v>
      </c>
      <c r="Z136" s="5"/>
      <c r="AA136" s="28">
        <f t="shared" si="50"/>
        <v>1.0649350649350651</v>
      </c>
      <c r="AB136" s="28">
        <f t="shared" si="51"/>
        <v>1.1695252299279144</v>
      </c>
      <c r="AC136" s="28">
        <f t="shared" si="52"/>
        <v>0.74482936918304044</v>
      </c>
      <c r="AD136" s="5"/>
      <c r="AE136" s="26">
        <v>0.14599999999999999</v>
      </c>
      <c r="AF136" s="26">
        <v>0.16200000000000001</v>
      </c>
      <c r="AG136" s="26">
        <v>0.96199999999999997</v>
      </c>
      <c r="AH136" s="5"/>
      <c r="AI136" s="38">
        <f t="shared" si="28"/>
        <v>0.17598499999999997</v>
      </c>
      <c r="AJ136" s="14">
        <f t="shared" si="53"/>
        <v>0.97086305571577369</v>
      </c>
      <c r="AK136" s="59">
        <f t="shared" si="54"/>
        <v>1612.0034599999999</v>
      </c>
      <c r="AL136" s="13">
        <f t="shared" si="55"/>
        <v>0.18126655346902057</v>
      </c>
      <c r="AN136" s="20"/>
      <c r="AO136" s="13">
        <f t="shared" si="46"/>
        <v>0.17598499999999997</v>
      </c>
      <c r="AP136" s="50">
        <f t="shared" si="47"/>
        <v>0.97869963628549583</v>
      </c>
      <c r="AQ136" s="12">
        <f t="shared" si="48"/>
        <v>2205.0729099999999</v>
      </c>
      <c r="AR136" s="13">
        <f t="shared" si="49"/>
        <v>0.17981512761966892</v>
      </c>
      <c r="AS136" s="20"/>
      <c r="AT136" s="19">
        <f t="shared" si="33"/>
        <v>57</v>
      </c>
      <c r="AU136" s="45">
        <v>1.9515899999999999E-2</v>
      </c>
      <c r="AV136" s="45"/>
      <c r="AW136" s="20"/>
      <c r="AX136" s="81">
        <f t="shared" si="34"/>
        <v>4.0430512678345503</v>
      </c>
      <c r="AY136" s="82">
        <f t="shared" si="35"/>
        <v>1.2345989978676968</v>
      </c>
      <c r="BA136" s="20"/>
      <c r="BB136" s="13"/>
    </row>
    <row r="137" spans="1:54" x14ac:dyDescent="0.2">
      <c r="A137" t="e">
        <f>IF(#REF!=D137,1,0)</f>
        <v>#REF!</v>
      </c>
      <c r="B137">
        <v>2</v>
      </c>
      <c r="C137" s="1" t="s">
        <v>408</v>
      </c>
      <c r="D137" t="s">
        <v>89</v>
      </c>
      <c r="E137">
        <v>56</v>
      </c>
      <c r="F137">
        <v>12263</v>
      </c>
      <c r="G137" s="5"/>
      <c r="H137" s="26">
        <v>0.86499999999999999</v>
      </c>
      <c r="I137" s="26">
        <v>15.404</v>
      </c>
      <c r="J137" s="26">
        <v>9.3059999999999992</v>
      </c>
      <c r="K137" s="5"/>
      <c r="L137" s="26">
        <v>1.04</v>
      </c>
      <c r="M137" s="26">
        <v>16.587</v>
      </c>
      <c r="N137" s="26">
        <v>6.2960000000000003</v>
      </c>
      <c r="O137" s="20"/>
      <c r="P137" s="51">
        <v>4.7E-2</v>
      </c>
      <c r="Q137" s="51">
        <v>1.4E-2</v>
      </c>
      <c r="R137" s="51">
        <v>8.9999999999999993E-3</v>
      </c>
      <c r="S137" s="5"/>
      <c r="T137" s="26">
        <v>9.8379999999999992</v>
      </c>
      <c r="U137" s="26">
        <v>0.80300000000000005</v>
      </c>
      <c r="V137" s="5"/>
      <c r="W137" s="26">
        <v>0.60399999999999998</v>
      </c>
      <c r="X137" s="26">
        <v>8.2000000000000003E-2</v>
      </c>
      <c r="Y137" s="53">
        <f t="shared" si="27"/>
        <v>4.9528000000000003E-2</v>
      </c>
      <c r="Z137" s="5"/>
      <c r="AA137" s="28">
        <f t="shared" si="50"/>
        <v>1.2023121387283238</v>
      </c>
      <c r="AB137" s="28">
        <f t="shared" si="51"/>
        <v>1.0767982342248767</v>
      </c>
      <c r="AC137" s="28">
        <f t="shared" si="52"/>
        <v>0.67655276165914469</v>
      </c>
      <c r="AD137" s="5"/>
      <c r="AE137" s="26">
        <v>0.217</v>
      </c>
      <c r="AF137" s="26">
        <v>0.26300000000000001</v>
      </c>
      <c r="AG137" s="26">
        <v>0.95199999999999996</v>
      </c>
      <c r="AH137" s="5"/>
      <c r="AI137" s="38">
        <f t="shared" si="28"/>
        <v>4.9528000000000003E-2</v>
      </c>
      <c r="AJ137" s="14">
        <f t="shared" si="53"/>
        <v>0.89218411376579376</v>
      </c>
      <c r="AK137" s="59">
        <f t="shared" si="54"/>
        <v>493.67893600000002</v>
      </c>
      <c r="AL137" s="13">
        <f t="shared" si="55"/>
        <v>5.5513205442482852E-2</v>
      </c>
      <c r="AN137" s="20"/>
      <c r="AO137" s="13">
        <f t="shared" si="46"/>
        <v>4.9528000000000003E-2</v>
      </c>
      <c r="AP137" s="50">
        <f t="shared" si="47"/>
        <v>0.91942571141163543</v>
      </c>
      <c r="AQ137" s="12">
        <f t="shared" si="48"/>
        <v>660.58829600000013</v>
      </c>
      <c r="AR137" s="13">
        <f t="shared" si="49"/>
        <v>5.3868408709125022E-2</v>
      </c>
      <c r="AS137" s="20"/>
      <c r="AT137" s="19">
        <f t="shared" si="33"/>
        <v>56</v>
      </c>
      <c r="AU137" s="45">
        <v>5.4576100000000002E-2</v>
      </c>
      <c r="AV137" s="45"/>
      <c r="AW137" s="20"/>
      <c r="AX137" s="81">
        <f t="shared" si="34"/>
        <v>4.0253516907351496</v>
      </c>
      <c r="AY137" s="82">
        <f t="shared" si="35"/>
        <v>2.2862524383731482</v>
      </c>
      <c r="BA137" s="20"/>
      <c r="BB137" s="13"/>
    </row>
    <row r="138" spans="1:54" x14ac:dyDescent="0.2">
      <c r="A138" t="e">
        <f>IF(#REF!=D138,1,0)</f>
        <v>#REF!</v>
      </c>
      <c r="B138">
        <v>2</v>
      </c>
      <c r="C138" s="1" t="s">
        <v>402</v>
      </c>
      <c r="D138" t="s">
        <v>83</v>
      </c>
      <c r="E138">
        <v>54</v>
      </c>
      <c r="F138">
        <v>12263</v>
      </c>
      <c r="G138" s="5"/>
      <c r="H138" s="26">
        <v>1.7689999999999999</v>
      </c>
      <c r="I138" s="26">
        <v>19.096</v>
      </c>
      <c r="J138" s="26">
        <v>9.0660000000000007</v>
      </c>
      <c r="K138" s="5"/>
      <c r="L138" s="26">
        <v>5.4470000000000001</v>
      </c>
      <c r="M138" s="26">
        <v>17.741</v>
      </c>
      <c r="N138" s="26">
        <v>4.5049999999999999</v>
      </c>
      <c r="O138" s="20"/>
      <c r="P138" s="51">
        <v>0.03</v>
      </c>
      <c r="Q138" s="51">
        <v>1.2999999999999999E-2</v>
      </c>
      <c r="R138" s="51">
        <v>1.4E-2</v>
      </c>
      <c r="S138" s="5"/>
      <c r="T138" s="26">
        <v>20.858000000000001</v>
      </c>
      <c r="U138" s="26">
        <v>0.996</v>
      </c>
      <c r="V138" s="5"/>
      <c r="W138" s="26">
        <v>0.47499999999999998</v>
      </c>
      <c r="X138" s="26">
        <v>4.8000000000000001E-2</v>
      </c>
      <c r="Y138" s="53">
        <f t="shared" si="27"/>
        <v>2.2800000000000001E-2</v>
      </c>
      <c r="Z138" s="5"/>
      <c r="AA138" s="28">
        <f t="shared" si="50"/>
        <v>3.0791407574901077</v>
      </c>
      <c r="AB138" s="28">
        <f t="shared" si="51"/>
        <v>0.92904273146208627</v>
      </c>
      <c r="AC138" s="28">
        <f t="shared" si="52"/>
        <v>0.49691153761305973</v>
      </c>
      <c r="AD138" s="5"/>
      <c r="AE138" s="26">
        <v>-0.17599999999999999</v>
      </c>
      <c r="AF138" s="26">
        <v>-0.24199999999999999</v>
      </c>
      <c r="AG138" s="26">
        <v>0.98499999999999999</v>
      </c>
      <c r="AH138" s="5"/>
      <c r="AI138" s="38">
        <f t="shared" si="28"/>
        <v>2.2800000000000001E-2</v>
      </c>
      <c r="AJ138" s="14">
        <f t="shared" si="53"/>
        <v>0.79349209405422161</v>
      </c>
      <c r="AK138" s="59">
        <f t="shared" si="54"/>
        <v>255.5292</v>
      </c>
      <c r="AL138" s="13">
        <f t="shared" si="55"/>
        <v>2.8733745642640279E-2</v>
      </c>
      <c r="AN138" s="20"/>
      <c r="AO138" s="13">
        <f t="shared" si="46"/>
        <v>2.2800000000000001E-2</v>
      </c>
      <c r="AP138" s="50">
        <f t="shared" si="47"/>
        <v>0.84123247560213887</v>
      </c>
      <c r="AQ138" s="12">
        <f t="shared" si="48"/>
        <v>332.36520000000002</v>
      </c>
      <c r="AR138" s="13">
        <f t="shared" si="49"/>
        <v>2.7103090597733019E-2</v>
      </c>
      <c r="AS138" s="20"/>
      <c r="AT138" s="19">
        <f t="shared" si="33"/>
        <v>54</v>
      </c>
      <c r="AU138" s="45">
        <v>0.1473689</v>
      </c>
      <c r="AV138" s="45"/>
      <c r="AW138" s="20"/>
      <c r="AX138" s="81">
        <f t="shared" si="34"/>
        <v>3.9889840465642745</v>
      </c>
      <c r="AY138" s="82">
        <f t="shared" si="35"/>
        <v>3.037737567699021</v>
      </c>
      <c r="BA138" s="20"/>
      <c r="BB138" s="13"/>
    </row>
    <row r="139" spans="1:54" x14ac:dyDescent="0.2">
      <c r="A139" t="e">
        <f>IF(#REF!=D139,1,0)</f>
        <v>#REF!</v>
      </c>
      <c r="B139">
        <v>2</v>
      </c>
      <c r="C139" s="1" t="s">
        <v>403</v>
      </c>
      <c r="D139" t="s">
        <v>84</v>
      </c>
      <c r="E139">
        <v>53</v>
      </c>
      <c r="F139">
        <v>12263</v>
      </c>
      <c r="G139" s="5"/>
      <c r="H139" s="26">
        <v>2.5</v>
      </c>
      <c r="I139" s="26">
        <v>20.722000000000001</v>
      </c>
      <c r="J139" s="26">
        <v>8.6880000000000006</v>
      </c>
      <c r="K139" s="5"/>
      <c r="L139" s="26">
        <v>9.9169999999999998</v>
      </c>
      <c r="M139" s="26">
        <v>20.867000000000001</v>
      </c>
      <c r="N139" s="26">
        <v>4.7619999999999996</v>
      </c>
      <c r="O139" s="20"/>
      <c r="P139" s="51">
        <v>4.2999999999999997E-2</v>
      </c>
      <c r="Q139" s="51">
        <v>1.2E-2</v>
      </c>
      <c r="R139" s="51">
        <v>1.4999999999999999E-2</v>
      </c>
      <c r="S139" s="5"/>
      <c r="T139" s="26">
        <v>30.029</v>
      </c>
      <c r="U139" s="26">
        <v>1.08</v>
      </c>
      <c r="V139" s="5"/>
      <c r="W139" s="26">
        <v>0.41899999999999998</v>
      </c>
      <c r="X139" s="26">
        <v>3.5999999999999997E-2</v>
      </c>
      <c r="Y139" s="53">
        <f t="shared" si="27"/>
        <v>1.5083999999999998E-2</v>
      </c>
      <c r="Z139" s="5"/>
      <c r="AA139" s="28">
        <f t="shared" si="50"/>
        <v>3.9668000000000001</v>
      </c>
      <c r="AB139" s="28">
        <f t="shared" si="51"/>
        <v>1.006997394073931</v>
      </c>
      <c r="AC139" s="28">
        <f t="shared" si="52"/>
        <v>0.5481123388581951</v>
      </c>
      <c r="AD139" s="5"/>
      <c r="AE139" s="26">
        <v>-0.26100000000000001</v>
      </c>
      <c r="AF139" s="26">
        <v>-0.38600000000000001</v>
      </c>
      <c r="AG139" s="26">
        <v>0.95699999999999996</v>
      </c>
      <c r="AH139" s="5"/>
      <c r="AI139" s="38">
        <f t="shared" si="28"/>
        <v>1.5083999999999998E-2</v>
      </c>
      <c r="AJ139" s="14">
        <f t="shared" si="53"/>
        <v>0.71986781763650776</v>
      </c>
      <c r="AK139" s="59">
        <f t="shared" si="54"/>
        <v>186.34255999999999</v>
      </c>
      <c r="AL139" s="13">
        <f t="shared" si="55"/>
        <v>2.09538468458338E-2</v>
      </c>
      <c r="AN139" s="20"/>
      <c r="AO139" s="13">
        <f t="shared" si="46"/>
        <v>1.5083999999999998E-2</v>
      </c>
      <c r="AP139" s="50">
        <f t="shared" si="47"/>
        <v>0.77990763300986565</v>
      </c>
      <c r="AQ139" s="12">
        <f t="shared" si="48"/>
        <v>237.17563999999999</v>
      </c>
      <c r="AR139" s="13">
        <f t="shared" si="49"/>
        <v>1.9340751855174101E-2</v>
      </c>
      <c r="AS139" s="20"/>
      <c r="AT139" s="19">
        <f t="shared" si="33"/>
        <v>53</v>
      </c>
      <c r="AU139" s="45">
        <v>0.2033922</v>
      </c>
      <c r="AV139" s="45"/>
      <c r="AW139" s="20"/>
      <c r="AX139" s="81">
        <f t="shared" si="34"/>
        <v>3.970291913552122</v>
      </c>
      <c r="AY139" s="82">
        <f t="shared" si="35"/>
        <v>3.4021635814074807</v>
      </c>
      <c r="BA139" s="20"/>
      <c r="BB139" s="13"/>
    </row>
    <row r="140" spans="1:54" x14ac:dyDescent="0.2">
      <c r="A140" t="e">
        <f>IF(#REF!=D140,1,0)</f>
        <v>#REF!</v>
      </c>
      <c r="B140">
        <v>2</v>
      </c>
      <c r="C140" s="1" t="s">
        <v>416</v>
      </c>
      <c r="D140" t="s">
        <v>97</v>
      </c>
      <c r="E140">
        <v>53</v>
      </c>
      <c r="F140">
        <v>12263</v>
      </c>
      <c r="G140" s="5"/>
      <c r="H140" s="26">
        <v>0.46200000000000002</v>
      </c>
      <c r="I140" s="26">
        <v>18.75</v>
      </c>
      <c r="J140" s="26">
        <v>10.288</v>
      </c>
      <c r="K140" s="5"/>
      <c r="L140" s="26">
        <v>0.51800000000000002</v>
      </c>
      <c r="M140" s="26">
        <v>34.225999999999999</v>
      </c>
      <c r="N140" s="26">
        <v>11.862</v>
      </c>
      <c r="O140" s="20"/>
      <c r="P140" s="51">
        <v>4.8000000000000001E-2</v>
      </c>
      <c r="Q140" s="51">
        <v>1.7999999999999999E-2</v>
      </c>
      <c r="R140" s="51">
        <v>1.0999999999999999E-2</v>
      </c>
      <c r="S140" s="5"/>
      <c r="T140" s="26">
        <v>5.5439999999999996</v>
      </c>
      <c r="U140" s="26">
        <v>0.97799999999999998</v>
      </c>
      <c r="V140" s="5"/>
      <c r="W140" s="26">
        <v>0.54900000000000004</v>
      </c>
      <c r="X140" s="26">
        <v>0.17599999999999999</v>
      </c>
      <c r="Y140" s="53">
        <f t="shared" si="27"/>
        <v>9.6624000000000002E-2</v>
      </c>
      <c r="Z140" s="5"/>
      <c r="AA140" s="28">
        <f t="shared" si="50"/>
        <v>1.1212121212121211</v>
      </c>
      <c r="AB140" s="28">
        <f t="shared" si="51"/>
        <v>1.8253866666666667</v>
      </c>
      <c r="AC140" s="28">
        <f t="shared" si="52"/>
        <v>1.1529937791601865</v>
      </c>
      <c r="AD140" s="5"/>
      <c r="AE140" s="26">
        <v>-4.1000000000000002E-2</v>
      </c>
      <c r="AF140" s="26">
        <v>4.2999999999999997E-2</v>
      </c>
      <c r="AG140" s="26">
        <v>0.97299999999999998</v>
      </c>
      <c r="AH140" s="5"/>
      <c r="AI140" s="38">
        <f t="shared" si="28"/>
        <v>9.6624000000000002E-2</v>
      </c>
      <c r="AJ140" s="14">
        <f t="shared" si="53"/>
        <v>0.94722085335340722</v>
      </c>
      <c r="AK140" s="59">
        <f t="shared" si="54"/>
        <v>907.15616</v>
      </c>
      <c r="AL140" s="13">
        <f t="shared" si="55"/>
        <v>0.10200788935117508</v>
      </c>
      <c r="AN140" s="20"/>
      <c r="AO140" s="13">
        <f t="shared" si="46"/>
        <v>9.6624000000000002E-2</v>
      </c>
      <c r="AP140" s="50">
        <f t="shared" si="47"/>
        <v>0.96116179262749302</v>
      </c>
      <c r="AQ140" s="12">
        <f t="shared" si="48"/>
        <v>1232.7790400000001</v>
      </c>
      <c r="AR140" s="13">
        <f t="shared" si="49"/>
        <v>0.10052834053657345</v>
      </c>
      <c r="AS140" s="20"/>
      <c r="AT140" s="19">
        <f t="shared" si="33"/>
        <v>53</v>
      </c>
      <c r="AU140" s="45">
        <v>-5.5960500000000003E-2</v>
      </c>
      <c r="AV140" s="45"/>
      <c r="AW140" s="20"/>
      <c r="AX140" s="81">
        <f t="shared" si="34"/>
        <v>3.970291913552122</v>
      </c>
      <c r="AY140" s="82">
        <f t="shared" si="35"/>
        <v>1.712716261887602</v>
      </c>
      <c r="BA140" s="20"/>
      <c r="BB140" s="13"/>
    </row>
    <row r="141" spans="1:54" x14ac:dyDescent="0.2">
      <c r="A141" t="e">
        <f>IF(#REF!=D141,1,0)</f>
        <v>#REF!</v>
      </c>
      <c r="B141">
        <v>2</v>
      </c>
      <c r="C141" s="1" t="s">
        <v>412</v>
      </c>
      <c r="D141" t="s">
        <v>93</v>
      </c>
      <c r="E141">
        <v>53</v>
      </c>
      <c r="F141">
        <v>12263</v>
      </c>
      <c r="G141" s="5"/>
      <c r="H141" s="26">
        <v>0.70599999999999996</v>
      </c>
      <c r="I141" s="26">
        <v>19.843</v>
      </c>
      <c r="J141" s="26">
        <v>11.759</v>
      </c>
      <c r="K141" s="5"/>
      <c r="L141" s="26">
        <v>0.71699999999999997</v>
      </c>
      <c r="M141" s="26">
        <v>18.838000000000001</v>
      </c>
      <c r="N141" s="26">
        <v>6.83</v>
      </c>
      <c r="O141" s="20"/>
      <c r="P141" s="51">
        <v>2.7E-2</v>
      </c>
      <c r="Q141" s="51">
        <v>1.7999999999999999E-2</v>
      </c>
      <c r="R141" s="51">
        <v>1.6E-2</v>
      </c>
      <c r="S141" s="5"/>
      <c r="T141" s="26">
        <v>8.4789999999999992</v>
      </c>
      <c r="U141" s="26">
        <v>1.0349999999999999</v>
      </c>
      <c r="V141" s="5"/>
      <c r="W141" s="26">
        <v>0.59299999999999997</v>
      </c>
      <c r="X141" s="26">
        <v>0.122</v>
      </c>
      <c r="Y141" s="53">
        <f t="shared" si="27"/>
        <v>7.2345999999999994E-2</v>
      </c>
      <c r="Z141" s="5"/>
      <c r="AA141" s="28">
        <f t="shared" si="50"/>
        <v>1.0155807365439093</v>
      </c>
      <c r="AB141" s="28">
        <f t="shared" si="51"/>
        <v>0.94935241646928392</v>
      </c>
      <c r="AC141" s="28">
        <f t="shared" si="52"/>
        <v>0.58083170337613743</v>
      </c>
      <c r="AD141" s="5"/>
      <c r="AE141" s="26">
        <v>-0.34899999999999998</v>
      </c>
      <c r="AF141" s="26">
        <v>-0.33300000000000002</v>
      </c>
      <c r="AG141" s="26">
        <v>0.97</v>
      </c>
      <c r="AH141" s="5"/>
      <c r="AI141" s="38">
        <f t="shared" si="28"/>
        <v>7.2345999999999994E-2</v>
      </c>
      <c r="AJ141" s="14">
        <f t="shared" si="53"/>
        <v>0.92900661542870733</v>
      </c>
      <c r="AK141" s="59">
        <f t="shared" si="54"/>
        <v>692.53863999999999</v>
      </c>
      <c r="AL141" s="13">
        <f t="shared" si="55"/>
        <v>7.787458000674688E-2</v>
      </c>
      <c r="AN141" s="20"/>
      <c r="AO141" s="13">
        <f t="shared" si="46"/>
        <v>7.2345999999999994E-2</v>
      </c>
      <c r="AP141" s="50">
        <f t="shared" si="47"/>
        <v>0.94749191820029177</v>
      </c>
      <c r="AQ141" s="12">
        <f t="shared" si="48"/>
        <v>936.34465999999998</v>
      </c>
      <c r="AR141" s="13">
        <f t="shared" si="49"/>
        <v>7.6355268694446712E-2</v>
      </c>
      <c r="AS141" s="20"/>
      <c r="AT141" s="19">
        <f t="shared" si="33"/>
        <v>53</v>
      </c>
      <c r="AU141" s="45">
        <v>-5.1766899999999998E-2</v>
      </c>
      <c r="AV141" s="45"/>
      <c r="AW141" s="20"/>
      <c r="AX141" s="81">
        <f t="shared" si="34"/>
        <v>3.970291913552122</v>
      </c>
      <c r="AY141" s="82">
        <f t="shared" si="35"/>
        <v>2.137592518321866</v>
      </c>
      <c r="BA141" s="20"/>
      <c r="BB141" s="13"/>
    </row>
    <row r="142" spans="1:54" x14ac:dyDescent="0.2">
      <c r="A142" t="e">
        <f>IF(#REF!=D142,1,0)</f>
        <v>#REF!</v>
      </c>
      <c r="B142">
        <v>2</v>
      </c>
      <c r="C142" s="1" t="s">
        <v>444</v>
      </c>
      <c r="D142" t="s">
        <v>125</v>
      </c>
      <c r="E142">
        <v>53</v>
      </c>
      <c r="F142">
        <v>12263</v>
      </c>
      <c r="G142" s="5"/>
      <c r="H142" s="26">
        <v>0.28000000000000003</v>
      </c>
      <c r="I142" s="26">
        <v>20.48</v>
      </c>
      <c r="J142" s="26">
        <v>10.882</v>
      </c>
      <c r="K142" s="5"/>
      <c r="L142" s="26">
        <v>0.24199999999999999</v>
      </c>
      <c r="M142" s="26">
        <v>26.53</v>
      </c>
      <c r="N142" s="26">
        <v>7.6890000000000001</v>
      </c>
      <c r="O142" s="20"/>
      <c r="P142" s="51">
        <v>2.5999999999999999E-2</v>
      </c>
      <c r="Q142" s="51">
        <v>1.7000000000000001E-2</v>
      </c>
      <c r="R142" s="51">
        <v>1.6E-2</v>
      </c>
      <c r="S142" s="5"/>
      <c r="T142" s="26">
        <v>3.363</v>
      </c>
      <c r="U142" s="26">
        <v>1.0680000000000001</v>
      </c>
      <c r="V142" s="5"/>
      <c r="W142" s="26">
        <v>0.53100000000000003</v>
      </c>
      <c r="X142" s="26">
        <v>0.317</v>
      </c>
      <c r="Y142" s="53">
        <f t="shared" si="27"/>
        <v>0.168327</v>
      </c>
      <c r="Z142" s="5"/>
      <c r="AA142" s="28">
        <f t="shared" si="50"/>
        <v>0.86428571428571421</v>
      </c>
      <c r="AB142" s="28">
        <f t="shared" si="51"/>
        <v>1.29541015625</v>
      </c>
      <c r="AC142" s="28">
        <f t="shared" si="52"/>
        <v>0.70657967285425471</v>
      </c>
      <c r="AD142" s="5"/>
      <c r="AE142" s="26">
        <v>-6.0000000000000001E-3</v>
      </c>
      <c r="AF142" s="26">
        <v>-4.8000000000000001E-2</v>
      </c>
      <c r="AG142" s="26">
        <v>0.97299999999999998</v>
      </c>
      <c r="AH142" s="5"/>
      <c r="AI142" s="38">
        <f t="shared" si="28"/>
        <v>0.168327</v>
      </c>
      <c r="AJ142" s="14">
        <f t="shared" si="53"/>
        <v>0.9713962598883481</v>
      </c>
      <c r="AK142" s="59">
        <f t="shared" si="54"/>
        <v>1541.0106800000001</v>
      </c>
      <c r="AL142" s="13">
        <f t="shared" si="55"/>
        <v>0.17328355785449231</v>
      </c>
      <c r="AN142" s="20"/>
      <c r="AO142" s="13">
        <f t="shared" si="46"/>
        <v>0.168327</v>
      </c>
      <c r="AP142" s="50">
        <f t="shared" si="47"/>
        <v>0.97909251984943679</v>
      </c>
      <c r="AQ142" s="12">
        <f t="shared" si="48"/>
        <v>2108.2726699999998</v>
      </c>
      <c r="AR142" s="13">
        <f t="shared" si="49"/>
        <v>0.17192144418168473</v>
      </c>
      <c r="AS142" s="20"/>
      <c r="AT142" s="19">
        <f t="shared" si="33"/>
        <v>53</v>
      </c>
      <c r="AU142" s="45">
        <v>4.3531999999999998E-3</v>
      </c>
      <c r="AV142" s="45"/>
      <c r="AW142" s="20"/>
      <c r="AX142" s="81">
        <f t="shared" si="34"/>
        <v>3.970291913552122</v>
      </c>
      <c r="AY142" s="82">
        <f t="shared" si="35"/>
        <v>1.2128334327581325</v>
      </c>
      <c r="BA142" s="20"/>
      <c r="BB142" s="13"/>
    </row>
    <row r="143" spans="1:54" x14ac:dyDescent="0.2">
      <c r="A143" t="e">
        <f>IF(#REF!=D143,1,0)</f>
        <v>#REF!</v>
      </c>
      <c r="B143">
        <v>2</v>
      </c>
      <c r="C143" s="1" t="s">
        <v>419</v>
      </c>
      <c r="D143" t="s">
        <v>100</v>
      </c>
      <c r="E143">
        <v>51</v>
      </c>
      <c r="F143">
        <v>12263</v>
      </c>
      <c r="G143" s="5"/>
      <c r="H143" s="26">
        <v>0.26500000000000001</v>
      </c>
      <c r="I143" s="26">
        <v>16</v>
      </c>
      <c r="J143" s="26">
        <v>8.766</v>
      </c>
      <c r="K143" s="5"/>
      <c r="L143" s="26">
        <v>0.317</v>
      </c>
      <c r="M143" s="26">
        <v>27.388000000000002</v>
      </c>
      <c r="N143" s="26">
        <v>8.452</v>
      </c>
      <c r="O143" s="20"/>
      <c r="P143" s="51">
        <v>6.0000000000000001E-3</v>
      </c>
      <c r="Q143" s="51">
        <v>1.7000000000000001E-2</v>
      </c>
      <c r="R143" s="51">
        <v>1.6E-2</v>
      </c>
      <c r="S143" s="5"/>
      <c r="T143" s="26">
        <v>3.3119999999999998</v>
      </c>
      <c r="U143" s="26">
        <v>0.83399999999999996</v>
      </c>
      <c r="V143" s="5"/>
      <c r="W143" s="26">
        <v>0.54800000000000004</v>
      </c>
      <c r="X143" s="26">
        <v>0.252</v>
      </c>
      <c r="Y143" s="53">
        <f t="shared" si="27"/>
        <v>0.13809600000000002</v>
      </c>
      <c r="Z143" s="5"/>
      <c r="AA143" s="28">
        <f t="shared" si="50"/>
        <v>1.1962264150943396</v>
      </c>
      <c r="AB143" s="28">
        <f t="shared" si="51"/>
        <v>1.7117500000000001</v>
      </c>
      <c r="AC143" s="28">
        <f t="shared" si="52"/>
        <v>0.96417978553502171</v>
      </c>
      <c r="AD143" s="5"/>
      <c r="AE143" s="26">
        <v>0.18</v>
      </c>
      <c r="AF143" s="26">
        <v>0.217</v>
      </c>
      <c r="AG143" s="26">
        <v>0.96099999999999997</v>
      </c>
      <c r="AH143" s="5"/>
      <c r="AI143" s="38">
        <f t="shared" si="28"/>
        <v>0.13809600000000002</v>
      </c>
      <c r="AJ143" s="14">
        <f t="shared" si="53"/>
        <v>0.96544374624683038</v>
      </c>
      <c r="AK143" s="59">
        <f t="shared" si="54"/>
        <v>1272.0448320000003</v>
      </c>
      <c r="AL143" s="13">
        <f t="shared" si="55"/>
        <v>0.1430388881142472</v>
      </c>
      <c r="AN143" s="20"/>
      <c r="AO143" s="13">
        <f t="shared" si="46"/>
        <v>0.13809600000000002</v>
      </c>
      <c r="AP143" s="50">
        <f t="shared" si="47"/>
        <v>0.97469990405682061</v>
      </c>
      <c r="AQ143" s="12">
        <f t="shared" si="48"/>
        <v>1737.4283520000004</v>
      </c>
      <c r="AR143" s="13">
        <f t="shared" si="49"/>
        <v>0.14168053102829653</v>
      </c>
      <c r="AS143" s="20"/>
      <c r="AT143" s="19">
        <f t="shared" si="33"/>
        <v>51</v>
      </c>
      <c r="AU143" s="45">
        <v>3.0751799999999999E-2</v>
      </c>
      <c r="AV143" s="45"/>
      <c r="AW143" s="20"/>
      <c r="AX143" s="81">
        <f t="shared" si="34"/>
        <v>3.9318256327243257</v>
      </c>
      <c r="AY143" s="82">
        <f t="shared" si="35"/>
        <v>1.1975522365230131</v>
      </c>
      <c r="BA143" s="20"/>
      <c r="BB143" s="13"/>
    </row>
    <row r="144" spans="1:54" s="30" customFormat="1" x14ac:dyDescent="0.2">
      <c r="A144" s="29"/>
      <c r="B144" s="29"/>
      <c r="C144" s="29"/>
      <c r="D144" s="29"/>
      <c r="E144" s="29"/>
      <c r="F144" s="29"/>
      <c r="G144" s="29"/>
      <c r="H144" s="20"/>
      <c r="I144" s="20"/>
      <c r="J144" s="20"/>
      <c r="K144" s="29"/>
      <c r="L144" s="20"/>
      <c r="M144" s="20"/>
      <c r="N144" s="20"/>
      <c r="O144" s="20"/>
      <c r="P144" s="52"/>
      <c r="Q144" s="52"/>
      <c r="R144" s="52"/>
      <c r="S144" s="29"/>
      <c r="T144" s="20"/>
      <c r="U144" s="20"/>
      <c r="V144" s="29"/>
      <c r="W144" s="20"/>
      <c r="X144" s="20"/>
      <c r="Y144" s="54"/>
      <c r="Z144" s="29"/>
      <c r="AA144" s="20"/>
      <c r="AB144" s="29"/>
      <c r="AC144" s="29"/>
      <c r="AD144" s="29"/>
      <c r="AE144" s="20"/>
      <c r="AF144" s="20"/>
      <c r="AG144" s="20"/>
      <c r="AH144" s="29"/>
      <c r="AI144" s="22"/>
      <c r="AJ144" s="22"/>
      <c r="AK144" s="62"/>
      <c r="AL144" s="41" t="s">
        <v>263</v>
      </c>
      <c r="AM144" s="20">
        <f>SUM(E145:E177)</f>
        <v>18631</v>
      </c>
      <c r="AN144" s="20"/>
      <c r="AO144" s="20"/>
      <c r="AP144" s="24"/>
      <c r="AQ144" s="20"/>
      <c r="AR144" s="20"/>
      <c r="AS144" s="29"/>
      <c r="AT144" s="80">
        <f>COUNTIF(AT145:AT177,"&gt;0")</f>
        <v>33</v>
      </c>
      <c r="AU144" s="48"/>
      <c r="AV144" s="48"/>
      <c r="AW144" s="29"/>
      <c r="AX144" s="83">
        <f>AT144</f>
        <v>33</v>
      </c>
      <c r="AY144" s="84"/>
      <c r="AZ144" s="20"/>
      <c r="BA144" s="29"/>
      <c r="BB144" s="13"/>
    </row>
    <row r="145" spans="1:54" x14ac:dyDescent="0.2">
      <c r="A145" t="e">
        <f>IF(#REF!=D145,1,0)</f>
        <v>#REF!</v>
      </c>
      <c r="B145">
        <v>3</v>
      </c>
      <c r="C145" s="1" t="s">
        <v>328</v>
      </c>
      <c r="D145" t="s">
        <v>164</v>
      </c>
      <c r="E145">
        <v>2495</v>
      </c>
      <c r="F145">
        <v>19171</v>
      </c>
      <c r="G145" s="5"/>
      <c r="H145" s="26">
        <v>7.6840000000000002</v>
      </c>
      <c r="I145" s="26">
        <v>25.814</v>
      </c>
      <c r="J145" s="26">
        <v>3.1230000000000002</v>
      </c>
      <c r="K145" s="5"/>
      <c r="L145" s="26">
        <v>45.988999999999997</v>
      </c>
      <c r="M145" s="26">
        <v>75.406000000000006</v>
      </c>
      <c r="N145" s="26">
        <v>1.052</v>
      </c>
      <c r="O145" s="20"/>
      <c r="P145" s="51">
        <v>8.9999999999999993E-3</v>
      </c>
      <c r="Q145" s="51">
        <v>8.9999999999999993E-3</v>
      </c>
      <c r="R145" s="51">
        <v>3.0000000000000001E-3</v>
      </c>
      <c r="S145" s="5"/>
      <c r="T145" s="26">
        <v>2.4510000000000001</v>
      </c>
      <c r="U145" s="26">
        <v>1.232</v>
      </c>
      <c r="V145" s="5"/>
      <c r="W145" s="26">
        <v>0.121</v>
      </c>
      <c r="X145" s="26">
        <v>0.503</v>
      </c>
      <c r="Y145" s="53">
        <f t="shared" si="27"/>
        <v>6.0863E-2</v>
      </c>
      <c r="Z145" s="5"/>
      <c r="AA145" s="28">
        <f t="shared" ref="AA145:AA177" si="56">L145/H145</f>
        <v>5.9850338365434661</v>
      </c>
      <c r="AB145" s="28">
        <f t="shared" ref="AB145:AB177" si="57">M145/I145</f>
        <v>2.9211280700395137</v>
      </c>
      <c r="AC145" s="28">
        <f t="shared" ref="AC145:AC177" si="58">N145/J145</f>
        <v>0.33685558757604867</v>
      </c>
      <c r="AD145" s="5"/>
      <c r="AE145" s="26">
        <v>0.45400000000000001</v>
      </c>
      <c r="AF145" s="26">
        <v>0.42299999999999999</v>
      </c>
      <c r="AG145" s="26">
        <v>0.95899999999999996</v>
      </c>
      <c r="AH145" s="5"/>
      <c r="AI145" s="38">
        <f t="shared" si="28"/>
        <v>6.0863E-2</v>
      </c>
      <c r="AJ145" s="14">
        <f t="shared" ref="AJ145:AJ177" si="59">AI145*$AM$144/AK145</f>
        <v>0.32611754759769818</v>
      </c>
      <c r="AK145" s="59">
        <f t="shared" ref="AK145:AK177" si="60">E145*(1-AI145)+AI145*$AM$144</f>
        <v>3477.085368</v>
      </c>
      <c r="AL145" s="13">
        <f t="shared" ref="AL145:AL177" si="61">AK145/$AM$144</f>
        <v>0.18662902517309859</v>
      </c>
      <c r="AN145" s="20"/>
      <c r="AO145" s="13">
        <f t="shared" ref="AO145" si="62">Y145</f>
        <v>6.0863E-2</v>
      </c>
      <c r="AP145" s="50">
        <f t="shared" ref="AP145" si="63">AO145*F145/AQ145</f>
        <v>0.33242755925028783</v>
      </c>
      <c r="AQ145" s="12">
        <f t="shared" ref="AQ145" si="64">E145*(1-AO145)+AO145*F145</f>
        <v>3509.9513880000004</v>
      </c>
      <c r="AR145" s="13">
        <f t="shared" ref="AR145" si="65">AQ145/F145</f>
        <v>0.1830865050336446</v>
      </c>
      <c r="AS145" s="20"/>
      <c r="AT145" s="19">
        <f t="shared" si="33"/>
        <v>2495</v>
      </c>
      <c r="AU145" s="45">
        <v>0.86074729999999999</v>
      </c>
      <c r="AV145" s="75">
        <f>CORREL($AT145:$AT177,AU145:AU177)</f>
        <v>0.40389474324221791</v>
      </c>
      <c r="AW145" s="20"/>
      <c r="AX145" s="81">
        <f t="shared" ref="AX145:AX208" si="66">LN(AT145)</f>
        <v>7.8220440081856193</v>
      </c>
      <c r="AY145" s="82">
        <f t="shared" ref="AY145:AY208" si="67">LN(T145)</f>
        <v>0.8964961045459755</v>
      </c>
      <c r="AZ145" s="75">
        <f>CORREL($AX145:$AX196,AY145:AY196)</f>
        <v>-0.17950305507294337</v>
      </c>
      <c r="BA145" s="20"/>
      <c r="BB145" s="13"/>
    </row>
    <row r="146" spans="1:54" x14ac:dyDescent="0.2">
      <c r="A146" t="e">
        <f>IF(#REF!=D146,1,0)</f>
        <v>#REF!</v>
      </c>
      <c r="B146">
        <v>3</v>
      </c>
      <c r="C146" s="1" t="s">
        <v>318</v>
      </c>
      <c r="D146" t="s">
        <v>154</v>
      </c>
      <c r="E146">
        <v>1980</v>
      </c>
      <c r="F146">
        <v>19171</v>
      </c>
      <c r="G146" s="5"/>
      <c r="H146" s="26">
        <v>4.2370000000000001</v>
      </c>
      <c r="I146" s="26">
        <v>25.114999999999998</v>
      </c>
      <c r="J146" s="26">
        <v>17.803999999999998</v>
      </c>
      <c r="K146" s="5"/>
      <c r="L146" s="26">
        <v>8.4429999999999996</v>
      </c>
      <c r="M146" s="26">
        <v>106.617</v>
      </c>
      <c r="N146" s="26">
        <v>50.734999999999999</v>
      </c>
      <c r="O146" s="20"/>
      <c r="P146" s="51">
        <v>3.2000000000000001E-2</v>
      </c>
      <c r="Q146" s="51">
        <v>0.01</v>
      </c>
      <c r="R146" s="51">
        <v>8.0000000000000002E-3</v>
      </c>
      <c r="S146" s="5"/>
      <c r="T146" s="26">
        <v>1.7030000000000001</v>
      </c>
      <c r="U146" s="26">
        <v>1.163</v>
      </c>
      <c r="V146" s="5"/>
      <c r="W146" s="26">
        <v>0.70899999999999996</v>
      </c>
      <c r="X146" s="26">
        <v>0.68300000000000005</v>
      </c>
      <c r="Y146" s="53">
        <f t="shared" si="27"/>
        <v>0.48424700000000004</v>
      </c>
      <c r="Z146" s="5"/>
      <c r="AA146" s="28">
        <f t="shared" si="56"/>
        <v>1.9926835024781684</v>
      </c>
      <c r="AB146" s="28">
        <f t="shared" si="57"/>
        <v>4.2451522994226565</v>
      </c>
      <c r="AC146" s="28">
        <f t="shared" si="58"/>
        <v>2.8496405302179286</v>
      </c>
      <c r="AD146" s="5"/>
      <c r="AE146" s="26">
        <v>7.5999999999999998E-2</v>
      </c>
      <c r="AF146" s="26">
        <v>0.121</v>
      </c>
      <c r="AG146" s="26">
        <v>0.94199999999999995</v>
      </c>
      <c r="AH146" s="5"/>
      <c r="AI146" s="38">
        <f t="shared" si="28"/>
        <v>0.48424700000000004</v>
      </c>
      <c r="AJ146" s="14">
        <f t="shared" si="59"/>
        <v>0.8983201304683146</v>
      </c>
      <c r="AK146" s="59">
        <f t="shared" si="60"/>
        <v>10043.196797000001</v>
      </c>
      <c r="AL146" s="13">
        <f t="shared" si="61"/>
        <v>0.53905838639901238</v>
      </c>
      <c r="AN146" s="20"/>
      <c r="AO146" s="13">
        <f t="shared" ref="AO146:AO177" si="68">Y146</f>
        <v>0.48424700000000004</v>
      </c>
      <c r="AP146" s="50">
        <f t="shared" ref="AP146:AP177" si="69">AO146*F146/AQ146</f>
        <v>0.90090037425100933</v>
      </c>
      <c r="AQ146" s="12">
        <f t="shared" ref="AQ146:AQ177" si="70">E146*(1-AO146)+AO146*F146</f>
        <v>10304.690177</v>
      </c>
      <c r="AR146" s="13">
        <f t="shared" ref="AR146:AR177" si="71">AQ146/F146</f>
        <v>0.53751448422095871</v>
      </c>
      <c r="AS146" s="20"/>
      <c r="AT146" s="19">
        <f t="shared" ref="AT146:AT209" si="72">E146</f>
        <v>1980</v>
      </c>
      <c r="AU146" s="45">
        <v>-0.1321387</v>
      </c>
      <c r="AV146" s="75">
        <f>(AV145*SQRT(AT144-2))/SQRT(1-AV145^2)</f>
        <v>2.4582174539150352</v>
      </c>
      <c r="AW146" s="20"/>
      <c r="AX146" s="81">
        <f t="shared" si="66"/>
        <v>7.5908521236885811</v>
      </c>
      <c r="AY146" s="82">
        <f t="shared" si="67"/>
        <v>0.53239140168055132</v>
      </c>
      <c r="AZ146" s="75">
        <f>(AZ145*SQRT(AX144-2))/SQRT(1-AZ145^2)</f>
        <v>-1.0159320752883321</v>
      </c>
      <c r="BA146" s="20"/>
      <c r="BB146" s="13"/>
    </row>
    <row r="147" spans="1:54" x14ac:dyDescent="0.2">
      <c r="A147" t="e">
        <f>IF(#REF!=D147,1,0)</f>
        <v>#REF!</v>
      </c>
      <c r="B147">
        <v>3</v>
      </c>
      <c r="C147" s="1" t="s">
        <v>326</v>
      </c>
      <c r="D147" t="s">
        <v>162</v>
      </c>
      <c r="E147">
        <v>1909</v>
      </c>
      <c r="F147">
        <v>19171</v>
      </c>
      <c r="G147" s="5"/>
      <c r="H147" s="26">
        <v>4.3099999999999996</v>
      </c>
      <c r="I147" s="26">
        <v>26.58</v>
      </c>
      <c r="J147" s="26">
        <v>17.59</v>
      </c>
      <c r="K147" s="5"/>
      <c r="L147" s="26">
        <v>8.8260000000000005</v>
      </c>
      <c r="M147" s="26">
        <v>101.95</v>
      </c>
      <c r="N147" s="26">
        <v>38.732999999999997</v>
      </c>
      <c r="O147" s="20"/>
      <c r="P147" s="51">
        <v>2.8000000000000001E-2</v>
      </c>
      <c r="Q147" s="51">
        <v>0.01</v>
      </c>
      <c r="R147" s="51">
        <v>1.2E-2</v>
      </c>
      <c r="S147" s="5"/>
      <c r="T147" s="26">
        <v>1.796</v>
      </c>
      <c r="U147" s="26">
        <v>1.2250000000000001</v>
      </c>
      <c r="V147" s="5"/>
      <c r="W147" s="26">
        <v>0.66200000000000003</v>
      </c>
      <c r="X147" s="26">
        <v>0.68200000000000005</v>
      </c>
      <c r="Y147" s="53">
        <f t="shared" ref="Y147:Y210" si="73">W147*X147</f>
        <v>0.45148400000000005</v>
      </c>
      <c r="Z147" s="5"/>
      <c r="AA147" s="28">
        <f t="shared" si="56"/>
        <v>2.0477958236658935</v>
      </c>
      <c r="AB147" s="28">
        <f t="shared" si="57"/>
        <v>3.8355906696764488</v>
      </c>
      <c r="AC147" s="28">
        <f t="shared" si="58"/>
        <v>2.2019897669130186</v>
      </c>
      <c r="AD147" s="5"/>
      <c r="AE147" s="26">
        <v>0.16200000000000001</v>
      </c>
      <c r="AF147" s="26">
        <v>0.218</v>
      </c>
      <c r="AG147" s="26">
        <v>0.93300000000000005</v>
      </c>
      <c r="AH147" s="5"/>
      <c r="AI147" s="38">
        <f t="shared" ref="AI147:AI210" si="74">Y147</f>
        <v>0.45148400000000005</v>
      </c>
      <c r="AJ147" s="14">
        <f t="shared" si="59"/>
        <v>0.88929606247734116</v>
      </c>
      <c r="AK147" s="59">
        <f t="shared" si="60"/>
        <v>9458.7154480000008</v>
      </c>
      <c r="AL147" s="13">
        <f t="shared" si="61"/>
        <v>0.50768694369599054</v>
      </c>
      <c r="AN147" s="20"/>
      <c r="AO147" s="13">
        <f t="shared" si="68"/>
        <v>0.45148400000000005</v>
      </c>
      <c r="AP147" s="50">
        <f t="shared" si="69"/>
        <v>0.8920777912864194</v>
      </c>
      <c r="AQ147" s="12">
        <f t="shared" si="70"/>
        <v>9702.5168080000021</v>
      </c>
      <c r="AR147" s="13">
        <f t="shared" si="71"/>
        <v>0.50610384476553139</v>
      </c>
      <c r="AS147" s="20"/>
      <c r="AT147" s="19">
        <f t="shared" si="72"/>
        <v>1909</v>
      </c>
      <c r="AU147" s="45">
        <v>-2.0708899999999999E-2</v>
      </c>
      <c r="AV147" s="75">
        <f>_xlfn.T.DIST.RT(AV146,AT144-2)</f>
        <v>9.8757581784807529E-3</v>
      </c>
      <c r="AW147" s="20"/>
      <c r="AX147" s="81">
        <f t="shared" si="66"/>
        <v>7.5543348237257479</v>
      </c>
      <c r="AY147" s="82">
        <f t="shared" si="67"/>
        <v>0.58556196988000786</v>
      </c>
      <c r="AZ147" s="75">
        <f>1-_xlfn.T.DIST.RT(AZ146,AX144-2)</f>
        <v>0.15876283152591308</v>
      </c>
      <c r="BA147" s="20"/>
      <c r="BB147" s="13"/>
    </row>
    <row r="148" spans="1:54" x14ac:dyDescent="0.2">
      <c r="A148" t="e">
        <f>IF(#REF!=D148,1,0)</f>
        <v>#REF!</v>
      </c>
      <c r="B148">
        <v>3</v>
      </c>
      <c r="C148" s="1" t="s">
        <v>314</v>
      </c>
      <c r="D148" t="s">
        <v>150</v>
      </c>
      <c r="E148">
        <v>1409</v>
      </c>
      <c r="F148">
        <v>19171</v>
      </c>
      <c r="G148" s="5"/>
      <c r="H148" s="26">
        <v>3.2639999999999998</v>
      </c>
      <c r="I148" s="26">
        <v>28.407</v>
      </c>
      <c r="J148" s="26">
        <v>20.216999999999999</v>
      </c>
      <c r="K148" s="5"/>
      <c r="L148" s="26">
        <v>7.3259999999999996</v>
      </c>
      <c r="M148" s="26">
        <v>109.581</v>
      </c>
      <c r="N148" s="26">
        <v>49.857999999999997</v>
      </c>
      <c r="O148" s="20"/>
      <c r="P148" s="51">
        <v>2.4E-2</v>
      </c>
      <c r="Q148" s="51">
        <v>1.0999999999999999E-2</v>
      </c>
      <c r="R148" s="51">
        <v>1.4E-2</v>
      </c>
      <c r="S148" s="5"/>
      <c r="T148" s="26">
        <v>1.8440000000000001</v>
      </c>
      <c r="U148" s="26">
        <v>1.2729999999999999</v>
      </c>
      <c r="V148" s="5"/>
      <c r="W148" s="26">
        <v>0.71199999999999997</v>
      </c>
      <c r="X148" s="26">
        <v>0.69</v>
      </c>
      <c r="Y148" s="53">
        <f t="shared" si="73"/>
        <v>0.49127999999999994</v>
      </c>
      <c r="Z148" s="5"/>
      <c r="AA148" s="28">
        <f t="shared" si="56"/>
        <v>2.2444852941176472</v>
      </c>
      <c r="AB148" s="28">
        <f t="shared" si="57"/>
        <v>3.8575351145844334</v>
      </c>
      <c r="AC148" s="28">
        <f t="shared" si="58"/>
        <v>2.4661423554434387</v>
      </c>
      <c r="AD148" s="5"/>
      <c r="AE148" s="26">
        <v>0.38</v>
      </c>
      <c r="AF148" s="26">
        <v>0.433</v>
      </c>
      <c r="AG148" s="26">
        <v>0.92700000000000005</v>
      </c>
      <c r="AH148" s="5"/>
      <c r="AI148" s="38">
        <f t="shared" si="74"/>
        <v>0.49127999999999994</v>
      </c>
      <c r="AJ148" s="14">
        <f t="shared" si="59"/>
        <v>0.92737596249131138</v>
      </c>
      <c r="AK148" s="59">
        <f t="shared" si="60"/>
        <v>9869.8241600000001</v>
      </c>
      <c r="AL148" s="13">
        <f t="shared" si="61"/>
        <v>0.52975278621652089</v>
      </c>
      <c r="AN148" s="20"/>
      <c r="AO148" s="13">
        <f t="shared" si="68"/>
        <v>0.49127999999999994</v>
      </c>
      <c r="AP148" s="50">
        <f t="shared" si="69"/>
        <v>0.92927692931558292</v>
      </c>
      <c r="AQ148" s="12">
        <f t="shared" si="70"/>
        <v>10135.11536</v>
      </c>
      <c r="AR148" s="13">
        <f t="shared" si="71"/>
        <v>0.52866910228991704</v>
      </c>
      <c r="AS148" s="20"/>
      <c r="AT148" s="19">
        <f t="shared" si="72"/>
        <v>1409</v>
      </c>
      <c r="AU148" s="45">
        <v>0.166549</v>
      </c>
      <c r="AV148" s="45"/>
      <c r="AW148" s="20"/>
      <c r="AX148" s="81">
        <f t="shared" si="66"/>
        <v>7.2506355118986798</v>
      </c>
      <c r="AY148" s="82">
        <f t="shared" si="67"/>
        <v>0.61193712513440213</v>
      </c>
      <c r="AZ148" s="85">
        <f>LINEST(AY145:AY177,AX145:AX177)</f>
        <v>-9.8649285391058383E-2</v>
      </c>
      <c r="BA148" s="20"/>
      <c r="BB148" s="13"/>
    </row>
    <row r="149" spans="1:54" x14ac:dyDescent="0.2">
      <c r="A149" t="e">
        <f>IF(#REF!=D149,1,0)</f>
        <v>#REF!</v>
      </c>
      <c r="B149">
        <v>3</v>
      </c>
      <c r="C149" s="1" t="s">
        <v>329</v>
      </c>
      <c r="D149" t="s">
        <v>165</v>
      </c>
      <c r="E149">
        <v>1292</v>
      </c>
      <c r="F149">
        <v>19171</v>
      </c>
      <c r="G149" s="5"/>
      <c r="H149" s="26">
        <v>2.2879999999999998</v>
      </c>
      <c r="I149" s="26">
        <v>28.437000000000001</v>
      </c>
      <c r="J149" s="26">
        <v>19.065000000000001</v>
      </c>
      <c r="K149" s="5"/>
      <c r="L149" s="26">
        <v>3.4870000000000001</v>
      </c>
      <c r="M149" s="26">
        <v>134.03700000000001</v>
      </c>
      <c r="N149" s="26">
        <v>47.686</v>
      </c>
      <c r="O149" s="20"/>
      <c r="P149" s="51">
        <v>4.4999999999999998E-2</v>
      </c>
      <c r="Q149" s="51">
        <v>0.01</v>
      </c>
      <c r="R149" s="51">
        <v>1.4E-2</v>
      </c>
      <c r="S149" s="5"/>
      <c r="T149" s="26">
        <v>1.41</v>
      </c>
      <c r="U149" s="26">
        <v>1.266</v>
      </c>
      <c r="V149" s="5"/>
      <c r="W149" s="26">
        <v>0.67</v>
      </c>
      <c r="X149" s="26">
        <v>0.89800000000000002</v>
      </c>
      <c r="Y149" s="53">
        <f t="shared" si="73"/>
        <v>0.60166000000000008</v>
      </c>
      <c r="Z149" s="5"/>
      <c r="AA149" s="28">
        <f t="shared" si="56"/>
        <v>1.5240384615384617</v>
      </c>
      <c r="AB149" s="28">
        <f t="shared" si="57"/>
        <v>4.7134718852199597</v>
      </c>
      <c r="AC149" s="28">
        <f t="shared" si="58"/>
        <v>2.5012326252294779</v>
      </c>
      <c r="AD149" s="5"/>
      <c r="AE149" s="26">
        <v>0.48599999999999999</v>
      </c>
      <c r="AF149" s="26">
        <v>0.41399999999999998</v>
      </c>
      <c r="AG149" s="26">
        <v>0.92</v>
      </c>
      <c r="AH149" s="5"/>
      <c r="AI149" s="38">
        <f t="shared" si="74"/>
        <v>0.60166000000000008</v>
      </c>
      <c r="AJ149" s="14">
        <f t="shared" si="59"/>
        <v>0.95610309977137053</v>
      </c>
      <c r="AK149" s="59">
        <f t="shared" si="60"/>
        <v>11724.18274</v>
      </c>
      <c r="AL149" s="13">
        <f t="shared" si="61"/>
        <v>0.62928359937738176</v>
      </c>
      <c r="AN149" s="20"/>
      <c r="AO149" s="13">
        <f t="shared" si="68"/>
        <v>0.60166000000000008</v>
      </c>
      <c r="AP149" s="50">
        <f t="shared" si="69"/>
        <v>0.95728675411455544</v>
      </c>
      <c r="AQ149" s="12">
        <f t="shared" si="70"/>
        <v>12049.079140000002</v>
      </c>
      <c r="AR149" s="13">
        <f t="shared" si="71"/>
        <v>0.62850551040634295</v>
      </c>
      <c r="AS149" s="20"/>
      <c r="AT149" s="19">
        <f t="shared" si="72"/>
        <v>1292</v>
      </c>
      <c r="AU149" s="45">
        <v>5.8506799999999998E-2</v>
      </c>
      <c r="AV149" s="45"/>
      <c r="AW149" s="20"/>
      <c r="AX149" s="81">
        <f t="shared" si="66"/>
        <v>7.1639466843425472</v>
      </c>
      <c r="AY149" s="82">
        <f t="shared" si="67"/>
        <v>0.34358970439007686</v>
      </c>
      <c r="AZ149" s="89">
        <f>EXP(INTERCEPT(AY145:AY177,AX145:AX177))</f>
        <v>3.9212838078122849</v>
      </c>
      <c r="BA149" s="20"/>
      <c r="BB149" s="13"/>
    </row>
    <row r="150" spans="1:54" x14ac:dyDescent="0.2">
      <c r="A150" t="e">
        <f>IF(#REF!=D150,1,0)</f>
        <v>#REF!</v>
      </c>
      <c r="B150">
        <v>3</v>
      </c>
      <c r="C150" s="1" t="s">
        <v>302</v>
      </c>
      <c r="D150" t="s">
        <v>138</v>
      </c>
      <c r="E150">
        <v>1281</v>
      </c>
      <c r="F150">
        <v>19171</v>
      </c>
      <c r="G150" s="5"/>
      <c r="H150" s="26">
        <v>2.0030000000000001</v>
      </c>
      <c r="I150" s="26">
        <v>25.741</v>
      </c>
      <c r="J150" s="26">
        <v>18.408999999999999</v>
      </c>
      <c r="K150" s="5"/>
      <c r="L150" s="26">
        <v>2.6589999999999998</v>
      </c>
      <c r="M150" s="26">
        <v>123.05200000000001</v>
      </c>
      <c r="N150" s="26">
        <v>56.396999999999998</v>
      </c>
      <c r="O150" s="20"/>
      <c r="P150" s="51">
        <v>5.0999999999999997E-2</v>
      </c>
      <c r="Q150" s="51">
        <v>1.2E-2</v>
      </c>
      <c r="R150" s="51">
        <v>1.4E-2</v>
      </c>
      <c r="S150" s="5"/>
      <c r="T150" s="26">
        <v>1.244</v>
      </c>
      <c r="U150" s="26">
        <v>1.145</v>
      </c>
      <c r="V150" s="5"/>
      <c r="W150" s="26">
        <v>0.71499999999999997</v>
      </c>
      <c r="X150" s="26">
        <v>0.92</v>
      </c>
      <c r="Y150" s="53">
        <f t="shared" si="73"/>
        <v>0.65780000000000005</v>
      </c>
      <c r="Z150" s="5"/>
      <c r="AA150" s="28">
        <f t="shared" si="56"/>
        <v>1.3275087368946579</v>
      </c>
      <c r="AB150" s="28">
        <f t="shared" si="57"/>
        <v>4.7803892622664232</v>
      </c>
      <c r="AC150" s="28">
        <f t="shared" si="58"/>
        <v>3.0635558694117009</v>
      </c>
      <c r="AD150" s="5"/>
      <c r="AE150" s="26">
        <v>0.32300000000000001</v>
      </c>
      <c r="AF150" s="26">
        <v>0.32900000000000001</v>
      </c>
      <c r="AG150" s="26">
        <v>0.95199999999999996</v>
      </c>
      <c r="AH150" s="5"/>
      <c r="AI150" s="38">
        <f t="shared" si="74"/>
        <v>0.65780000000000005</v>
      </c>
      <c r="AJ150" s="14">
        <f t="shared" si="59"/>
        <v>0.96546682916030857</v>
      </c>
      <c r="AK150" s="59">
        <f t="shared" si="60"/>
        <v>12693.830000000002</v>
      </c>
      <c r="AL150" s="13">
        <f t="shared" si="61"/>
        <v>0.6813284311094413</v>
      </c>
      <c r="AN150" s="20"/>
      <c r="AO150" s="13">
        <f t="shared" si="68"/>
        <v>0.65780000000000005</v>
      </c>
      <c r="AP150" s="50">
        <f t="shared" si="69"/>
        <v>0.96640686726274616</v>
      </c>
      <c r="AQ150" s="12">
        <f t="shared" si="70"/>
        <v>13049.042000000001</v>
      </c>
      <c r="AR150" s="13">
        <f t="shared" si="71"/>
        <v>0.68066569297376256</v>
      </c>
      <c r="AS150" s="20"/>
      <c r="AT150" s="19">
        <f t="shared" si="72"/>
        <v>1281</v>
      </c>
      <c r="AU150" s="45">
        <v>-2.74375E-2</v>
      </c>
      <c r="AV150" s="45"/>
      <c r="AW150" s="20"/>
      <c r="AX150" s="81">
        <f t="shared" si="66"/>
        <v>7.1553963018967339</v>
      </c>
      <c r="AY150" s="82">
        <f t="shared" si="67"/>
        <v>0.21833199431698769</v>
      </c>
      <c r="BA150" s="20"/>
      <c r="BB150" s="13"/>
    </row>
    <row r="151" spans="1:54" x14ac:dyDescent="0.2">
      <c r="A151" t="e">
        <f>IF(#REF!=D151,1,0)</f>
        <v>#REF!</v>
      </c>
      <c r="B151">
        <v>3</v>
      </c>
      <c r="C151" s="1" t="s">
        <v>325</v>
      </c>
      <c r="D151" t="s">
        <v>161</v>
      </c>
      <c r="E151">
        <v>1016</v>
      </c>
      <c r="F151">
        <v>19171</v>
      </c>
      <c r="G151" s="5"/>
      <c r="H151" s="26">
        <v>1.8919999999999999</v>
      </c>
      <c r="I151" s="26">
        <v>23.023</v>
      </c>
      <c r="J151" s="26">
        <v>16.228000000000002</v>
      </c>
      <c r="K151" s="5"/>
      <c r="L151" s="26">
        <v>2.923</v>
      </c>
      <c r="M151" s="26">
        <v>109.125</v>
      </c>
      <c r="N151" s="26">
        <v>44.127000000000002</v>
      </c>
      <c r="O151" s="20"/>
      <c r="P151" s="51">
        <v>4.4999999999999998E-2</v>
      </c>
      <c r="Q151" s="51">
        <v>4.0000000000000001E-3</v>
      </c>
      <c r="R151" s="51">
        <v>6.0000000000000001E-3</v>
      </c>
      <c r="S151" s="5"/>
      <c r="T151" s="26">
        <v>1.482</v>
      </c>
      <c r="U151" s="26">
        <v>1.0089999999999999</v>
      </c>
      <c r="V151" s="5"/>
      <c r="W151" s="26">
        <v>0.70499999999999996</v>
      </c>
      <c r="X151" s="26">
        <v>0.68100000000000005</v>
      </c>
      <c r="Y151" s="53">
        <f t="shared" si="73"/>
        <v>0.480105</v>
      </c>
      <c r="Z151" s="5"/>
      <c r="AA151" s="28">
        <f t="shared" si="56"/>
        <v>1.5449260042283299</v>
      </c>
      <c r="AB151" s="28">
        <f t="shared" si="57"/>
        <v>4.7398253919993047</v>
      </c>
      <c r="AC151" s="28">
        <f t="shared" si="58"/>
        <v>2.7191890559526741</v>
      </c>
      <c r="AD151" s="5"/>
      <c r="AE151" s="26">
        <v>-9.2999999999999999E-2</v>
      </c>
      <c r="AF151" s="26">
        <v>-6.6000000000000003E-2</v>
      </c>
      <c r="AG151" s="26">
        <v>0.96399999999999997</v>
      </c>
      <c r="AH151" s="5"/>
      <c r="AI151" s="38">
        <f t="shared" si="74"/>
        <v>0.480105</v>
      </c>
      <c r="AJ151" s="14">
        <f t="shared" si="59"/>
        <v>0.94424041425962868</v>
      </c>
      <c r="AK151" s="59">
        <f t="shared" si="60"/>
        <v>9473.0495750000009</v>
      </c>
      <c r="AL151" s="13">
        <f t="shared" si="61"/>
        <v>0.50845631340239394</v>
      </c>
      <c r="AN151" s="20"/>
      <c r="AO151" s="13">
        <f t="shared" si="68"/>
        <v>0.480105</v>
      </c>
      <c r="AP151" s="50">
        <f t="shared" si="69"/>
        <v>0.94572578122034079</v>
      </c>
      <c r="AQ151" s="12">
        <f t="shared" si="70"/>
        <v>9732.3062750000008</v>
      </c>
      <c r="AR151" s="13">
        <f t="shared" si="71"/>
        <v>0.50765772651400554</v>
      </c>
      <c r="AS151" s="20"/>
      <c r="AT151" s="19">
        <f t="shared" si="72"/>
        <v>1016</v>
      </c>
      <c r="AU151" s="45">
        <v>-0.22792680000000001</v>
      </c>
      <c r="AV151" s="45"/>
      <c r="AW151" s="20"/>
      <c r="AX151" s="81">
        <f t="shared" si="66"/>
        <v>6.9236286281384274</v>
      </c>
      <c r="AY151" s="82">
        <f t="shared" si="67"/>
        <v>0.39339252687389514</v>
      </c>
      <c r="BA151" s="20"/>
      <c r="BB151" s="13"/>
    </row>
    <row r="152" spans="1:54" x14ac:dyDescent="0.2">
      <c r="A152" t="e">
        <f>IF(#REF!=D152,1,0)</f>
        <v>#REF!</v>
      </c>
      <c r="B152">
        <v>3</v>
      </c>
      <c r="C152" s="1" t="s">
        <v>297</v>
      </c>
      <c r="D152" t="s">
        <v>133</v>
      </c>
      <c r="E152">
        <v>772</v>
      </c>
      <c r="F152">
        <v>19171</v>
      </c>
      <c r="G152" s="5"/>
      <c r="H152" s="26">
        <v>3.2589999999999999</v>
      </c>
      <c r="I152" s="26">
        <v>12.217000000000001</v>
      </c>
      <c r="J152" s="26">
        <v>8.4740000000000002</v>
      </c>
      <c r="K152" s="5"/>
      <c r="L152" s="26">
        <v>7.8970000000000002</v>
      </c>
      <c r="M152" s="26">
        <v>63.292999999999999</v>
      </c>
      <c r="N152" s="26">
        <v>26.838999999999999</v>
      </c>
      <c r="O152" s="20"/>
      <c r="P152" s="51">
        <v>3.4000000000000002E-2</v>
      </c>
      <c r="Q152" s="51">
        <v>1.0999999999999999E-2</v>
      </c>
      <c r="R152" s="51">
        <v>7.0000000000000001E-3</v>
      </c>
      <c r="S152" s="5"/>
      <c r="T152" s="26">
        <v>3.359</v>
      </c>
      <c r="U152" s="26">
        <v>0.52800000000000002</v>
      </c>
      <c r="V152" s="5"/>
      <c r="W152" s="26">
        <v>0.69399999999999995</v>
      </c>
      <c r="X152" s="26">
        <v>0.157</v>
      </c>
      <c r="Y152" s="53">
        <f t="shared" si="73"/>
        <v>0.108958</v>
      </c>
      <c r="Z152" s="5"/>
      <c r="AA152" s="28">
        <f t="shared" si="56"/>
        <v>2.42313593126726</v>
      </c>
      <c r="AB152" s="28">
        <f t="shared" si="57"/>
        <v>5.1807317672096254</v>
      </c>
      <c r="AC152" s="28">
        <f t="shared" si="58"/>
        <v>3.1672173707812128</v>
      </c>
      <c r="AD152" s="5"/>
      <c r="AE152" s="26">
        <v>-0.48299999999999998</v>
      </c>
      <c r="AF152" s="26">
        <v>-0.48199999999999998</v>
      </c>
      <c r="AG152" s="26">
        <v>0.97399999999999998</v>
      </c>
      <c r="AH152" s="5"/>
      <c r="AI152" s="38">
        <f t="shared" si="74"/>
        <v>0.108958</v>
      </c>
      <c r="AJ152" s="14">
        <f t="shared" si="59"/>
        <v>0.74690413460284777</v>
      </c>
      <c r="AK152" s="59">
        <f t="shared" si="60"/>
        <v>2717.8809219999998</v>
      </c>
      <c r="AL152" s="13">
        <f t="shared" si="61"/>
        <v>0.14587949771885567</v>
      </c>
      <c r="AN152" s="20"/>
      <c r="AO152" s="13">
        <f t="shared" si="68"/>
        <v>0.108958</v>
      </c>
      <c r="AP152" s="50">
        <f t="shared" si="69"/>
        <v>0.75226711389178103</v>
      </c>
      <c r="AQ152" s="12">
        <f t="shared" si="70"/>
        <v>2776.7182419999999</v>
      </c>
      <c r="AR152" s="13">
        <f t="shared" si="71"/>
        <v>0.14483950978039747</v>
      </c>
      <c r="AS152" s="20"/>
      <c r="AT152" s="19">
        <f t="shared" si="72"/>
        <v>772</v>
      </c>
      <c r="AU152" s="45">
        <v>-0.59205850000000004</v>
      </c>
      <c r="AV152" s="45"/>
      <c r="AW152" s="20"/>
      <c r="AX152" s="81">
        <f t="shared" si="66"/>
        <v>6.6489845500247764</v>
      </c>
      <c r="AY152" s="82">
        <f t="shared" si="67"/>
        <v>1.2116433106301556</v>
      </c>
      <c r="BA152" s="20"/>
      <c r="BB152" s="13"/>
    </row>
    <row r="153" spans="1:54" x14ac:dyDescent="0.2">
      <c r="A153" t="e">
        <f>IF(#REF!=D153,1,0)</f>
        <v>#REF!</v>
      </c>
      <c r="B153">
        <v>3</v>
      </c>
      <c r="C153" s="1" t="s">
        <v>299</v>
      </c>
      <c r="D153" t="s">
        <v>135</v>
      </c>
      <c r="E153">
        <v>663</v>
      </c>
      <c r="F153">
        <v>19171</v>
      </c>
      <c r="G153" s="5"/>
      <c r="H153" s="26">
        <v>1.0489999999999999</v>
      </c>
      <c r="I153" s="26">
        <v>21.114999999999998</v>
      </c>
      <c r="J153" s="26">
        <v>14.878</v>
      </c>
      <c r="K153" s="5"/>
      <c r="L153" s="26">
        <v>1.145</v>
      </c>
      <c r="M153" s="26">
        <v>87.796999999999997</v>
      </c>
      <c r="N153" s="26">
        <v>35.856999999999999</v>
      </c>
      <c r="O153" s="20"/>
      <c r="P153" s="51">
        <v>5.2999999999999999E-2</v>
      </c>
      <c r="Q153" s="51">
        <v>6.0000000000000001E-3</v>
      </c>
      <c r="R153" s="51">
        <v>6.0000000000000001E-3</v>
      </c>
      <c r="S153" s="5"/>
      <c r="T153" s="26">
        <v>1.2589999999999999</v>
      </c>
      <c r="U153" s="26">
        <v>0.90800000000000003</v>
      </c>
      <c r="V153" s="5"/>
      <c r="W153" s="26">
        <v>0.70499999999999996</v>
      </c>
      <c r="X153" s="26">
        <v>0.72099999999999997</v>
      </c>
      <c r="Y153" s="53">
        <f t="shared" si="73"/>
        <v>0.50830500000000001</v>
      </c>
      <c r="Z153" s="5"/>
      <c r="AA153" s="28">
        <f t="shared" si="56"/>
        <v>1.0915157292659676</v>
      </c>
      <c r="AB153" s="28">
        <f t="shared" si="57"/>
        <v>4.1580393085484255</v>
      </c>
      <c r="AC153" s="28">
        <f t="shared" si="58"/>
        <v>2.4100685576018281</v>
      </c>
      <c r="AD153" s="5"/>
      <c r="AE153" s="26">
        <v>-9.9000000000000005E-2</v>
      </c>
      <c r="AF153" s="26">
        <v>-0.122</v>
      </c>
      <c r="AG153" s="26">
        <v>0.94799999999999995</v>
      </c>
      <c r="AH153" s="5"/>
      <c r="AI153" s="38">
        <f t="shared" si="74"/>
        <v>0.50830500000000001</v>
      </c>
      <c r="AJ153" s="14">
        <f t="shared" si="59"/>
        <v>0.9667225068543347</v>
      </c>
      <c r="AK153" s="59">
        <f t="shared" si="60"/>
        <v>9796.2242400000014</v>
      </c>
      <c r="AL153" s="13">
        <f t="shared" si="61"/>
        <v>0.52580238527185885</v>
      </c>
      <c r="AN153" s="20"/>
      <c r="AO153" s="13">
        <f t="shared" si="68"/>
        <v>0.50830500000000001</v>
      </c>
      <c r="AP153" s="50">
        <f t="shared" si="69"/>
        <v>0.96762950980489759</v>
      </c>
      <c r="AQ153" s="12">
        <f t="shared" si="70"/>
        <v>10070.70894</v>
      </c>
      <c r="AR153" s="13">
        <f t="shared" si="71"/>
        <v>0.52530952688957278</v>
      </c>
      <c r="AS153" s="20"/>
      <c r="AT153" s="19">
        <f t="shared" si="72"/>
        <v>663</v>
      </c>
      <c r="AU153" s="45">
        <v>-0.19593070000000001</v>
      </c>
      <c r="AV153" s="45"/>
      <c r="AW153" s="20"/>
      <c r="AX153" s="81">
        <f t="shared" si="66"/>
        <v>6.4967749901858625</v>
      </c>
      <c r="AY153" s="82">
        <f t="shared" si="67"/>
        <v>0.23031775506221003</v>
      </c>
      <c r="BA153" s="20"/>
      <c r="BB153" s="13"/>
    </row>
    <row r="154" spans="1:54" x14ac:dyDescent="0.2">
      <c r="A154" t="e">
        <f>IF(#REF!=D154,1,0)</f>
        <v>#REF!</v>
      </c>
      <c r="B154">
        <v>3</v>
      </c>
      <c r="C154" s="1" t="s">
        <v>306</v>
      </c>
      <c r="D154" t="s">
        <v>142</v>
      </c>
      <c r="E154">
        <v>646</v>
      </c>
      <c r="F154">
        <v>19171</v>
      </c>
      <c r="G154" s="5"/>
      <c r="H154" s="26">
        <v>2.3069999999999999</v>
      </c>
      <c r="I154" s="26">
        <v>23.265000000000001</v>
      </c>
      <c r="J154" s="26">
        <v>15.709</v>
      </c>
      <c r="K154" s="5"/>
      <c r="L154" s="26">
        <v>4.3600000000000003</v>
      </c>
      <c r="M154" s="26">
        <v>83.706999999999994</v>
      </c>
      <c r="N154" s="26">
        <v>33.707999999999998</v>
      </c>
      <c r="O154" s="20"/>
      <c r="P154" s="51">
        <v>2.4E-2</v>
      </c>
      <c r="Q154" s="51">
        <v>6.0000000000000001E-3</v>
      </c>
      <c r="R154" s="51">
        <v>8.9999999999999993E-3</v>
      </c>
      <c r="S154" s="5"/>
      <c r="T154" s="26">
        <v>2.8420000000000001</v>
      </c>
      <c r="U154" s="26">
        <v>0.999</v>
      </c>
      <c r="V154" s="5"/>
      <c r="W154" s="26">
        <v>0.67500000000000004</v>
      </c>
      <c r="X154" s="26">
        <v>0.35199999999999998</v>
      </c>
      <c r="Y154" s="53">
        <f t="shared" si="73"/>
        <v>0.23760000000000001</v>
      </c>
      <c r="Z154" s="5"/>
      <c r="AA154" s="28">
        <f t="shared" si="56"/>
        <v>1.8899003034243609</v>
      </c>
      <c r="AB154" s="28">
        <f t="shared" si="57"/>
        <v>3.5979797979797978</v>
      </c>
      <c r="AC154" s="28">
        <f t="shared" si="58"/>
        <v>2.1457763065758484</v>
      </c>
      <c r="AD154" s="5"/>
      <c r="AE154" s="26">
        <v>2.1999999999999999E-2</v>
      </c>
      <c r="AF154" s="26">
        <v>-8.9999999999999993E-3</v>
      </c>
      <c r="AG154" s="26">
        <v>0.93899999999999995</v>
      </c>
      <c r="AH154" s="5"/>
      <c r="AI154" s="38">
        <f t="shared" si="74"/>
        <v>0.23760000000000001</v>
      </c>
      <c r="AJ154" s="14">
        <f t="shared" si="59"/>
        <v>0.89988071318391716</v>
      </c>
      <c r="AK154" s="59">
        <f t="shared" si="60"/>
        <v>4919.2359999999999</v>
      </c>
      <c r="AL154" s="13">
        <f t="shared" si="61"/>
        <v>0.26403499543771136</v>
      </c>
      <c r="AN154" s="20"/>
      <c r="AO154" s="13">
        <f t="shared" si="68"/>
        <v>0.23760000000000001</v>
      </c>
      <c r="AP154" s="50">
        <f t="shared" si="69"/>
        <v>0.90242565685462617</v>
      </c>
      <c r="AQ154" s="12">
        <f t="shared" si="70"/>
        <v>5047.54</v>
      </c>
      <c r="AR154" s="13">
        <f t="shared" si="71"/>
        <v>0.26329038652130821</v>
      </c>
      <c r="AS154" s="20"/>
      <c r="AT154" s="19">
        <f t="shared" si="72"/>
        <v>646</v>
      </c>
      <c r="AU154" s="45">
        <v>-6.4722799999999997E-2</v>
      </c>
      <c r="AV154" s="45"/>
      <c r="AW154" s="20"/>
      <c r="AX154" s="81">
        <f t="shared" si="66"/>
        <v>6.4707995037826018</v>
      </c>
      <c r="AY154" s="82">
        <f t="shared" si="67"/>
        <v>1.044508029674909</v>
      </c>
      <c r="BA154" s="20"/>
      <c r="BB154" s="13"/>
    </row>
    <row r="155" spans="1:54" x14ac:dyDescent="0.2">
      <c r="A155" t="e">
        <f>IF(#REF!=D155,1,0)</f>
        <v>#REF!</v>
      </c>
      <c r="B155">
        <v>3</v>
      </c>
      <c r="C155" s="1" t="s">
        <v>307</v>
      </c>
      <c r="D155" t="s">
        <v>143</v>
      </c>
      <c r="E155">
        <v>579</v>
      </c>
      <c r="F155">
        <v>19171</v>
      </c>
      <c r="G155" s="5"/>
      <c r="H155" s="26">
        <v>1.7410000000000001</v>
      </c>
      <c r="I155" s="26">
        <v>30.210999999999999</v>
      </c>
      <c r="J155" s="26">
        <v>21.876999999999999</v>
      </c>
      <c r="K155" s="5"/>
      <c r="L155" s="26">
        <v>2.3250000000000002</v>
      </c>
      <c r="M155" s="26">
        <v>147.9</v>
      </c>
      <c r="N155" s="26">
        <v>67.097999999999999</v>
      </c>
      <c r="O155" s="20"/>
      <c r="P155" s="51">
        <v>5.0999999999999997E-2</v>
      </c>
      <c r="Q155" s="51">
        <v>1.2E-2</v>
      </c>
      <c r="R155" s="51">
        <v>1.4E-2</v>
      </c>
      <c r="S155" s="5"/>
      <c r="T155" s="26">
        <v>2.3929999999999998</v>
      </c>
      <c r="U155" s="26">
        <v>1.2929999999999999</v>
      </c>
      <c r="V155" s="5"/>
      <c r="W155" s="26">
        <v>0.72399999999999998</v>
      </c>
      <c r="X155" s="26">
        <v>0.54</v>
      </c>
      <c r="Y155" s="53">
        <f t="shared" si="73"/>
        <v>0.39096000000000003</v>
      </c>
      <c r="Z155" s="5"/>
      <c r="AA155" s="28">
        <f t="shared" si="56"/>
        <v>1.3354394026421597</v>
      </c>
      <c r="AB155" s="28">
        <f t="shared" si="57"/>
        <v>4.895567839528649</v>
      </c>
      <c r="AC155" s="28">
        <f t="shared" si="58"/>
        <v>3.0670567262421722</v>
      </c>
      <c r="AD155" s="5"/>
      <c r="AE155" s="26">
        <v>0.27400000000000002</v>
      </c>
      <c r="AF155" s="26">
        <v>0.26300000000000001</v>
      </c>
      <c r="AG155" s="26">
        <v>0.92600000000000005</v>
      </c>
      <c r="AH155" s="5"/>
      <c r="AI155" s="38">
        <f t="shared" si="74"/>
        <v>0.39096000000000003</v>
      </c>
      <c r="AJ155" s="14">
        <f t="shared" si="59"/>
        <v>0.95382320641041729</v>
      </c>
      <c r="AK155" s="59">
        <f t="shared" si="60"/>
        <v>7636.6099199999999</v>
      </c>
      <c r="AL155" s="13">
        <f t="shared" si="61"/>
        <v>0.40988728033921956</v>
      </c>
      <c r="AN155" s="20"/>
      <c r="AO155" s="13">
        <f t="shared" si="68"/>
        <v>0.39096000000000003</v>
      </c>
      <c r="AP155" s="50">
        <f t="shared" si="69"/>
        <v>0.95506544752558409</v>
      </c>
      <c r="AQ155" s="12">
        <f t="shared" si="70"/>
        <v>7847.7283200000002</v>
      </c>
      <c r="AR155" s="13">
        <f t="shared" si="71"/>
        <v>0.40935414532366599</v>
      </c>
      <c r="AS155" s="20"/>
      <c r="AT155" s="19">
        <f t="shared" si="72"/>
        <v>579</v>
      </c>
      <c r="AU155" s="45">
        <v>-3.5009499999999999E-2</v>
      </c>
      <c r="AV155" s="45"/>
      <c r="AW155" s="20"/>
      <c r="AX155" s="81">
        <f t="shared" si="66"/>
        <v>6.3613024775729956</v>
      </c>
      <c r="AY155" s="82">
        <f t="shared" si="67"/>
        <v>0.87254780892623618</v>
      </c>
      <c r="BA155" s="20"/>
      <c r="BB155" s="13"/>
    </row>
    <row r="156" spans="1:54" x14ac:dyDescent="0.2">
      <c r="A156" t="e">
        <f>IF(#REF!=D156,1,0)</f>
        <v>#REF!</v>
      </c>
      <c r="B156">
        <v>3</v>
      </c>
      <c r="C156" s="1" t="s">
        <v>301</v>
      </c>
      <c r="D156" t="s">
        <v>137</v>
      </c>
      <c r="E156">
        <v>512</v>
      </c>
      <c r="F156">
        <v>19171</v>
      </c>
      <c r="G156" s="5"/>
      <c r="H156" s="26">
        <v>1.21</v>
      </c>
      <c r="I156" s="26">
        <v>30.626999999999999</v>
      </c>
      <c r="J156" s="26">
        <v>22.17</v>
      </c>
      <c r="K156" s="5"/>
      <c r="L156" s="26">
        <v>1.895</v>
      </c>
      <c r="M156" s="26">
        <v>119.471</v>
      </c>
      <c r="N156" s="26">
        <v>57.716000000000001</v>
      </c>
      <c r="O156" s="20"/>
      <c r="P156" s="51">
        <v>1.4E-2</v>
      </c>
      <c r="Q156" s="51">
        <v>0.01</v>
      </c>
      <c r="R156" s="51">
        <v>1.0999999999999999E-2</v>
      </c>
      <c r="S156" s="5"/>
      <c r="T156" s="26">
        <v>1.881</v>
      </c>
      <c r="U156" s="26">
        <v>1.306</v>
      </c>
      <c r="V156" s="5"/>
      <c r="W156" s="26">
        <v>0.72399999999999998</v>
      </c>
      <c r="X156" s="26">
        <v>0.69399999999999995</v>
      </c>
      <c r="Y156" s="53">
        <f t="shared" si="73"/>
        <v>0.5024559999999999</v>
      </c>
      <c r="Z156" s="5"/>
      <c r="AA156" s="28">
        <f t="shared" si="56"/>
        <v>1.5661157024793388</v>
      </c>
      <c r="AB156" s="28">
        <f t="shared" si="57"/>
        <v>3.9008391288732165</v>
      </c>
      <c r="AC156" s="28">
        <f t="shared" si="58"/>
        <v>2.6033378439332431</v>
      </c>
      <c r="AD156" s="5"/>
      <c r="AE156" s="26">
        <v>0.25600000000000001</v>
      </c>
      <c r="AF156" s="26">
        <v>0.27500000000000002</v>
      </c>
      <c r="AG156" s="26">
        <v>0.92700000000000005</v>
      </c>
      <c r="AH156" s="5"/>
      <c r="AI156" s="38">
        <f t="shared" si="74"/>
        <v>0.5024559999999999</v>
      </c>
      <c r="AJ156" s="14">
        <f t="shared" si="59"/>
        <v>0.97350847327306178</v>
      </c>
      <c r="AK156" s="59">
        <f t="shared" si="60"/>
        <v>9616.0002639999984</v>
      </c>
      <c r="AL156" s="13">
        <f t="shared" si="61"/>
        <v>0.51612904642799629</v>
      </c>
      <c r="AN156" s="20"/>
      <c r="AO156" s="13">
        <f t="shared" si="68"/>
        <v>0.5024559999999999</v>
      </c>
      <c r="AP156" s="50">
        <f t="shared" si="69"/>
        <v>0.97423544899655712</v>
      </c>
      <c r="AQ156" s="12">
        <f t="shared" si="70"/>
        <v>9887.3265039999987</v>
      </c>
      <c r="AR156" s="13">
        <f t="shared" si="71"/>
        <v>0.51574391028115374</v>
      </c>
      <c r="AS156" s="20"/>
      <c r="AT156" s="19">
        <f t="shared" si="72"/>
        <v>512</v>
      </c>
      <c r="AU156" s="45">
        <v>4.1739999999999999E-2</v>
      </c>
      <c r="AV156" s="45"/>
      <c r="AW156" s="20"/>
      <c r="AX156" s="81">
        <f t="shared" si="66"/>
        <v>6.2383246250395077</v>
      </c>
      <c r="AY156" s="82">
        <f t="shared" si="67"/>
        <v>0.63180355031889335</v>
      </c>
      <c r="BA156" s="20"/>
      <c r="BB156" s="13"/>
    </row>
    <row r="157" spans="1:54" x14ac:dyDescent="0.2">
      <c r="A157" t="e">
        <f>IF(#REF!=D157,1,0)</f>
        <v>#REF!</v>
      </c>
      <c r="B157">
        <v>3</v>
      </c>
      <c r="C157" s="1" t="s">
        <v>303</v>
      </c>
      <c r="D157" t="s">
        <v>139</v>
      </c>
      <c r="E157">
        <v>500</v>
      </c>
      <c r="F157">
        <v>19171</v>
      </c>
      <c r="G157" s="5"/>
      <c r="H157" s="26">
        <v>0.95899999999999996</v>
      </c>
      <c r="I157" s="26">
        <v>24.513999999999999</v>
      </c>
      <c r="J157" s="26">
        <v>17.198</v>
      </c>
      <c r="K157" s="5"/>
      <c r="L157" s="26">
        <v>1.093</v>
      </c>
      <c r="M157" s="26">
        <v>128.096</v>
      </c>
      <c r="N157" s="26">
        <v>53.368000000000002</v>
      </c>
      <c r="O157" s="20"/>
      <c r="P157" s="51">
        <v>0.05</v>
      </c>
      <c r="Q157" s="51">
        <v>6.0000000000000001E-3</v>
      </c>
      <c r="R157" s="51">
        <v>0.01</v>
      </c>
      <c r="S157" s="5"/>
      <c r="T157" s="26">
        <v>1.5269999999999999</v>
      </c>
      <c r="U157" s="26">
        <v>1.0449999999999999</v>
      </c>
      <c r="V157" s="5"/>
      <c r="W157" s="26">
        <v>0.70199999999999996</v>
      </c>
      <c r="X157" s="26">
        <v>0.68400000000000005</v>
      </c>
      <c r="Y157" s="53">
        <f t="shared" si="73"/>
        <v>0.48016799999999998</v>
      </c>
      <c r="Z157" s="5"/>
      <c r="AA157" s="28">
        <f t="shared" si="56"/>
        <v>1.1397288842544318</v>
      </c>
      <c r="AB157" s="28">
        <f t="shared" si="57"/>
        <v>5.2254222077180392</v>
      </c>
      <c r="AC157" s="28">
        <f t="shared" si="58"/>
        <v>3.1031515292475871</v>
      </c>
      <c r="AD157" s="5"/>
      <c r="AE157" s="26">
        <v>2.5999999999999999E-2</v>
      </c>
      <c r="AF157" s="26">
        <v>2.1000000000000001E-2</v>
      </c>
      <c r="AG157" s="26">
        <v>0.96</v>
      </c>
      <c r="AH157" s="5"/>
      <c r="AI157" s="38">
        <f t="shared" si="74"/>
        <v>0.48016799999999998</v>
      </c>
      <c r="AJ157" s="14">
        <f t="shared" si="59"/>
        <v>0.97176644698489534</v>
      </c>
      <c r="AK157" s="59">
        <f t="shared" si="60"/>
        <v>9205.9260079999985</v>
      </c>
      <c r="AL157" s="13">
        <f t="shared" si="61"/>
        <v>0.49411872728248613</v>
      </c>
      <c r="AN157" s="20"/>
      <c r="AO157" s="13">
        <f t="shared" si="68"/>
        <v>0.48016799999999998</v>
      </c>
      <c r="AP157" s="50">
        <f t="shared" si="69"/>
        <v>0.97253987864523839</v>
      </c>
      <c r="AQ157" s="12">
        <f t="shared" si="70"/>
        <v>9465.2167279999994</v>
      </c>
      <c r="AR157" s="13">
        <f t="shared" si="71"/>
        <v>0.49372576954775438</v>
      </c>
      <c r="AS157" s="20"/>
      <c r="AT157" s="19">
        <f t="shared" si="72"/>
        <v>500</v>
      </c>
      <c r="AU157" s="45">
        <v>-0.14154439999999999</v>
      </c>
      <c r="AV157" s="45"/>
      <c r="AW157" s="20"/>
      <c r="AX157" s="81">
        <f t="shared" si="66"/>
        <v>6.2146080984221914</v>
      </c>
      <c r="AY157" s="82">
        <f t="shared" si="67"/>
        <v>0.42330502623649535</v>
      </c>
      <c r="BA157" s="20"/>
      <c r="BB157" s="13"/>
    </row>
    <row r="158" spans="1:54" x14ac:dyDescent="0.2">
      <c r="A158" t="e">
        <f>IF(#REF!=D158,1,0)</f>
        <v>#REF!</v>
      </c>
      <c r="B158">
        <v>3</v>
      </c>
      <c r="C158" s="1" t="s">
        <v>300</v>
      </c>
      <c r="D158" t="s">
        <v>136</v>
      </c>
      <c r="E158">
        <v>451</v>
      </c>
      <c r="F158">
        <v>19171</v>
      </c>
      <c r="G158" s="5"/>
      <c r="H158" s="26">
        <v>0.76900000000000002</v>
      </c>
      <c r="I158" s="26">
        <v>20.608000000000001</v>
      </c>
      <c r="J158" s="26">
        <v>14.411</v>
      </c>
      <c r="K158" s="5"/>
      <c r="L158" s="26">
        <v>0.71099999999999997</v>
      </c>
      <c r="M158" s="26">
        <v>91.623000000000005</v>
      </c>
      <c r="N158" s="26">
        <v>39.97</v>
      </c>
      <c r="O158" s="20"/>
      <c r="P158" s="51">
        <v>5.1999999999999998E-2</v>
      </c>
      <c r="Q158" s="51">
        <v>0.01</v>
      </c>
      <c r="R158" s="51">
        <v>8.0000000000000002E-3</v>
      </c>
      <c r="S158" s="5"/>
      <c r="T158" s="26">
        <v>1.357</v>
      </c>
      <c r="U158" s="26">
        <v>0.876</v>
      </c>
      <c r="V158" s="5"/>
      <c r="W158" s="26">
        <v>0.69899999999999995</v>
      </c>
      <c r="X158" s="26">
        <v>0.64500000000000002</v>
      </c>
      <c r="Y158" s="53">
        <f t="shared" si="73"/>
        <v>0.45085500000000001</v>
      </c>
      <c r="Z158" s="5"/>
      <c r="AA158" s="28">
        <f t="shared" si="56"/>
        <v>0.92457737321196354</v>
      </c>
      <c r="AB158" s="28">
        <f t="shared" si="57"/>
        <v>4.4459918478260869</v>
      </c>
      <c r="AC158" s="28">
        <f t="shared" si="58"/>
        <v>2.773575740753591</v>
      </c>
      <c r="AD158" s="5"/>
      <c r="AE158" s="26">
        <v>-0.2</v>
      </c>
      <c r="AF158" s="26">
        <v>-0.189</v>
      </c>
      <c r="AG158" s="26">
        <v>0.95299999999999996</v>
      </c>
      <c r="AH158" s="5"/>
      <c r="AI158" s="38">
        <f t="shared" si="74"/>
        <v>0.45085500000000001</v>
      </c>
      <c r="AJ158" s="14">
        <f t="shared" si="59"/>
        <v>0.9713601459716209</v>
      </c>
      <c r="AK158" s="59">
        <f t="shared" si="60"/>
        <v>8647.5439000000006</v>
      </c>
      <c r="AL158" s="13">
        <f t="shared" si="61"/>
        <v>0.46414813482904838</v>
      </c>
      <c r="AN158" s="20"/>
      <c r="AO158" s="13">
        <f t="shared" si="68"/>
        <v>0.45085500000000001</v>
      </c>
      <c r="AP158" s="50">
        <f t="shared" si="69"/>
        <v>0.97214438881919052</v>
      </c>
      <c r="AQ158" s="12">
        <f t="shared" si="70"/>
        <v>8891.0056000000004</v>
      </c>
      <c r="AR158" s="13">
        <f t="shared" si="71"/>
        <v>0.46377369985916228</v>
      </c>
      <c r="AS158" s="20"/>
      <c r="AT158" s="19">
        <f t="shared" si="72"/>
        <v>451</v>
      </c>
      <c r="AU158" s="45">
        <v>-0.16888500000000001</v>
      </c>
      <c r="AV158" s="45"/>
      <c r="AW158" s="20"/>
      <c r="AX158" s="81">
        <f t="shared" si="66"/>
        <v>6.1114673395026786</v>
      </c>
      <c r="AY158" s="82">
        <f t="shared" si="67"/>
        <v>0.30527638085273207</v>
      </c>
      <c r="BA158" s="20"/>
      <c r="BB158" s="13"/>
    </row>
    <row r="159" spans="1:54" x14ac:dyDescent="0.2">
      <c r="A159" t="e">
        <f>IF(#REF!=D159,1,0)</f>
        <v>#REF!</v>
      </c>
      <c r="B159">
        <v>3</v>
      </c>
      <c r="C159" s="1" t="s">
        <v>308</v>
      </c>
      <c r="D159" t="s">
        <v>144</v>
      </c>
      <c r="E159">
        <v>405</v>
      </c>
      <c r="F159">
        <v>19171</v>
      </c>
      <c r="G159" s="5"/>
      <c r="H159" s="26">
        <v>2.79</v>
      </c>
      <c r="I159" s="26">
        <v>37.515999999999998</v>
      </c>
      <c r="J159" s="26">
        <v>26.367999999999999</v>
      </c>
      <c r="K159" s="5"/>
      <c r="L159" s="26">
        <v>7.2880000000000003</v>
      </c>
      <c r="M159" s="26">
        <v>106.22799999999999</v>
      </c>
      <c r="N159" s="26">
        <v>43.96</v>
      </c>
      <c r="O159" s="20"/>
      <c r="P159" s="51">
        <v>2.3E-2</v>
      </c>
      <c r="Q159" s="51">
        <v>0.02</v>
      </c>
      <c r="R159" s="51">
        <v>2.9000000000000001E-2</v>
      </c>
      <c r="S159" s="5"/>
      <c r="T159" s="26">
        <v>5.4820000000000002</v>
      </c>
      <c r="U159" s="26">
        <v>1.591</v>
      </c>
      <c r="V159" s="5"/>
      <c r="W159" s="26">
        <v>0.70299999999999996</v>
      </c>
      <c r="X159" s="26">
        <v>0.28999999999999998</v>
      </c>
      <c r="Y159" s="53">
        <f t="shared" si="73"/>
        <v>0.20386999999999997</v>
      </c>
      <c r="Z159" s="5"/>
      <c r="AA159" s="28">
        <f t="shared" si="56"/>
        <v>2.6121863799283154</v>
      </c>
      <c r="AB159" s="28">
        <f t="shared" si="57"/>
        <v>2.8315385435547498</v>
      </c>
      <c r="AC159" s="28">
        <f t="shared" si="58"/>
        <v>1.6671723300970875</v>
      </c>
      <c r="AD159" s="5"/>
      <c r="AE159" s="26">
        <v>0.27300000000000002</v>
      </c>
      <c r="AF159" s="26">
        <v>0.42399999999999999</v>
      </c>
      <c r="AG159" s="26">
        <v>0.84299999999999997</v>
      </c>
      <c r="AH159" s="5"/>
      <c r="AI159" s="38">
        <f t="shared" si="74"/>
        <v>0.20386999999999997</v>
      </c>
      <c r="AJ159" s="14">
        <f t="shared" si="59"/>
        <v>0.92175359984720395</v>
      </c>
      <c r="AK159" s="59">
        <f t="shared" si="60"/>
        <v>4120.7346199999993</v>
      </c>
      <c r="AL159" s="13">
        <f t="shared" si="61"/>
        <v>0.22117624496806393</v>
      </c>
      <c r="AN159" s="20"/>
      <c r="AO159" s="13">
        <f t="shared" si="68"/>
        <v>0.20386999999999997</v>
      </c>
      <c r="AP159" s="50">
        <f t="shared" si="69"/>
        <v>0.92378964050699131</v>
      </c>
      <c r="AQ159" s="12">
        <f t="shared" si="70"/>
        <v>4230.824419999999</v>
      </c>
      <c r="AR159" s="13">
        <f t="shared" si="71"/>
        <v>0.22068877053883465</v>
      </c>
      <c r="AS159" s="20"/>
      <c r="AT159" s="19">
        <f t="shared" si="72"/>
        <v>405</v>
      </c>
      <c r="AU159" s="45">
        <v>0.2499574</v>
      </c>
      <c r="AV159" s="45"/>
      <c r="AW159" s="20"/>
      <c r="AX159" s="81">
        <f t="shared" si="66"/>
        <v>6.0038870671065387</v>
      </c>
      <c r="AY159" s="82">
        <f t="shared" si="67"/>
        <v>1.7014699978805941</v>
      </c>
      <c r="BA159" s="20"/>
      <c r="BB159" s="13"/>
    </row>
    <row r="160" spans="1:54" x14ac:dyDescent="0.2">
      <c r="A160" t="e">
        <f>IF(#REF!=D160,1,0)</f>
        <v>#REF!</v>
      </c>
      <c r="B160">
        <v>3</v>
      </c>
      <c r="C160" s="1" t="s">
        <v>298</v>
      </c>
      <c r="D160" t="s">
        <v>134</v>
      </c>
      <c r="E160">
        <v>392</v>
      </c>
      <c r="F160">
        <v>19171</v>
      </c>
      <c r="G160" s="5"/>
      <c r="H160" s="26">
        <v>6.34</v>
      </c>
      <c r="I160" s="26">
        <v>36.387</v>
      </c>
      <c r="J160" s="26">
        <v>27.597000000000001</v>
      </c>
      <c r="K160" s="5"/>
      <c r="L160" s="26">
        <v>17.524000000000001</v>
      </c>
      <c r="M160" s="26">
        <v>63.951000000000001</v>
      </c>
      <c r="N160" s="26">
        <v>23.123999999999999</v>
      </c>
      <c r="O160" s="20"/>
      <c r="P160" s="51">
        <v>4.1000000000000002E-2</v>
      </c>
      <c r="Q160" s="51">
        <v>1.2E-2</v>
      </c>
      <c r="R160" s="51">
        <v>1.0999999999999999E-2</v>
      </c>
      <c r="S160" s="5"/>
      <c r="T160" s="26">
        <v>12.869</v>
      </c>
      <c r="U160" s="26">
        <v>1.542</v>
      </c>
      <c r="V160" s="5"/>
      <c r="W160" s="26">
        <v>0.75800000000000001</v>
      </c>
      <c r="X160" s="26">
        <v>0.12</v>
      </c>
      <c r="Y160" s="53">
        <f t="shared" si="73"/>
        <v>9.0959999999999999E-2</v>
      </c>
      <c r="Z160" s="5"/>
      <c r="AA160" s="28">
        <f t="shared" si="56"/>
        <v>2.7640378548895903</v>
      </c>
      <c r="AB160" s="28">
        <f t="shared" si="57"/>
        <v>1.7575232912853491</v>
      </c>
      <c r="AC160" s="28">
        <f t="shared" si="58"/>
        <v>0.83791716490922918</v>
      </c>
      <c r="AD160" s="5"/>
      <c r="AE160" s="26">
        <v>-0.248</v>
      </c>
      <c r="AF160" s="26">
        <v>-3.9E-2</v>
      </c>
      <c r="AG160" s="26">
        <v>0.81499999999999995</v>
      </c>
      <c r="AH160" s="5"/>
      <c r="AI160" s="38">
        <f t="shared" si="74"/>
        <v>9.0959999999999999E-2</v>
      </c>
      <c r="AJ160" s="14">
        <f t="shared" si="59"/>
        <v>0.82626021331128874</v>
      </c>
      <c r="AK160" s="59">
        <f t="shared" si="60"/>
        <v>2051.01944</v>
      </c>
      <c r="AL160" s="13">
        <f t="shared" si="61"/>
        <v>0.1100863850571628</v>
      </c>
      <c r="AN160" s="20"/>
      <c r="AO160" s="13">
        <f t="shared" si="68"/>
        <v>9.0959999999999999E-2</v>
      </c>
      <c r="AP160" s="50">
        <f t="shared" si="69"/>
        <v>0.83032367056440448</v>
      </c>
      <c r="AQ160" s="12">
        <f t="shared" si="70"/>
        <v>2100.1378399999999</v>
      </c>
      <c r="AR160" s="13">
        <f t="shared" si="71"/>
        <v>0.10954764175056074</v>
      </c>
      <c r="AS160" s="20"/>
      <c r="AT160" s="19">
        <f t="shared" si="72"/>
        <v>392</v>
      </c>
      <c r="AU160" s="45">
        <v>6.85278E-2</v>
      </c>
      <c r="AV160" s="45"/>
      <c r="AW160" s="20"/>
      <c r="AX160" s="81">
        <f t="shared" si="66"/>
        <v>5.9712618397904622</v>
      </c>
      <c r="AY160" s="82">
        <f t="shared" si="67"/>
        <v>2.5548213185115278</v>
      </c>
      <c r="BA160" s="20"/>
      <c r="BB160" s="13"/>
    </row>
    <row r="161" spans="1:54" x14ac:dyDescent="0.2">
      <c r="A161" t="e">
        <f>IF(#REF!=D161,1,0)</f>
        <v>#REF!</v>
      </c>
      <c r="B161">
        <v>3</v>
      </c>
      <c r="C161" s="1" t="s">
        <v>327</v>
      </c>
      <c r="D161" t="s">
        <v>163</v>
      </c>
      <c r="E161">
        <v>302</v>
      </c>
      <c r="F161">
        <v>19171</v>
      </c>
      <c r="G161" s="5"/>
      <c r="H161" s="26">
        <v>0.71299999999999997</v>
      </c>
      <c r="I161" s="26">
        <v>23.161000000000001</v>
      </c>
      <c r="J161" s="26">
        <v>16.818000000000001</v>
      </c>
      <c r="K161" s="5"/>
      <c r="L161" s="26">
        <v>0.72199999999999998</v>
      </c>
      <c r="M161" s="26">
        <v>92.093000000000004</v>
      </c>
      <c r="N161" s="26">
        <v>43.814</v>
      </c>
      <c r="O161" s="20"/>
      <c r="P161" s="51">
        <v>4.3999999999999997E-2</v>
      </c>
      <c r="Q161" s="51">
        <v>8.0000000000000002E-3</v>
      </c>
      <c r="R161" s="51">
        <v>4.0000000000000001E-3</v>
      </c>
      <c r="S161" s="5"/>
      <c r="T161" s="26">
        <v>1.88</v>
      </c>
      <c r="U161" s="26">
        <v>0.97699999999999998</v>
      </c>
      <c r="V161" s="5"/>
      <c r="W161" s="26">
        <v>0.72599999999999998</v>
      </c>
      <c r="X161" s="26">
        <v>0.52</v>
      </c>
      <c r="Y161" s="53">
        <f t="shared" si="73"/>
        <v>0.37752000000000002</v>
      </c>
      <c r="Z161" s="5"/>
      <c r="AA161" s="28">
        <f t="shared" si="56"/>
        <v>1.0126227208976157</v>
      </c>
      <c r="AB161" s="28">
        <f t="shared" si="57"/>
        <v>3.9762100082034455</v>
      </c>
      <c r="AC161" s="28">
        <f t="shared" si="58"/>
        <v>2.605184920918064</v>
      </c>
      <c r="AD161" s="5"/>
      <c r="AE161" s="26">
        <v>-0.13700000000000001</v>
      </c>
      <c r="AF161" s="26">
        <v>-0.13800000000000001</v>
      </c>
      <c r="AG161" s="26">
        <v>0.96</v>
      </c>
      <c r="AH161" s="5"/>
      <c r="AI161" s="38">
        <f t="shared" si="74"/>
        <v>0.37752000000000002</v>
      </c>
      <c r="AJ161" s="14">
        <f t="shared" si="59"/>
        <v>0.97396838719182288</v>
      </c>
      <c r="AK161" s="59">
        <f t="shared" si="60"/>
        <v>7221.5640800000001</v>
      </c>
      <c r="AL161" s="13">
        <f t="shared" si="61"/>
        <v>0.38761011647254578</v>
      </c>
      <c r="AN161" s="20"/>
      <c r="AO161" s="13">
        <f t="shared" si="68"/>
        <v>0.37752000000000002</v>
      </c>
      <c r="AP161" s="50">
        <f t="shared" si="69"/>
        <v>0.97468307025684975</v>
      </c>
      <c r="AQ161" s="12">
        <f t="shared" si="70"/>
        <v>7425.4248800000005</v>
      </c>
      <c r="AR161" s="13">
        <f t="shared" si="71"/>
        <v>0.38732590266548433</v>
      </c>
      <c r="AS161" s="20"/>
      <c r="AT161" s="19">
        <f t="shared" si="72"/>
        <v>302</v>
      </c>
      <c r="AU161" s="45">
        <v>-0.14289180000000001</v>
      </c>
      <c r="AV161" s="45"/>
      <c r="AW161" s="20"/>
      <c r="AX161" s="81">
        <f t="shared" si="66"/>
        <v>5.7104270173748697</v>
      </c>
      <c r="AY161" s="82">
        <f t="shared" si="67"/>
        <v>0.63127177684185776</v>
      </c>
      <c r="BA161" s="20"/>
      <c r="BB161" s="13"/>
    </row>
    <row r="162" spans="1:54" x14ac:dyDescent="0.2">
      <c r="A162" t="e">
        <f>IF(#REF!=D162,1,0)</f>
        <v>#REF!</v>
      </c>
      <c r="B162">
        <v>3</v>
      </c>
      <c r="C162" s="1" t="s">
        <v>309</v>
      </c>
      <c r="D162" t="s">
        <v>145</v>
      </c>
      <c r="E162">
        <v>273</v>
      </c>
      <c r="F162">
        <v>19171</v>
      </c>
      <c r="G162" s="5"/>
      <c r="H162" s="26">
        <v>0.55900000000000005</v>
      </c>
      <c r="I162" s="26">
        <v>26.157</v>
      </c>
      <c r="J162" s="26">
        <v>18.079999999999998</v>
      </c>
      <c r="K162" s="5"/>
      <c r="L162" s="26">
        <v>0.52200000000000002</v>
      </c>
      <c r="M162" s="26">
        <v>142.511</v>
      </c>
      <c r="N162" s="26">
        <v>52.606999999999999</v>
      </c>
      <c r="O162" s="20"/>
      <c r="P162" s="51">
        <v>1.0999999999999999E-2</v>
      </c>
      <c r="Q162" s="51">
        <v>7.0000000000000001E-3</v>
      </c>
      <c r="R162" s="51">
        <v>1.2E-2</v>
      </c>
      <c r="S162" s="5"/>
      <c r="T162" s="26">
        <v>1.63</v>
      </c>
      <c r="U162" s="26">
        <v>1.101</v>
      </c>
      <c r="V162" s="5"/>
      <c r="W162" s="26">
        <v>0.69099999999999995</v>
      </c>
      <c r="X162" s="26">
        <v>0.67600000000000005</v>
      </c>
      <c r="Y162" s="53">
        <f t="shared" si="73"/>
        <v>0.46711599999999998</v>
      </c>
      <c r="Z162" s="5"/>
      <c r="AA162" s="28">
        <f t="shared" si="56"/>
        <v>0.93381037567084069</v>
      </c>
      <c r="AB162" s="28">
        <f t="shared" si="57"/>
        <v>5.4482929999617689</v>
      </c>
      <c r="AC162" s="28">
        <f t="shared" si="58"/>
        <v>2.9096792035398233</v>
      </c>
      <c r="AD162" s="5"/>
      <c r="AE162" s="26">
        <v>-2.1999999999999999E-2</v>
      </c>
      <c r="AF162" s="26">
        <v>-6.7000000000000004E-2</v>
      </c>
      <c r="AG162" s="26">
        <v>0.94399999999999995</v>
      </c>
      <c r="AH162" s="5"/>
      <c r="AI162" s="38">
        <f t="shared" si="74"/>
        <v>0.46711599999999998</v>
      </c>
      <c r="AJ162" s="14">
        <f t="shared" si="59"/>
        <v>0.98355875403181026</v>
      </c>
      <c r="AK162" s="59">
        <f t="shared" si="60"/>
        <v>8848.3155279999992</v>
      </c>
      <c r="AL162" s="13">
        <f t="shared" si="61"/>
        <v>0.47492434802211364</v>
      </c>
      <c r="AN162" s="20"/>
      <c r="AO162" s="13">
        <f t="shared" si="68"/>
        <v>0.46711599999999998</v>
      </c>
      <c r="AP162" s="50">
        <f t="shared" si="69"/>
        <v>0.98401446050731944</v>
      </c>
      <c r="AQ162" s="12">
        <f t="shared" si="70"/>
        <v>9100.5581679999996</v>
      </c>
      <c r="AR162" s="13">
        <f t="shared" si="71"/>
        <v>0.47470440602994102</v>
      </c>
      <c r="AS162" s="20"/>
      <c r="AT162" s="19">
        <f t="shared" si="72"/>
        <v>273</v>
      </c>
      <c r="AU162" s="45">
        <v>-8.8706900000000005E-2</v>
      </c>
      <c r="AV162" s="45"/>
      <c r="AW162" s="20"/>
      <c r="AX162" s="81">
        <f t="shared" si="66"/>
        <v>5.6094717951849598</v>
      </c>
      <c r="AY162" s="82">
        <f t="shared" si="67"/>
        <v>0.48858001481867092</v>
      </c>
      <c r="BA162" s="20"/>
      <c r="BB162" s="13"/>
    </row>
    <row r="163" spans="1:54" x14ac:dyDescent="0.2">
      <c r="A163" t="e">
        <f>IF(#REF!=D163,1,0)</f>
        <v>#REF!</v>
      </c>
      <c r="B163">
        <v>3</v>
      </c>
      <c r="C163" s="1" t="s">
        <v>311</v>
      </c>
      <c r="D163" t="s">
        <v>147</v>
      </c>
      <c r="E163">
        <v>258</v>
      </c>
      <c r="F163">
        <v>19171</v>
      </c>
      <c r="G163" s="5"/>
      <c r="H163" s="26">
        <v>0.96299999999999997</v>
      </c>
      <c r="I163" s="26">
        <v>31.925999999999998</v>
      </c>
      <c r="J163" s="26">
        <v>22.856999999999999</v>
      </c>
      <c r="K163" s="5"/>
      <c r="L163" s="26">
        <v>1.224</v>
      </c>
      <c r="M163" s="26">
        <v>121.44499999999999</v>
      </c>
      <c r="N163" s="26">
        <v>63.856000000000002</v>
      </c>
      <c r="O163" s="20"/>
      <c r="P163" s="51">
        <v>1.4E-2</v>
      </c>
      <c r="Q163" s="51">
        <v>0.02</v>
      </c>
      <c r="R163" s="51">
        <v>2.5000000000000001E-2</v>
      </c>
      <c r="S163" s="5"/>
      <c r="T163" s="26">
        <v>2.9710000000000001</v>
      </c>
      <c r="U163" s="26">
        <v>1.343</v>
      </c>
      <c r="V163" s="5"/>
      <c r="W163" s="26">
        <v>0.71599999999999997</v>
      </c>
      <c r="X163" s="26">
        <v>0.45200000000000001</v>
      </c>
      <c r="Y163" s="53">
        <f t="shared" si="73"/>
        <v>0.32363199999999998</v>
      </c>
      <c r="Z163" s="5"/>
      <c r="AA163" s="28">
        <f t="shared" si="56"/>
        <v>1.2710280373831775</v>
      </c>
      <c r="AB163" s="28">
        <f t="shared" si="57"/>
        <v>3.8039528910605775</v>
      </c>
      <c r="AC163" s="28">
        <f t="shared" si="58"/>
        <v>2.79371746073413</v>
      </c>
      <c r="AD163" s="5"/>
      <c r="AE163" s="26">
        <v>0.307</v>
      </c>
      <c r="AF163" s="26">
        <v>0.34599999999999997</v>
      </c>
      <c r="AG163" s="26">
        <v>0.92900000000000005</v>
      </c>
      <c r="AH163" s="5"/>
      <c r="AI163" s="38">
        <f t="shared" si="74"/>
        <v>0.32363199999999998</v>
      </c>
      <c r="AJ163" s="14">
        <f t="shared" si="59"/>
        <v>0.97187292200814779</v>
      </c>
      <c r="AK163" s="59">
        <f t="shared" si="60"/>
        <v>6204.0907359999992</v>
      </c>
      <c r="AL163" s="13">
        <f t="shared" si="61"/>
        <v>0.33299826826257306</v>
      </c>
      <c r="AN163" s="20"/>
      <c r="AO163" s="13">
        <f t="shared" si="68"/>
        <v>0.32363199999999998</v>
      </c>
      <c r="AP163" s="50">
        <f t="shared" si="69"/>
        <v>0.97264351899647516</v>
      </c>
      <c r="AQ163" s="12">
        <f t="shared" si="70"/>
        <v>6378.8520159999998</v>
      </c>
      <c r="AR163" s="13">
        <f t="shared" si="71"/>
        <v>0.3327344434823431</v>
      </c>
      <c r="AS163" s="20"/>
      <c r="AT163" s="19">
        <f t="shared" si="72"/>
        <v>258</v>
      </c>
      <c r="AU163" s="45">
        <v>7.6948000000000003E-2</v>
      </c>
      <c r="AV163" s="45"/>
      <c r="AW163" s="20"/>
      <c r="AX163" s="81">
        <f t="shared" si="66"/>
        <v>5.5529595849216173</v>
      </c>
      <c r="AY163" s="82">
        <f t="shared" si="67"/>
        <v>1.0888985964804707</v>
      </c>
      <c r="BA163" s="20"/>
      <c r="BB163" s="13"/>
    </row>
    <row r="164" spans="1:54" x14ac:dyDescent="0.2">
      <c r="A164" t="e">
        <f>IF(#REF!=D164,1,0)</f>
        <v>#REF!</v>
      </c>
      <c r="B164">
        <v>3</v>
      </c>
      <c r="C164" s="1" t="s">
        <v>317</v>
      </c>
      <c r="D164" t="s">
        <v>153</v>
      </c>
      <c r="E164">
        <v>218</v>
      </c>
      <c r="F164">
        <v>19171</v>
      </c>
      <c r="G164" s="5"/>
      <c r="H164" s="26">
        <v>0.42599999999999999</v>
      </c>
      <c r="I164" s="26">
        <v>25.523</v>
      </c>
      <c r="J164" s="26">
        <v>17.936</v>
      </c>
      <c r="K164" s="5"/>
      <c r="L164" s="26">
        <v>0.56899999999999995</v>
      </c>
      <c r="M164" s="26">
        <v>78.554000000000002</v>
      </c>
      <c r="N164" s="26">
        <v>36.953000000000003</v>
      </c>
      <c r="O164" s="20"/>
      <c r="P164" s="51">
        <v>1.0999999999999999E-2</v>
      </c>
      <c r="Q164" s="51">
        <v>1.4E-2</v>
      </c>
      <c r="R164" s="51">
        <v>6.0000000000000001E-3</v>
      </c>
      <c r="S164" s="5"/>
      <c r="T164" s="26">
        <v>1.556</v>
      </c>
      <c r="U164" s="26">
        <v>1.0720000000000001</v>
      </c>
      <c r="V164" s="5"/>
      <c r="W164" s="26">
        <v>0.70299999999999996</v>
      </c>
      <c r="X164" s="26">
        <v>0.68799999999999994</v>
      </c>
      <c r="Y164" s="53">
        <f t="shared" si="73"/>
        <v>0.48366399999999993</v>
      </c>
      <c r="Z164" s="5"/>
      <c r="AA164" s="28">
        <f t="shared" si="56"/>
        <v>1.3356807511737088</v>
      </c>
      <c r="AB164" s="28">
        <f t="shared" si="57"/>
        <v>3.0777729890686834</v>
      </c>
      <c r="AC164" s="28">
        <f t="shared" si="58"/>
        <v>2.0602698483496877</v>
      </c>
      <c r="AD164" s="5"/>
      <c r="AE164" s="26">
        <v>6.7000000000000004E-2</v>
      </c>
      <c r="AF164" s="26">
        <v>3.7999999999999999E-2</v>
      </c>
      <c r="AG164" s="26">
        <v>0.93600000000000005</v>
      </c>
      <c r="AH164" s="5"/>
      <c r="AI164" s="38">
        <f t="shared" si="74"/>
        <v>0.48366399999999993</v>
      </c>
      <c r="AJ164" s="14">
        <f t="shared" si="59"/>
        <v>0.98766277020818161</v>
      </c>
      <c r="AK164" s="59">
        <f t="shared" si="60"/>
        <v>9123.7052319999984</v>
      </c>
      <c r="AL164" s="13">
        <f t="shared" si="61"/>
        <v>0.48970561064891838</v>
      </c>
      <c r="AN164" s="20"/>
      <c r="AO164" s="13">
        <f t="shared" si="68"/>
        <v>0.48366399999999993</v>
      </c>
      <c r="AP164" s="50">
        <f t="shared" si="69"/>
        <v>0.98800611169038122</v>
      </c>
      <c r="AQ164" s="12">
        <f t="shared" si="70"/>
        <v>9384.8837919999987</v>
      </c>
      <c r="AR164" s="13">
        <f t="shared" si="71"/>
        <v>0.48953543331072968</v>
      </c>
      <c r="AS164" s="20"/>
      <c r="AT164" s="19">
        <f t="shared" si="72"/>
        <v>218</v>
      </c>
      <c r="AU164" s="45">
        <v>-2.2040799999999999E-2</v>
      </c>
      <c r="AV164" s="45"/>
      <c r="AW164" s="20"/>
      <c r="AX164" s="81">
        <f t="shared" si="66"/>
        <v>5.3844950627890888</v>
      </c>
      <c r="AY164" s="82">
        <f t="shared" si="67"/>
        <v>0.44211842575619992</v>
      </c>
      <c r="BA164" s="20"/>
      <c r="BB164" s="13"/>
    </row>
    <row r="165" spans="1:54" x14ac:dyDescent="0.2">
      <c r="A165" t="e">
        <f>IF(#REF!=D165,1,0)</f>
        <v>#REF!</v>
      </c>
      <c r="B165">
        <v>3</v>
      </c>
      <c r="C165" s="1" t="s">
        <v>315</v>
      </c>
      <c r="D165" t="s">
        <v>151</v>
      </c>
      <c r="E165">
        <v>168</v>
      </c>
      <c r="F165">
        <v>19171</v>
      </c>
      <c r="G165" s="5"/>
      <c r="H165" s="26">
        <v>0.28299999999999997</v>
      </c>
      <c r="I165" s="26">
        <v>27.193000000000001</v>
      </c>
      <c r="J165" s="26">
        <v>19.347000000000001</v>
      </c>
      <c r="K165" s="5"/>
      <c r="L165" s="26">
        <v>0.29899999999999999</v>
      </c>
      <c r="M165" s="26">
        <v>146.22499999999999</v>
      </c>
      <c r="N165" s="26">
        <v>57.454999999999998</v>
      </c>
      <c r="O165" s="20"/>
      <c r="P165" s="51">
        <v>1.2E-2</v>
      </c>
      <c r="Q165" s="51">
        <v>8.0000000000000002E-3</v>
      </c>
      <c r="R165" s="51">
        <v>1.0999999999999999E-2</v>
      </c>
      <c r="S165" s="5"/>
      <c r="T165" s="26">
        <v>1.339</v>
      </c>
      <c r="U165" s="26">
        <v>1.139</v>
      </c>
      <c r="V165" s="5"/>
      <c r="W165" s="26">
        <v>0.71099999999999997</v>
      </c>
      <c r="X165" s="26">
        <v>0.85</v>
      </c>
      <c r="Y165" s="53">
        <f t="shared" si="73"/>
        <v>0.60434999999999994</v>
      </c>
      <c r="Z165" s="5"/>
      <c r="AA165" s="28">
        <f t="shared" si="56"/>
        <v>1.0565371024734982</v>
      </c>
      <c r="AB165" s="28">
        <f t="shared" si="57"/>
        <v>5.3773029823851726</v>
      </c>
      <c r="AC165" s="28">
        <f t="shared" si="58"/>
        <v>2.9697110663151909</v>
      </c>
      <c r="AD165" s="5"/>
      <c r="AE165" s="26">
        <v>6.0999999999999999E-2</v>
      </c>
      <c r="AF165" s="26">
        <v>9.8000000000000004E-2</v>
      </c>
      <c r="AG165" s="26">
        <v>0.95</v>
      </c>
      <c r="AH165" s="5"/>
      <c r="AI165" s="38">
        <f t="shared" si="74"/>
        <v>0.60434999999999994</v>
      </c>
      <c r="AJ165" s="14">
        <f t="shared" si="59"/>
        <v>0.99413133227278427</v>
      </c>
      <c r="AK165" s="59">
        <f t="shared" si="60"/>
        <v>11326.114049999998</v>
      </c>
      <c r="AL165" s="13">
        <f t="shared" si="61"/>
        <v>0.60791766679190584</v>
      </c>
      <c r="AN165" s="20"/>
      <c r="AO165" s="13">
        <f t="shared" si="68"/>
        <v>0.60434999999999994</v>
      </c>
      <c r="AP165" s="50">
        <f t="shared" si="69"/>
        <v>0.99429569527791817</v>
      </c>
      <c r="AQ165" s="12">
        <f t="shared" si="70"/>
        <v>11652.463049999998</v>
      </c>
      <c r="AR165" s="13">
        <f t="shared" si="71"/>
        <v>0.60781717437796667</v>
      </c>
      <c r="AS165" s="20"/>
      <c r="AT165" s="19">
        <f t="shared" si="72"/>
        <v>168</v>
      </c>
      <c r="AU165" s="45">
        <v>-3.2517499999999998E-2</v>
      </c>
      <c r="AV165" s="45"/>
      <c r="AW165" s="20"/>
      <c r="AX165" s="81">
        <f t="shared" si="66"/>
        <v>5.1239639794032588</v>
      </c>
      <c r="AY165" s="82">
        <f t="shared" si="67"/>
        <v>0.29192306670903545</v>
      </c>
      <c r="BA165" s="20"/>
      <c r="BB165" s="13"/>
    </row>
    <row r="166" spans="1:54" x14ac:dyDescent="0.2">
      <c r="A166" t="e">
        <f>IF(#REF!=D166,1,0)</f>
        <v>#REF!</v>
      </c>
      <c r="B166">
        <v>3</v>
      </c>
      <c r="C166" s="1" t="s">
        <v>304</v>
      </c>
      <c r="D166" t="s">
        <v>140</v>
      </c>
      <c r="E166">
        <v>136</v>
      </c>
      <c r="F166">
        <v>19171</v>
      </c>
      <c r="G166" s="5"/>
      <c r="H166" s="26">
        <v>0.23799999999999999</v>
      </c>
      <c r="I166" s="26">
        <v>33.115000000000002</v>
      </c>
      <c r="J166" s="26">
        <v>22.597999999999999</v>
      </c>
      <c r="K166" s="5"/>
      <c r="L166" s="26">
        <v>0.22800000000000001</v>
      </c>
      <c r="M166" s="26">
        <v>170.548</v>
      </c>
      <c r="N166" s="26">
        <v>63.747</v>
      </c>
      <c r="O166" s="20"/>
      <c r="P166" s="51">
        <v>1.4E-2</v>
      </c>
      <c r="Q166" s="51">
        <v>1.4E-2</v>
      </c>
      <c r="R166" s="51">
        <v>1.7999999999999999E-2</v>
      </c>
      <c r="S166" s="5"/>
      <c r="T166" s="26">
        <v>1.395</v>
      </c>
      <c r="U166" s="26">
        <v>1.3839999999999999</v>
      </c>
      <c r="V166" s="5"/>
      <c r="W166" s="26">
        <v>0.68200000000000005</v>
      </c>
      <c r="X166" s="26">
        <v>0.99199999999999999</v>
      </c>
      <c r="Y166" s="53">
        <f t="shared" si="73"/>
        <v>0.67654400000000003</v>
      </c>
      <c r="Z166" s="5"/>
      <c r="AA166" s="28">
        <f t="shared" si="56"/>
        <v>0.95798319327731096</v>
      </c>
      <c r="AB166" s="28">
        <f t="shared" si="57"/>
        <v>5.1501736373244746</v>
      </c>
      <c r="AC166" s="28">
        <f t="shared" si="58"/>
        <v>2.8209133551641741</v>
      </c>
      <c r="AD166" s="5"/>
      <c r="AE166" s="26">
        <v>0.26800000000000002</v>
      </c>
      <c r="AF166" s="26">
        <v>0.27900000000000003</v>
      </c>
      <c r="AG166" s="26">
        <v>0.90900000000000003</v>
      </c>
      <c r="AH166" s="5"/>
      <c r="AI166" s="38">
        <f t="shared" si="74"/>
        <v>0.67654400000000003</v>
      </c>
      <c r="AJ166" s="14">
        <f t="shared" si="59"/>
        <v>0.99652216582691855</v>
      </c>
      <c r="AK166" s="59">
        <f t="shared" si="60"/>
        <v>12648.681280000001</v>
      </c>
      <c r="AL166" s="13">
        <f t="shared" si="61"/>
        <v>0.67890511942461496</v>
      </c>
      <c r="AN166" s="20"/>
      <c r="AO166" s="13">
        <f t="shared" si="68"/>
        <v>0.67654400000000003</v>
      </c>
      <c r="AP166" s="50">
        <f t="shared" si="69"/>
        <v>0.99661979674490986</v>
      </c>
      <c r="AQ166" s="12">
        <f t="shared" si="70"/>
        <v>13014.01504</v>
      </c>
      <c r="AR166" s="13">
        <f t="shared" si="71"/>
        <v>0.67883861248761146</v>
      </c>
      <c r="AS166" s="20"/>
      <c r="AT166" s="19">
        <f t="shared" si="72"/>
        <v>136</v>
      </c>
      <c r="AU166" s="45">
        <v>2.33551E-2</v>
      </c>
      <c r="AV166" s="45"/>
      <c r="AW166" s="20"/>
      <c r="AX166" s="81">
        <f t="shared" si="66"/>
        <v>4.9126548857360524</v>
      </c>
      <c r="AY166" s="82">
        <f t="shared" si="67"/>
        <v>0.33289441527332897</v>
      </c>
      <c r="BA166" s="20"/>
      <c r="BB166" s="13"/>
    </row>
    <row r="167" spans="1:54" x14ac:dyDescent="0.2">
      <c r="A167" t="e">
        <f>IF(#REF!=D167,1,0)</f>
        <v>#REF!</v>
      </c>
      <c r="B167">
        <v>3</v>
      </c>
      <c r="C167" s="1" t="s">
        <v>322</v>
      </c>
      <c r="D167" t="s">
        <v>158</v>
      </c>
      <c r="E167">
        <v>126</v>
      </c>
      <c r="F167">
        <v>19171</v>
      </c>
      <c r="G167" s="5"/>
      <c r="H167" s="26">
        <v>0.95499999999999996</v>
      </c>
      <c r="I167" s="26">
        <v>12.436</v>
      </c>
      <c r="J167" s="26">
        <v>2.7829999999999999</v>
      </c>
      <c r="K167" s="5"/>
      <c r="L167" s="26">
        <v>0.97099999999999997</v>
      </c>
      <c r="M167" s="26">
        <v>39.191000000000003</v>
      </c>
      <c r="N167" s="26">
        <v>5.5469999999999997</v>
      </c>
      <c r="O167" s="20"/>
      <c r="P167" s="51">
        <v>1.9E-2</v>
      </c>
      <c r="Q167" s="51">
        <v>1.4E-2</v>
      </c>
      <c r="R167" s="51">
        <v>7.0000000000000001E-3</v>
      </c>
      <c r="S167" s="5"/>
      <c r="T167" s="26">
        <v>6.0289999999999999</v>
      </c>
      <c r="U167" s="26">
        <v>0.52</v>
      </c>
      <c r="V167" s="5"/>
      <c r="W167" s="26">
        <v>0.224</v>
      </c>
      <c r="X167" s="26">
        <v>8.5999999999999993E-2</v>
      </c>
      <c r="Y167" s="53">
        <f t="shared" si="73"/>
        <v>1.9264E-2</v>
      </c>
      <c r="Z167" s="5"/>
      <c r="AA167" s="28">
        <f t="shared" si="56"/>
        <v>1.0167539267015706</v>
      </c>
      <c r="AB167" s="28">
        <f t="shared" si="57"/>
        <v>3.1514152460598264</v>
      </c>
      <c r="AC167" s="28">
        <f t="shared" si="58"/>
        <v>1.9931728350700681</v>
      </c>
      <c r="AD167" s="5"/>
      <c r="AE167" s="26">
        <v>-0.30599999999999999</v>
      </c>
      <c r="AF167" s="26">
        <v>-8.4000000000000005E-2</v>
      </c>
      <c r="AG167" s="26">
        <v>0.81799999999999995</v>
      </c>
      <c r="AH167" s="5"/>
      <c r="AI167" s="38">
        <f t="shared" si="74"/>
        <v>1.9264E-2</v>
      </c>
      <c r="AJ167" s="14">
        <f t="shared" si="59"/>
        <v>0.74388025609003072</v>
      </c>
      <c r="AK167" s="59">
        <f t="shared" si="60"/>
        <v>482.48032000000001</v>
      </c>
      <c r="AL167" s="13">
        <f t="shared" si="61"/>
        <v>2.5896641082067521E-2</v>
      </c>
      <c r="AN167" s="20"/>
      <c r="AO167" s="13">
        <f t="shared" si="68"/>
        <v>1.9264E-2</v>
      </c>
      <c r="AP167" s="50">
        <f t="shared" si="69"/>
        <v>0.74928580193331118</v>
      </c>
      <c r="AQ167" s="12">
        <f t="shared" si="70"/>
        <v>492.88288</v>
      </c>
      <c r="AR167" s="13">
        <f t="shared" si="71"/>
        <v>2.5709815867716864E-2</v>
      </c>
      <c r="AS167" s="20"/>
      <c r="AT167" s="19">
        <f t="shared" si="72"/>
        <v>126</v>
      </c>
      <c r="AU167" s="45">
        <v>-0.20315420000000001</v>
      </c>
      <c r="AV167" s="45"/>
      <c r="AW167" s="20"/>
      <c r="AX167" s="81">
        <f t="shared" si="66"/>
        <v>4.836281906951478</v>
      </c>
      <c r="AY167" s="82">
        <f t="shared" si="67"/>
        <v>1.7965811595072685</v>
      </c>
      <c r="BA167" s="20"/>
      <c r="BB167" s="13"/>
    </row>
    <row r="168" spans="1:54" x14ac:dyDescent="0.2">
      <c r="A168" t="e">
        <f>IF(#REF!=D168,1,0)</f>
        <v>#REF!</v>
      </c>
      <c r="B168">
        <v>3</v>
      </c>
      <c r="C168" s="1" t="s">
        <v>319</v>
      </c>
      <c r="D168" t="s">
        <v>155</v>
      </c>
      <c r="E168">
        <v>123</v>
      </c>
      <c r="F168">
        <v>19171</v>
      </c>
      <c r="G168" s="5"/>
      <c r="H168" s="26">
        <v>0.28299999999999997</v>
      </c>
      <c r="I168" s="26">
        <v>21.212</v>
      </c>
      <c r="J168" s="26">
        <v>15.667999999999999</v>
      </c>
      <c r="K168" s="5"/>
      <c r="L168" s="26">
        <v>0.27400000000000002</v>
      </c>
      <c r="M168" s="26">
        <v>89.281999999999996</v>
      </c>
      <c r="N168" s="26">
        <v>43.401000000000003</v>
      </c>
      <c r="O168" s="20"/>
      <c r="P168" s="51">
        <v>1.6E-2</v>
      </c>
      <c r="Q168" s="51">
        <v>1.2999999999999999E-2</v>
      </c>
      <c r="R168" s="51">
        <v>1.2E-2</v>
      </c>
      <c r="S168" s="5"/>
      <c r="T168" s="26">
        <v>1.8320000000000001</v>
      </c>
      <c r="U168" s="26">
        <v>0.88600000000000001</v>
      </c>
      <c r="V168" s="5"/>
      <c r="W168" s="26">
        <v>0.73899999999999999</v>
      </c>
      <c r="X168" s="26">
        <v>0.48399999999999999</v>
      </c>
      <c r="Y168" s="53">
        <f t="shared" si="73"/>
        <v>0.35767599999999999</v>
      </c>
      <c r="Z168" s="5"/>
      <c r="AA168" s="28">
        <f t="shared" si="56"/>
        <v>0.96819787985865746</v>
      </c>
      <c r="AB168" s="28">
        <f t="shared" si="57"/>
        <v>4.2090326230435604</v>
      </c>
      <c r="AC168" s="28">
        <f t="shared" si="58"/>
        <v>2.7700408475874396</v>
      </c>
      <c r="AD168" s="5"/>
      <c r="AE168" s="26">
        <v>-9.8000000000000004E-2</v>
      </c>
      <c r="AF168" s="26">
        <v>-6.3E-2</v>
      </c>
      <c r="AG168" s="26">
        <v>0.96799999999999997</v>
      </c>
      <c r="AH168" s="5"/>
      <c r="AI168" s="38">
        <f t="shared" si="74"/>
        <v>0.35767599999999999</v>
      </c>
      <c r="AJ168" s="14">
        <f t="shared" si="59"/>
        <v>0.98828304826129831</v>
      </c>
      <c r="AK168" s="59">
        <f t="shared" si="60"/>
        <v>6742.8674080000001</v>
      </c>
      <c r="AL168" s="13">
        <f t="shared" si="61"/>
        <v>0.3619165588535237</v>
      </c>
      <c r="AN168" s="20"/>
      <c r="AO168" s="13">
        <f t="shared" si="68"/>
        <v>0.35767599999999999</v>
      </c>
      <c r="AP168" s="50">
        <f t="shared" si="69"/>
        <v>0.98860932667115076</v>
      </c>
      <c r="AQ168" s="12">
        <f t="shared" si="70"/>
        <v>6936.0124480000004</v>
      </c>
      <c r="AR168" s="13">
        <f t="shared" si="71"/>
        <v>0.36179711272234105</v>
      </c>
      <c r="AS168" s="20"/>
      <c r="AT168" s="19">
        <f t="shared" si="72"/>
        <v>123</v>
      </c>
      <c r="AU168" s="45">
        <v>-4.1522299999999998E-2</v>
      </c>
      <c r="AV168" s="45"/>
      <c r="AW168" s="20"/>
      <c r="AX168" s="81">
        <f t="shared" si="66"/>
        <v>4.8121843553724171</v>
      </c>
      <c r="AY168" s="82">
        <f t="shared" si="67"/>
        <v>0.60540826625193855</v>
      </c>
      <c r="BA168" s="20"/>
      <c r="BB168" s="13"/>
    </row>
    <row r="169" spans="1:54" x14ac:dyDescent="0.2">
      <c r="A169" t="e">
        <f>IF(#REF!=D169,1,0)</f>
        <v>#REF!</v>
      </c>
      <c r="B169">
        <v>3</v>
      </c>
      <c r="C169" s="1" t="s">
        <v>316</v>
      </c>
      <c r="D169" t="s">
        <v>152</v>
      </c>
      <c r="E169">
        <v>98</v>
      </c>
      <c r="F169">
        <v>19171</v>
      </c>
      <c r="G169" s="5"/>
      <c r="H169" s="26">
        <v>0.311</v>
      </c>
      <c r="I169" s="26">
        <v>26.577999999999999</v>
      </c>
      <c r="J169" s="26">
        <v>19.393000000000001</v>
      </c>
      <c r="K169" s="5"/>
      <c r="L169" s="26">
        <v>0.28100000000000003</v>
      </c>
      <c r="M169" s="26">
        <v>120.355</v>
      </c>
      <c r="N169" s="26">
        <v>52.35</v>
      </c>
      <c r="O169" s="20"/>
      <c r="P169" s="51">
        <v>2.5999999999999999E-2</v>
      </c>
      <c r="Q169" s="51">
        <v>0.01</v>
      </c>
      <c r="R169" s="51">
        <v>8.9999999999999993E-3</v>
      </c>
      <c r="S169" s="5"/>
      <c r="T169" s="26">
        <v>2.5259999999999998</v>
      </c>
      <c r="U169" s="26">
        <v>1.109</v>
      </c>
      <c r="V169" s="5"/>
      <c r="W169" s="26">
        <v>0.73</v>
      </c>
      <c r="X169" s="26">
        <v>0.439</v>
      </c>
      <c r="Y169" s="53">
        <f t="shared" si="73"/>
        <v>0.32046999999999998</v>
      </c>
      <c r="Z169" s="5"/>
      <c r="AA169" s="28">
        <f t="shared" si="56"/>
        <v>0.90353697749196149</v>
      </c>
      <c r="AB169" s="28">
        <f t="shared" si="57"/>
        <v>4.5283693280156525</v>
      </c>
      <c r="AC169" s="28">
        <f t="shared" si="58"/>
        <v>2.6994276285257568</v>
      </c>
      <c r="AD169" s="5"/>
      <c r="AE169" s="26">
        <v>-0.16800000000000001</v>
      </c>
      <c r="AF169" s="26">
        <v>-0.23300000000000001</v>
      </c>
      <c r="AG169" s="26">
        <v>0.94699999999999995</v>
      </c>
      <c r="AH169" s="5"/>
      <c r="AI169" s="38">
        <f t="shared" si="74"/>
        <v>0.32046999999999998</v>
      </c>
      <c r="AJ169" s="14">
        <f t="shared" si="59"/>
        <v>0.98896952854941733</v>
      </c>
      <c r="AK169" s="59">
        <f t="shared" si="60"/>
        <v>6037.2705099999994</v>
      </c>
      <c r="AL169" s="13">
        <f t="shared" si="61"/>
        <v>0.3240443620846975</v>
      </c>
      <c r="AN169" s="20"/>
      <c r="AO169" s="13">
        <f t="shared" si="68"/>
        <v>0.32046999999999998</v>
      </c>
      <c r="AP169" s="50">
        <f t="shared" si="69"/>
        <v>0.98927689816572562</v>
      </c>
      <c r="AQ169" s="12">
        <f t="shared" si="70"/>
        <v>6210.3243099999991</v>
      </c>
      <c r="AR169" s="13">
        <f t="shared" si="71"/>
        <v>0.32394368108079907</v>
      </c>
      <c r="AS169" s="20"/>
      <c r="AT169" s="19">
        <f t="shared" si="72"/>
        <v>98</v>
      </c>
      <c r="AU169" s="45">
        <v>-8.21572E-2</v>
      </c>
      <c r="AV169" s="45"/>
      <c r="AW169" s="20"/>
      <c r="AX169" s="81">
        <f t="shared" si="66"/>
        <v>4.5849674786705723</v>
      </c>
      <c r="AY169" s="82">
        <f t="shared" si="67"/>
        <v>0.92663702392829927</v>
      </c>
      <c r="BA169" s="20"/>
      <c r="BB169" s="13"/>
    </row>
    <row r="170" spans="1:54" x14ac:dyDescent="0.2">
      <c r="A170" t="e">
        <f>IF(#REF!=D170,1,0)</f>
        <v>#REF!</v>
      </c>
      <c r="B170">
        <v>3</v>
      </c>
      <c r="C170" s="1" t="s">
        <v>323</v>
      </c>
      <c r="D170" t="s">
        <v>159</v>
      </c>
      <c r="E170">
        <v>97</v>
      </c>
      <c r="F170">
        <v>19171</v>
      </c>
      <c r="G170" s="5"/>
      <c r="H170" s="26">
        <v>0.51200000000000001</v>
      </c>
      <c r="I170" s="26">
        <v>14.105</v>
      </c>
      <c r="J170" s="26">
        <v>10.489000000000001</v>
      </c>
      <c r="K170" s="5"/>
      <c r="L170" s="26">
        <v>0.52900000000000003</v>
      </c>
      <c r="M170" s="26">
        <v>31.559000000000001</v>
      </c>
      <c r="N170" s="26">
        <v>16.411000000000001</v>
      </c>
      <c r="O170" s="20"/>
      <c r="P170" s="51">
        <v>3.9E-2</v>
      </c>
      <c r="Q170" s="51">
        <v>1.2999999999999999E-2</v>
      </c>
      <c r="R170" s="51">
        <v>1.2E-2</v>
      </c>
      <c r="S170" s="5"/>
      <c r="T170" s="26">
        <v>4.1970000000000001</v>
      </c>
      <c r="U170" s="26">
        <v>0.58799999999999997</v>
      </c>
      <c r="V170" s="5"/>
      <c r="W170" s="26">
        <v>0.74399999999999999</v>
      </c>
      <c r="X170" s="26">
        <v>0.14000000000000001</v>
      </c>
      <c r="Y170" s="53">
        <f t="shared" si="73"/>
        <v>0.10416</v>
      </c>
      <c r="Z170" s="5"/>
      <c r="AA170" s="28">
        <f t="shared" si="56"/>
        <v>1.033203125</v>
      </c>
      <c r="AB170" s="28">
        <f t="shared" si="57"/>
        <v>2.2374335342077276</v>
      </c>
      <c r="AC170" s="28">
        <f t="shared" si="58"/>
        <v>1.5645914767852036</v>
      </c>
      <c r="AD170" s="5"/>
      <c r="AE170" s="26">
        <v>-0.36899999999999999</v>
      </c>
      <c r="AF170" s="26">
        <v>-0.36</v>
      </c>
      <c r="AG170" s="26">
        <v>0.98399999999999999</v>
      </c>
      <c r="AH170" s="5"/>
      <c r="AI170" s="38">
        <f t="shared" si="74"/>
        <v>0.10416</v>
      </c>
      <c r="AJ170" s="14">
        <f t="shared" si="59"/>
        <v>0.95714110072345993</v>
      </c>
      <c r="AK170" s="59">
        <f t="shared" si="60"/>
        <v>2027.50144</v>
      </c>
      <c r="AL170" s="13">
        <f t="shared" si="61"/>
        <v>0.10882408029628039</v>
      </c>
      <c r="AN170" s="20"/>
      <c r="AO170" s="13">
        <f t="shared" si="68"/>
        <v>0.10416</v>
      </c>
      <c r="AP170" s="50">
        <f t="shared" si="69"/>
        <v>0.95829798676599953</v>
      </c>
      <c r="AQ170" s="12">
        <f t="shared" si="70"/>
        <v>2083.74784</v>
      </c>
      <c r="AR170" s="13">
        <f t="shared" si="71"/>
        <v>0.10869270460591518</v>
      </c>
      <c r="AS170" s="20"/>
      <c r="AT170" s="19">
        <f t="shared" si="72"/>
        <v>97</v>
      </c>
      <c r="AU170" s="45">
        <v>-0.147096</v>
      </c>
      <c r="AV170" s="45"/>
      <c r="AW170" s="20"/>
      <c r="AX170" s="81">
        <f t="shared" si="66"/>
        <v>4.5747109785033828</v>
      </c>
      <c r="AY170" s="82">
        <f t="shared" si="67"/>
        <v>1.4343699843514539</v>
      </c>
      <c r="BA170" s="20"/>
      <c r="BB170" s="13"/>
    </row>
    <row r="171" spans="1:54" x14ac:dyDescent="0.2">
      <c r="A171" t="e">
        <f>IF(#REF!=D171,1,0)</f>
        <v>#REF!</v>
      </c>
      <c r="B171">
        <v>3</v>
      </c>
      <c r="C171" s="1" t="s">
        <v>313</v>
      </c>
      <c r="D171" t="s">
        <v>149</v>
      </c>
      <c r="E171">
        <v>94</v>
      </c>
      <c r="F171">
        <v>19171</v>
      </c>
      <c r="G171" s="5"/>
      <c r="H171" s="26">
        <v>0.161</v>
      </c>
      <c r="I171" s="26">
        <v>34.69</v>
      </c>
      <c r="J171" s="26">
        <v>23.805</v>
      </c>
      <c r="K171" s="5"/>
      <c r="L171" s="26">
        <v>0.13500000000000001</v>
      </c>
      <c r="M171" s="26">
        <v>146.58199999999999</v>
      </c>
      <c r="N171" s="26">
        <v>52.588000000000001</v>
      </c>
      <c r="O171" s="20"/>
      <c r="P171" s="51">
        <v>1.2E-2</v>
      </c>
      <c r="Q171" s="51">
        <v>0.01</v>
      </c>
      <c r="R171" s="51">
        <v>1.4999999999999999E-2</v>
      </c>
      <c r="S171" s="5"/>
      <c r="T171" s="26">
        <v>1.3620000000000001</v>
      </c>
      <c r="U171" s="26">
        <v>1.4470000000000001</v>
      </c>
      <c r="V171" s="5"/>
      <c r="W171" s="26">
        <v>0.68600000000000005</v>
      </c>
      <c r="X171" s="26">
        <v>1.0620000000000001</v>
      </c>
      <c r="Y171" s="53">
        <f t="shared" si="73"/>
        <v>0.72853200000000007</v>
      </c>
      <c r="Z171" s="5"/>
      <c r="AA171" s="28">
        <f t="shared" si="56"/>
        <v>0.83850931677018636</v>
      </c>
      <c r="AB171" s="28">
        <f t="shared" si="57"/>
        <v>4.2254828480830211</v>
      </c>
      <c r="AC171" s="28">
        <f t="shared" si="58"/>
        <v>2.209115731989078</v>
      </c>
      <c r="AD171" s="5"/>
      <c r="AE171" s="26">
        <v>-0.19800000000000001</v>
      </c>
      <c r="AF171" s="26">
        <v>-0.219</v>
      </c>
      <c r="AG171" s="26">
        <v>0.92700000000000005</v>
      </c>
      <c r="AH171" s="5"/>
      <c r="AI171" s="38">
        <f t="shared" si="74"/>
        <v>0.72853200000000007</v>
      </c>
      <c r="AJ171" s="14">
        <f t="shared" si="59"/>
        <v>0.99812351116672449</v>
      </c>
      <c r="AK171" s="59">
        <f t="shared" si="60"/>
        <v>13598.797684000001</v>
      </c>
      <c r="AL171" s="13">
        <f t="shared" si="61"/>
        <v>0.72990165229993031</v>
      </c>
      <c r="AN171" s="20"/>
      <c r="AO171" s="13">
        <f t="shared" si="68"/>
        <v>0.72853200000000007</v>
      </c>
      <c r="AP171" s="50">
        <f t="shared" si="69"/>
        <v>0.99817627085468996</v>
      </c>
      <c r="AQ171" s="12">
        <f t="shared" si="70"/>
        <v>13992.204964</v>
      </c>
      <c r="AR171" s="13">
        <f t="shared" si="71"/>
        <v>0.72986307255750871</v>
      </c>
      <c r="AS171" s="20"/>
      <c r="AT171" s="19">
        <f t="shared" si="72"/>
        <v>94</v>
      </c>
      <c r="AU171" s="45">
        <v>-3.4609899999999999E-2</v>
      </c>
      <c r="AV171" s="45"/>
      <c r="AW171" s="20"/>
      <c r="AX171" s="81">
        <f t="shared" si="66"/>
        <v>4.5432947822700038</v>
      </c>
      <c r="AY171" s="82">
        <f t="shared" si="67"/>
        <v>0.30895420772732068</v>
      </c>
      <c r="BA171" s="20"/>
      <c r="BB171" s="13"/>
    </row>
    <row r="172" spans="1:54" x14ac:dyDescent="0.2">
      <c r="A172" t="e">
        <f>IF(#REF!=D172,1,0)</f>
        <v>#REF!</v>
      </c>
      <c r="B172">
        <v>3</v>
      </c>
      <c r="C172" s="1" t="s">
        <v>320</v>
      </c>
      <c r="D172" t="s">
        <v>156</v>
      </c>
      <c r="E172">
        <v>92</v>
      </c>
      <c r="F172">
        <v>19171</v>
      </c>
      <c r="G172" s="5"/>
      <c r="H172" s="26">
        <v>0.19</v>
      </c>
      <c r="I172" s="26">
        <v>24.713999999999999</v>
      </c>
      <c r="J172" s="26">
        <v>17.966000000000001</v>
      </c>
      <c r="K172" s="5"/>
      <c r="L172" s="26">
        <v>0.154</v>
      </c>
      <c r="M172" s="26">
        <v>76.894999999999996</v>
      </c>
      <c r="N172" s="26">
        <v>37.743000000000002</v>
      </c>
      <c r="O172" s="20"/>
      <c r="P172" s="51">
        <v>1.7999999999999999E-2</v>
      </c>
      <c r="Q172" s="51">
        <v>0.02</v>
      </c>
      <c r="R172" s="51">
        <v>1.4999999999999999E-2</v>
      </c>
      <c r="S172" s="5"/>
      <c r="T172" s="26">
        <v>1.6479999999999999</v>
      </c>
      <c r="U172" s="26">
        <v>1.0309999999999999</v>
      </c>
      <c r="V172" s="5"/>
      <c r="W172" s="26">
        <v>0.72699999999999998</v>
      </c>
      <c r="X172" s="26">
        <v>0.626</v>
      </c>
      <c r="Y172" s="53">
        <f t="shared" si="73"/>
        <v>0.45510200000000001</v>
      </c>
      <c r="Z172" s="5"/>
      <c r="AA172" s="28">
        <f t="shared" si="56"/>
        <v>0.81052631578947365</v>
      </c>
      <c r="AB172" s="28">
        <f t="shared" si="57"/>
        <v>3.1113943513797846</v>
      </c>
      <c r="AC172" s="28">
        <f t="shared" si="58"/>
        <v>2.1008015139708336</v>
      </c>
      <c r="AD172" s="5"/>
      <c r="AE172" s="26">
        <v>0.113</v>
      </c>
      <c r="AF172" s="26">
        <v>0.11899999999999999</v>
      </c>
      <c r="AG172" s="26">
        <v>0.97099999999999997</v>
      </c>
      <c r="AH172" s="5"/>
      <c r="AI172" s="38">
        <f t="shared" si="74"/>
        <v>0.45510200000000001</v>
      </c>
      <c r="AJ172" s="14">
        <f t="shared" si="59"/>
        <v>0.99412242739131995</v>
      </c>
      <c r="AK172" s="59">
        <f t="shared" si="60"/>
        <v>8529.1359780000003</v>
      </c>
      <c r="AL172" s="13">
        <f t="shared" si="61"/>
        <v>0.45779270989211529</v>
      </c>
      <c r="AN172" s="20"/>
      <c r="AO172" s="13">
        <f>Y172</f>
        <v>0.45510200000000001</v>
      </c>
      <c r="AP172" s="50">
        <f t="shared" si="69"/>
        <v>0.99428703836108634</v>
      </c>
      <c r="AQ172" s="12">
        <f t="shared" si="70"/>
        <v>8774.8910580000011</v>
      </c>
      <c r="AR172" s="13">
        <f t="shared" si="71"/>
        <v>0.45771691920087637</v>
      </c>
      <c r="AS172" s="20"/>
      <c r="AT172" s="19">
        <f t="shared" si="72"/>
        <v>92</v>
      </c>
      <c r="AU172" s="45">
        <v>4.9062000000000003E-3</v>
      </c>
      <c r="AV172" s="45"/>
      <c r="AW172" s="20"/>
      <c r="AX172" s="81">
        <f t="shared" si="66"/>
        <v>4.5217885770490405</v>
      </c>
      <c r="AY172" s="82">
        <f t="shared" si="67"/>
        <v>0.49956243148727991</v>
      </c>
      <c r="BA172" s="20"/>
      <c r="BB172" s="13"/>
    </row>
    <row r="173" spans="1:54" x14ac:dyDescent="0.2">
      <c r="A173" t="e">
        <f>IF(#REF!=D173,1,0)</f>
        <v>#REF!</v>
      </c>
      <c r="B173">
        <v>3</v>
      </c>
      <c r="C173" s="1" t="s">
        <v>310</v>
      </c>
      <c r="D173" t="s">
        <v>146</v>
      </c>
      <c r="E173">
        <v>91</v>
      </c>
      <c r="F173">
        <v>19171</v>
      </c>
      <c r="G173" s="5"/>
      <c r="H173" s="26">
        <v>0.16700000000000001</v>
      </c>
      <c r="I173" s="26">
        <v>24.738</v>
      </c>
      <c r="J173" s="26">
        <v>17.431999999999999</v>
      </c>
      <c r="K173" s="5"/>
      <c r="L173" s="26">
        <v>0.21</v>
      </c>
      <c r="M173" s="26">
        <v>91.55</v>
      </c>
      <c r="N173" s="26">
        <v>38.517000000000003</v>
      </c>
      <c r="O173" s="20"/>
      <c r="P173" s="51">
        <v>1.9E-2</v>
      </c>
      <c r="Q173" s="51">
        <v>1.0999999999999999E-2</v>
      </c>
      <c r="R173" s="51">
        <v>0.01</v>
      </c>
      <c r="S173" s="5"/>
      <c r="T173" s="26">
        <v>1.4570000000000001</v>
      </c>
      <c r="U173" s="26">
        <v>1.032</v>
      </c>
      <c r="V173" s="5"/>
      <c r="W173" s="26">
        <v>0.70499999999999996</v>
      </c>
      <c r="X173" s="26">
        <v>0.70799999999999996</v>
      </c>
      <c r="Y173" s="53">
        <f t="shared" si="73"/>
        <v>0.49913999999999997</v>
      </c>
      <c r="Z173" s="5"/>
      <c r="AA173" s="28">
        <f t="shared" si="56"/>
        <v>1.2574850299401197</v>
      </c>
      <c r="AB173" s="28">
        <f t="shared" si="57"/>
        <v>3.7007842186110436</v>
      </c>
      <c r="AC173" s="28">
        <f t="shared" si="58"/>
        <v>2.209557136301056</v>
      </c>
      <c r="AD173" s="5"/>
      <c r="AE173" s="26">
        <v>-0.05</v>
      </c>
      <c r="AF173" s="26">
        <v>-2.3E-2</v>
      </c>
      <c r="AG173" s="26">
        <v>0.95</v>
      </c>
      <c r="AH173" s="5"/>
      <c r="AI173" s="38">
        <f t="shared" si="74"/>
        <v>0.49913999999999997</v>
      </c>
      <c r="AJ173" s="14">
        <f t="shared" si="59"/>
        <v>0.99512274062874484</v>
      </c>
      <c r="AK173" s="59">
        <f t="shared" si="60"/>
        <v>9345.0555999999997</v>
      </c>
      <c r="AL173" s="13">
        <f t="shared" si="61"/>
        <v>0.50158636680800817</v>
      </c>
      <c r="AN173" s="20"/>
      <c r="AO173" s="13">
        <f t="shared" si="68"/>
        <v>0.49913999999999997</v>
      </c>
      <c r="AP173" s="50">
        <f t="shared" si="69"/>
        <v>0.99525946979420199</v>
      </c>
      <c r="AQ173" s="12">
        <f t="shared" si="70"/>
        <v>9614.5911999999989</v>
      </c>
      <c r="AR173" s="13">
        <f t="shared" si="71"/>
        <v>0.50151745866151998</v>
      </c>
      <c r="AS173" s="20"/>
      <c r="AT173" s="19">
        <f t="shared" si="72"/>
        <v>91</v>
      </c>
      <c r="AU173" s="45">
        <v>-7.8583999999999998E-3</v>
      </c>
      <c r="AV173" s="45"/>
      <c r="AW173" s="20"/>
      <c r="AX173" s="81">
        <f t="shared" si="66"/>
        <v>4.5108595065168497</v>
      </c>
      <c r="AY173" s="82">
        <f t="shared" si="67"/>
        <v>0.37637952721306783</v>
      </c>
      <c r="BA173" s="20"/>
      <c r="BB173" s="13"/>
    </row>
    <row r="174" spans="1:54" x14ac:dyDescent="0.2">
      <c r="A174" t="e">
        <f>IF(#REF!=D174,1,0)</f>
        <v>#REF!</v>
      </c>
      <c r="B174">
        <v>3</v>
      </c>
      <c r="C174" s="1" t="s">
        <v>312</v>
      </c>
      <c r="D174" t="s">
        <v>148</v>
      </c>
      <c r="E174">
        <v>71</v>
      </c>
      <c r="F174">
        <v>19171</v>
      </c>
      <c r="G174" s="5"/>
      <c r="H174" s="26">
        <v>0.4</v>
      </c>
      <c r="I174" s="26">
        <v>19.286000000000001</v>
      </c>
      <c r="J174" s="26">
        <v>14.243</v>
      </c>
      <c r="K174" s="5"/>
      <c r="L174" s="26">
        <v>0.46899999999999997</v>
      </c>
      <c r="M174" s="26">
        <v>52.347000000000001</v>
      </c>
      <c r="N174" s="26">
        <v>27.423999999999999</v>
      </c>
      <c r="O174" s="20"/>
      <c r="P174" s="51">
        <v>1.9E-2</v>
      </c>
      <c r="Q174" s="51">
        <v>1.2999999999999999E-2</v>
      </c>
      <c r="R174" s="51">
        <v>1.7999999999999999E-2</v>
      </c>
      <c r="S174" s="5"/>
      <c r="T174" s="26">
        <v>4.4829999999999997</v>
      </c>
      <c r="U174" s="26">
        <v>0.80400000000000005</v>
      </c>
      <c r="V174" s="5"/>
      <c r="W174" s="26">
        <v>0.73899999999999999</v>
      </c>
      <c r="X174" s="26">
        <v>0.17899999999999999</v>
      </c>
      <c r="Y174" s="53">
        <f t="shared" si="73"/>
        <v>0.13228099999999998</v>
      </c>
      <c r="Z174" s="5"/>
      <c r="AA174" s="28">
        <f t="shared" si="56"/>
        <v>1.1724999999999999</v>
      </c>
      <c r="AB174" s="28">
        <f t="shared" si="57"/>
        <v>2.7142486777973658</v>
      </c>
      <c r="AC174" s="28">
        <f t="shared" si="58"/>
        <v>1.9254370567998313</v>
      </c>
      <c r="AD174" s="5"/>
      <c r="AE174" s="26">
        <v>-0.15</v>
      </c>
      <c r="AF174" s="26">
        <v>-0.19500000000000001</v>
      </c>
      <c r="AG174" s="26">
        <v>0.98199999999999998</v>
      </c>
      <c r="AH174" s="5"/>
      <c r="AI174" s="38">
        <f t="shared" si="74"/>
        <v>0.13228099999999998</v>
      </c>
      <c r="AJ174" s="14">
        <f t="shared" si="59"/>
        <v>0.97561173879455143</v>
      </c>
      <c r="AK174" s="59">
        <f t="shared" si="60"/>
        <v>2526.1353599999998</v>
      </c>
      <c r="AL174" s="13">
        <f t="shared" si="61"/>
        <v>0.13558774944984164</v>
      </c>
      <c r="AN174" s="20"/>
      <c r="AO174" s="13">
        <f t="shared" si="68"/>
        <v>0.13228099999999998</v>
      </c>
      <c r="AP174" s="50">
        <f t="shared" si="69"/>
        <v>0.97628240325341353</v>
      </c>
      <c r="AQ174" s="12">
        <f t="shared" si="70"/>
        <v>2597.5670999999998</v>
      </c>
      <c r="AR174" s="13">
        <f t="shared" si="71"/>
        <v>0.13549460643680558</v>
      </c>
      <c r="AS174" s="20"/>
      <c r="AT174" s="19">
        <f t="shared" si="72"/>
        <v>71</v>
      </c>
      <c r="AU174" s="45">
        <v>-5.1034000000000003E-2</v>
      </c>
      <c r="AV174" s="45"/>
      <c r="AW174" s="20"/>
      <c r="AX174" s="81">
        <f t="shared" si="66"/>
        <v>4.2626798770413155</v>
      </c>
      <c r="AY174" s="82">
        <f t="shared" si="67"/>
        <v>1.5002924651733023</v>
      </c>
      <c r="BA174" s="20"/>
      <c r="BB174" s="13"/>
    </row>
    <row r="175" spans="1:54" x14ac:dyDescent="0.2">
      <c r="A175" t="e">
        <f>IF(#REF!=D175,1,0)</f>
        <v>#REF!</v>
      </c>
      <c r="B175">
        <v>3</v>
      </c>
      <c r="C175" s="1" t="s">
        <v>324</v>
      </c>
      <c r="D175" t="s">
        <v>160</v>
      </c>
      <c r="E175">
        <v>68</v>
      </c>
      <c r="F175">
        <v>19171</v>
      </c>
      <c r="G175" s="5"/>
      <c r="H175" s="26">
        <v>0.29499999999999998</v>
      </c>
      <c r="I175" s="26">
        <v>23.245999999999999</v>
      </c>
      <c r="J175" s="26">
        <v>16.117000000000001</v>
      </c>
      <c r="K175" s="5"/>
      <c r="L175" s="26">
        <v>0.27400000000000002</v>
      </c>
      <c r="M175" s="26">
        <v>194.90700000000001</v>
      </c>
      <c r="N175" s="26">
        <v>63.353000000000002</v>
      </c>
      <c r="O175" s="20"/>
      <c r="P175" s="51">
        <v>1.9E-2</v>
      </c>
      <c r="Q175" s="51">
        <v>0.03</v>
      </c>
      <c r="R175" s="51">
        <v>2.9000000000000001E-2</v>
      </c>
      <c r="S175" s="5"/>
      <c r="T175" s="26">
        <v>3.4529999999999998</v>
      </c>
      <c r="U175" s="26">
        <v>0.96799999999999997</v>
      </c>
      <c r="V175" s="5"/>
      <c r="W175" s="26">
        <v>0.69299999999999995</v>
      </c>
      <c r="X175" s="26">
        <v>0.28000000000000003</v>
      </c>
      <c r="Y175" s="53">
        <f t="shared" si="73"/>
        <v>0.19404000000000002</v>
      </c>
      <c r="Z175" s="5"/>
      <c r="AA175" s="28">
        <f t="shared" si="56"/>
        <v>0.92881355932203402</v>
      </c>
      <c r="AB175" s="28">
        <f t="shared" si="57"/>
        <v>8.3845392755742925</v>
      </c>
      <c r="AC175" s="28">
        <f t="shared" si="58"/>
        <v>3.9308183905193275</v>
      </c>
      <c r="AD175" s="5"/>
      <c r="AE175" s="26">
        <v>1.7000000000000001E-2</v>
      </c>
      <c r="AF175" s="26">
        <v>-2.5000000000000001E-2</v>
      </c>
      <c r="AG175" s="26">
        <v>0.96099999999999997</v>
      </c>
      <c r="AH175" s="5"/>
      <c r="AI175" s="38">
        <f t="shared" si="74"/>
        <v>0.19404000000000002</v>
      </c>
      <c r="AJ175" s="14">
        <f t="shared" si="59"/>
        <v>0.98506653682853584</v>
      </c>
      <c r="AK175" s="59">
        <f t="shared" si="60"/>
        <v>3669.9645200000004</v>
      </c>
      <c r="AL175" s="13">
        <f t="shared" si="61"/>
        <v>0.19698161773388442</v>
      </c>
      <c r="AN175" s="20"/>
      <c r="AO175" s="13">
        <f t="shared" si="68"/>
        <v>0.19404000000000002</v>
      </c>
      <c r="AP175" s="50">
        <f t="shared" si="69"/>
        <v>0.98548106859170703</v>
      </c>
      <c r="AQ175" s="12">
        <f t="shared" si="70"/>
        <v>3774.7461200000002</v>
      </c>
      <c r="AR175" s="13">
        <f t="shared" si="71"/>
        <v>0.19689875958478953</v>
      </c>
      <c r="AS175" s="20"/>
      <c r="AT175" s="19">
        <f t="shared" si="72"/>
        <v>68</v>
      </c>
      <c r="AU175" s="45">
        <v>-7.3355299999999998E-2</v>
      </c>
      <c r="AV175" s="45"/>
      <c r="AW175" s="20"/>
      <c r="AX175" s="81">
        <f t="shared" si="66"/>
        <v>4.219507705176107</v>
      </c>
      <c r="AY175" s="82">
        <f t="shared" si="67"/>
        <v>1.2392434184078553</v>
      </c>
      <c r="BA175" s="20"/>
      <c r="BB175" s="13"/>
    </row>
    <row r="176" spans="1:54" x14ac:dyDescent="0.2">
      <c r="A176" t="e">
        <f>IF(#REF!=D176,1,0)</f>
        <v>#REF!</v>
      </c>
      <c r="B176">
        <v>3</v>
      </c>
      <c r="C176" s="1" t="s">
        <v>321</v>
      </c>
      <c r="D176" t="s">
        <v>157</v>
      </c>
      <c r="E176">
        <v>60</v>
      </c>
      <c r="F176">
        <v>19171</v>
      </c>
      <c r="G176" s="5"/>
      <c r="H176" s="26">
        <v>0.105</v>
      </c>
      <c r="I176" s="26">
        <v>25.614000000000001</v>
      </c>
      <c r="J176" s="26">
        <v>18.27</v>
      </c>
      <c r="K176" s="5"/>
      <c r="L176" s="26">
        <v>9.4E-2</v>
      </c>
      <c r="M176" s="26">
        <v>46.131999999999998</v>
      </c>
      <c r="N176" s="26">
        <v>26.672999999999998</v>
      </c>
      <c r="O176" s="20"/>
      <c r="P176" s="51">
        <v>1.4E-2</v>
      </c>
      <c r="Q176" s="51">
        <v>0.02</v>
      </c>
      <c r="R176" s="51">
        <v>1.7999999999999999E-2</v>
      </c>
      <c r="S176" s="5"/>
      <c r="T176" s="26">
        <v>1.3959999999999999</v>
      </c>
      <c r="U176" s="26">
        <v>1.0669999999999999</v>
      </c>
      <c r="V176" s="5"/>
      <c r="W176" s="26">
        <v>0.71299999999999997</v>
      </c>
      <c r="X176" s="26">
        <v>0.76400000000000001</v>
      </c>
      <c r="Y176" s="53">
        <f t="shared" si="73"/>
        <v>0.54473199999999999</v>
      </c>
      <c r="Z176" s="5"/>
      <c r="AA176" s="28">
        <f t="shared" si="56"/>
        <v>0.89523809523809528</v>
      </c>
      <c r="AB176" s="28">
        <f t="shared" si="57"/>
        <v>1.8010463028031545</v>
      </c>
      <c r="AC176" s="28">
        <f t="shared" si="58"/>
        <v>1.4599343185550082</v>
      </c>
      <c r="AD176" s="5"/>
      <c r="AE176" s="26">
        <v>3.0000000000000001E-3</v>
      </c>
      <c r="AF176" s="26">
        <v>2.4E-2</v>
      </c>
      <c r="AG176" s="26">
        <v>0.95</v>
      </c>
      <c r="AH176" s="5"/>
      <c r="AI176" s="38">
        <f t="shared" si="74"/>
        <v>0.54473199999999999</v>
      </c>
      <c r="AJ176" s="14">
        <f t="shared" si="59"/>
        <v>0.99731569429082978</v>
      </c>
      <c r="AK176" s="59">
        <f t="shared" si="60"/>
        <v>10176.217972</v>
      </c>
      <c r="AL176" s="13">
        <f t="shared" si="61"/>
        <v>0.54619816284686817</v>
      </c>
      <c r="AN176" s="20"/>
      <c r="AO176" s="13">
        <f t="shared" si="68"/>
        <v>0.54473199999999999</v>
      </c>
      <c r="AP176" s="50">
        <f t="shared" si="69"/>
        <v>0.99739110733279901</v>
      </c>
      <c r="AQ176" s="12">
        <f t="shared" si="70"/>
        <v>10470.373252000001</v>
      </c>
      <c r="AR176" s="13">
        <f t="shared" si="71"/>
        <v>0.54615686463929902</v>
      </c>
      <c r="AS176" s="20"/>
      <c r="AT176" s="19">
        <f t="shared" si="72"/>
        <v>60</v>
      </c>
      <c r="AU176" s="45">
        <v>-1.11877E-2</v>
      </c>
      <c r="AV176" s="45"/>
      <c r="AW176" s="20"/>
      <c r="AX176" s="81">
        <f t="shared" si="66"/>
        <v>4.0943445622221004</v>
      </c>
      <c r="AY176" s="82">
        <f t="shared" si="67"/>
        <v>0.33361100434018065</v>
      </c>
      <c r="BA176" s="20"/>
      <c r="BB176" s="13"/>
    </row>
    <row r="177" spans="1:54" x14ac:dyDescent="0.2">
      <c r="A177" t="e">
        <f>IF(#REF!=D177,1,0)</f>
        <v>#REF!</v>
      </c>
      <c r="B177">
        <v>3</v>
      </c>
      <c r="C177" s="1" t="s">
        <v>305</v>
      </c>
      <c r="D177" t="s">
        <v>141</v>
      </c>
      <c r="E177">
        <v>54</v>
      </c>
      <c r="F177">
        <v>19171</v>
      </c>
      <c r="G177" s="5"/>
      <c r="H177" s="26">
        <v>0.32700000000000001</v>
      </c>
      <c r="I177" s="26">
        <v>17.837</v>
      </c>
      <c r="J177" s="26">
        <v>13.129</v>
      </c>
      <c r="K177" s="5"/>
      <c r="L177" s="26">
        <v>0.22</v>
      </c>
      <c r="M177" s="26">
        <v>70.218000000000004</v>
      </c>
      <c r="N177" s="26">
        <v>41.26</v>
      </c>
      <c r="O177" s="20"/>
      <c r="P177" s="51">
        <v>5.5E-2</v>
      </c>
      <c r="Q177" s="51">
        <v>2.9000000000000001E-2</v>
      </c>
      <c r="R177" s="51">
        <v>0.03</v>
      </c>
      <c r="S177" s="5"/>
      <c r="T177" s="26">
        <v>4.8120000000000003</v>
      </c>
      <c r="U177" s="26">
        <v>0.74199999999999999</v>
      </c>
      <c r="V177" s="5"/>
      <c r="W177" s="26">
        <v>0.73599999999999999</v>
      </c>
      <c r="X177" s="26">
        <v>0.154</v>
      </c>
      <c r="Y177" s="53">
        <f t="shared" si="73"/>
        <v>0.113344</v>
      </c>
      <c r="Z177" s="5"/>
      <c r="AA177" s="28">
        <f t="shared" si="56"/>
        <v>0.672782874617737</v>
      </c>
      <c r="AB177" s="28">
        <f t="shared" si="57"/>
        <v>3.9366485395526154</v>
      </c>
      <c r="AC177" s="28">
        <f t="shared" si="58"/>
        <v>3.1426612841800594</v>
      </c>
      <c r="AD177" s="5"/>
      <c r="AE177" s="26">
        <v>-0.16300000000000001</v>
      </c>
      <c r="AF177" s="26">
        <v>-0.129</v>
      </c>
      <c r="AG177" s="26">
        <v>0.96799999999999997</v>
      </c>
      <c r="AH177" s="5"/>
      <c r="AI177" s="38">
        <f t="shared" si="74"/>
        <v>0.113344</v>
      </c>
      <c r="AJ177" s="14">
        <f t="shared" si="59"/>
        <v>0.97782940696606402</v>
      </c>
      <c r="AK177" s="59">
        <f t="shared" si="60"/>
        <v>2159.591488</v>
      </c>
      <c r="AL177" s="13">
        <f t="shared" si="61"/>
        <v>0.11591387944823145</v>
      </c>
      <c r="AN177" s="20"/>
      <c r="AO177" s="13">
        <f t="shared" si="68"/>
        <v>0.113344</v>
      </c>
      <c r="AP177" s="50">
        <f t="shared" si="69"/>
        <v>0.97844043437863615</v>
      </c>
      <c r="AQ177" s="12">
        <f t="shared" si="70"/>
        <v>2220.7972480000003</v>
      </c>
      <c r="AR177" s="13">
        <f t="shared" si="71"/>
        <v>0.11584149225392522</v>
      </c>
      <c r="AS177" s="20"/>
      <c r="AT177" s="19">
        <f t="shared" si="72"/>
        <v>54</v>
      </c>
      <c r="AU177" s="45">
        <v>-0.1118724</v>
      </c>
      <c r="AV177" s="45"/>
      <c r="AW177" s="20"/>
      <c r="AX177" s="81">
        <f t="shared" si="66"/>
        <v>3.9889840465642745</v>
      </c>
      <c r="AY177" s="82">
        <f t="shared" si="67"/>
        <v>1.5711127981124324</v>
      </c>
      <c r="BA177" s="20"/>
      <c r="BB177" s="13"/>
    </row>
    <row r="178" spans="1:54" x14ac:dyDescent="0.2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52"/>
      <c r="Q178" s="52"/>
      <c r="R178" s="52"/>
      <c r="S178" s="20"/>
      <c r="T178" s="20"/>
      <c r="U178" s="20"/>
      <c r="V178" s="20"/>
      <c r="W178" s="20"/>
      <c r="X178" s="20"/>
      <c r="Y178" s="54"/>
      <c r="Z178" s="20"/>
      <c r="AA178" s="20"/>
      <c r="AB178" s="20"/>
      <c r="AC178" s="20"/>
      <c r="AD178" s="20"/>
      <c r="AE178" s="20"/>
      <c r="AF178" s="20"/>
      <c r="AG178" s="20"/>
      <c r="AH178" s="20"/>
      <c r="AI178" s="22"/>
      <c r="AJ178" s="22"/>
      <c r="AK178" s="62"/>
      <c r="AL178" s="41" t="s">
        <v>263</v>
      </c>
      <c r="AM178" s="20">
        <f>SUM(E179:E211)</f>
        <v>17548</v>
      </c>
      <c r="AN178" s="20"/>
      <c r="AO178" s="20"/>
      <c r="AP178" s="24"/>
      <c r="AQ178" s="20"/>
      <c r="AR178" s="20"/>
      <c r="AS178" s="20"/>
      <c r="AT178" s="80">
        <f>COUNTIF(AT179:AT211,"&gt;0")</f>
        <v>33</v>
      </c>
      <c r="AU178" s="47"/>
      <c r="AV178" s="47"/>
      <c r="AW178" s="20"/>
      <c r="AX178" s="83">
        <f>AT178</f>
        <v>33</v>
      </c>
      <c r="AY178" s="84"/>
      <c r="AZ178" s="20"/>
      <c r="BA178" s="20"/>
      <c r="BB178" s="13"/>
    </row>
    <row r="179" spans="1:54" x14ac:dyDescent="0.2">
      <c r="A179" t="e">
        <f>IF(#REF!=D179,1,0)</f>
        <v>#REF!</v>
      </c>
      <c r="B179">
        <v>4</v>
      </c>
      <c r="C179" s="1" t="s">
        <v>348</v>
      </c>
      <c r="D179" t="s">
        <v>215</v>
      </c>
      <c r="E179">
        <v>5008</v>
      </c>
      <c r="F179">
        <v>18215</v>
      </c>
      <c r="G179" s="5"/>
      <c r="H179" s="26">
        <v>9.9429999999999996</v>
      </c>
      <c r="I179" s="26">
        <v>15.83</v>
      </c>
      <c r="J179" s="26">
        <v>13.237</v>
      </c>
      <c r="K179" s="5"/>
      <c r="L179" s="26">
        <v>30.074000000000002</v>
      </c>
      <c r="M179" s="26">
        <v>36.24</v>
      </c>
      <c r="N179" s="26">
        <v>25.224</v>
      </c>
      <c r="O179" s="20"/>
      <c r="P179" s="51">
        <v>8.9999999999999993E-3</v>
      </c>
      <c r="Q179" s="51">
        <v>5.0000000000000001E-3</v>
      </c>
      <c r="R179" s="51">
        <v>4.0000000000000001E-3</v>
      </c>
      <c r="S179" s="5"/>
      <c r="T179" s="26">
        <v>1.5169999999999999</v>
      </c>
      <c r="U179" s="26">
        <v>0.91600000000000004</v>
      </c>
      <c r="V179" s="5"/>
      <c r="W179" s="26">
        <v>0.83599999999999997</v>
      </c>
      <c r="X179" s="26">
        <v>0.60399999999999998</v>
      </c>
      <c r="Y179" s="53">
        <f t="shared" si="73"/>
        <v>0.50494399999999995</v>
      </c>
      <c r="Z179" s="5"/>
      <c r="AA179" s="28">
        <f t="shared" ref="AA179:AA211" si="75">L179/H179</f>
        <v>3.0246404505682394</v>
      </c>
      <c r="AB179" s="28">
        <f t="shared" ref="AB179:AB211" si="76">M179/I179</f>
        <v>2.2893240682248894</v>
      </c>
      <c r="AC179" s="28">
        <f t="shared" ref="AC179:AC211" si="77">N179/J179</f>
        <v>1.9055677268263203</v>
      </c>
      <c r="AD179" s="5"/>
      <c r="AE179" s="26">
        <v>-0.128</v>
      </c>
      <c r="AF179" s="26">
        <v>-0.13200000000000001</v>
      </c>
      <c r="AG179" s="26">
        <v>0.999</v>
      </c>
      <c r="AH179" s="5"/>
      <c r="AI179" s="38">
        <f t="shared" si="74"/>
        <v>0.50494399999999995</v>
      </c>
      <c r="AJ179" s="14">
        <f t="shared" ref="AJ179:AJ211" si="78">AI179*$AM$178/AK179</f>
        <v>0.78137205134686016</v>
      </c>
      <c r="AK179" s="59">
        <f t="shared" ref="AK179:AK211" si="79">E179*(1-AI179)+AI179*$AM$178</f>
        <v>11339.99776</v>
      </c>
      <c r="AL179" s="13">
        <f t="shared" ref="AL179:AL211" si="80">AK179/$AM$178</f>
        <v>0.64622736266241165</v>
      </c>
      <c r="AN179" s="20"/>
      <c r="AO179" s="13">
        <f t="shared" ref="AO179" si="81">Y179</f>
        <v>0.50494399999999995</v>
      </c>
      <c r="AP179" s="50">
        <f t="shared" ref="AP179" si="82">AO179*F179/AQ179</f>
        <v>0.78767800913070507</v>
      </c>
      <c r="AQ179" s="12">
        <f t="shared" ref="AQ179" si="83">E179*(1-AO179)+AO179*F179</f>
        <v>11676.795408</v>
      </c>
      <c r="AR179" s="13">
        <f t="shared" ref="AR179" si="84">AQ179/F179</f>
        <v>0.64105382421081525</v>
      </c>
      <c r="AS179" s="20"/>
      <c r="AT179" s="19">
        <f t="shared" si="72"/>
        <v>5008</v>
      </c>
      <c r="AU179" s="45">
        <v>0.1191641</v>
      </c>
      <c r="AV179" s="75">
        <f>CORREL($AX179:$AX211,AU179:AU211)</f>
        <v>0.46684354213693052</v>
      </c>
      <c r="AW179" s="20"/>
      <c r="AX179" s="81">
        <f t="shared" si="66"/>
        <v>8.5187919127799336</v>
      </c>
      <c r="AY179" s="82">
        <f t="shared" si="67"/>
        <v>0.41673470036639515</v>
      </c>
      <c r="AZ179" s="75">
        <f>CORREL($AX179:$AX230,AY179:AY230)</f>
        <v>-0.57298543284628012</v>
      </c>
      <c r="BA179" s="20"/>
      <c r="BB179" s="13"/>
    </row>
    <row r="180" spans="1:54" x14ac:dyDescent="0.2">
      <c r="A180" t="e">
        <f>IF(#REF!=D180,1,0)</f>
        <v>#REF!</v>
      </c>
      <c r="B180">
        <v>4</v>
      </c>
      <c r="C180" s="1" t="s">
        <v>372</v>
      </c>
      <c r="D180" t="s">
        <v>342</v>
      </c>
      <c r="E180">
        <v>2831</v>
      </c>
      <c r="F180">
        <v>18215</v>
      </c>
      <c r="G180" s="5"/>
      <c r="H180" s="26">
        <v>4.8410000000000002</v>
      </c>
      <c r="I180" s="26">
        <v>20.702000000000002</v>
      </c>
      <c r="J180" s="26">
        <v>17.989000000000001</v>
      </c>
      <c r="K180" s="5"/>
      <c r="L180" s="26">
        <v>8.7219999999999995</v>
      </c>
      <c r="M180" s="26">
        <v>45.313000000000002</v>
      </c>
      <c r="N180" s="26">
        <v>36.229999999999997</v>
      </c>
      <c r="O180" s="20"/>
      <c r="P180" s="51">
        <v>2.7E-2</v>
      </c>
      <c r="Q180" s="51">
        <v>6.0000000000000001E-3</v>
      </c>
      <c r="R180" s="51">
        <v>2E-3</v>
      </c>
      <c r="S180" s="5"/>
      <c r="T180" s="26">
        <v>1.306</v>
      </c>
      <c r="U180" s="26">
        <v>1.028</v>
      </c>
      <c r="V180" s="5"/>
      <c r="W180" s="26">
        <v>0.86899999999999999</v>
      </c>
      <c r="X180" s="26">
        <v>0.78700000000000003</v>
      </c>
      <c r="Y180" s="53">
        <f t="shared" si="73"/>
        <v>0.68390300000000004</v>
      </c>
      <c r="Z180" s="5"/>
      <c r="AA180" s="28">
        <f t="shared" si="75"/>
        <v>1.8016938649039453</v>
      </c>
      <c r="AB180" s="28">
        <f t="shared" si="76"/>
        <v>2.1888223360061829</v>
      </c>
      <c r="AC180" s="28">
        <f t="shared" si="77"/>
        <v>2.0140085607871474</v>
      </c>
      <c r="AD180" s="5"/>
      <c r="AE180" s="26">
        <v>9.6000000000000002E-2</v>
      </c>
      <c r="AF180" s="26">
        <v>0.1</v>
      </c>
      <c r="AG180" s="26">
        <v>0.996</v>
      </c>
      <c r="AH180" s="5"/>
      <c r="AI180" s="38">
        <f t="shared" si="74"/>
        <v>0.68390300000000004</v>
      </c>
      <c r="AJ180" s="14">
        <f t="shared" si="78"/>
        <v>0.93060867123879421</v>
      </c>
      <c r="AK180" s="59">
        <f t="shared" si="79"/>
        <v>12896.000451</v>
      </c>
      <c r="AL180" s="13">
        <f t="shared" si="80"/>
        <v>0.734898589639845</v>
      </c>
      <c r="AN180" s="20"/>
      <c r="AO180" s="13">
        <f t="shared" ref="AO180:AO211" si="85">Y180</f>
        <v>0.68390300000000004</v>
      </c>
      <c r="AP180" s="50">
        <f t="shared" ref="AP180:AP211" si="86">AO180*F180/AQ180</f>
        <v>0.93297935648325481</v>
      </c>
      <c r="AQ180" s="12">
        <f t="shared" ref="AQ180:AQ211" si="87">E180*(1-AO180)+AO180*F180</f>
        <v>13352.163752</v>
      </c>
      <c r="AR180" s="13">
        <f t="shared" ref="AR180:AR211" si="88">AQ180/F180</f>
        <v>0.73303122437551471</v>
      </c>
      <c r="AS180" s="20"/>
      <c r="AT180" s="19">
        <f t="shared" si="72"/>
        <v>2831</v>
      </c>
      <c r="AU180" s="45">
        <v>-8.9251E-3</v>
      </c>
      <c r="AV180" s="75">
        <f>(AV179*SQRT(AT178-2))/SQRT(1-AV179^2)</f>
        <v>2.9392259203055251</v>
      </c>
      <c r="AW180" s="20"/>
      <c r="AX180" s="81">
        <f t="shared" si="66"/>
        <v>7.9483852851118995</v>
      </c>
      <c r="AY180" s="82">
        <f t="shared" si="67"/>
        <v>0.26696903085423934</v>
      </c>
      <c r="AZ180" s="75">
        <f>(AZ179*SQRT(AX178-2))/SQRT(1-AZ179^2)</f>
        <v>-3.892608548882821</v>
      </c>
      <c r="BA180" s="20"/>
      <c r="BB180" s="13"/>
    </row>
    <row r="181" spans="1:54" x14ac:dyDescent="0.2">
      <c r="A181" t="e">
        <f>IF(#REF!=D181,1,0)</f>
        <v>#REF!</v>
      </c>
      <c r="B181">
        <v>4</v>
      </c>
      <c r="C181" s="1" t="s">
        <v>353</v>
      </c>
      <c r="D181" t="s">
        <v>219</v>
      </c>
      <c r="E181">
        <v>1718</v>
      </c>
      <c r="F181">
        <v>18215</v>
      </c>
      <c r="G181" s="5"/>
      <c r="H181" s="26">
        <v>10.037000000000001</v>
      </c>
      <c r="I181" s="26">
        <v>17.814</v>
      </c>
      <c r="J181" s="26">
        <v>15.847</v>
      </c>
      <c r="K181" s="5"/>
      <c r="L181" s="26">
        <v>59.481999999999999</v>
      </c>
      <c r="M181" s="26">
        <v>55.851999999999997</v>
      </c>
      <c r="N181" s="26">
        <v>43.619</v>
      </c>
      <c r="O181" s="20"/>
      <c r="P181" s="51">
        <v>1.2E-2</v>
      </c>
      <c r="Q181" s="51">
        <v>8.9999999999999993E-3</v>
      </c>
      <c r="R181" s="51">
        <v>8.0000000000000002E-3</v>
      </c>
      <c r="S181" s="5"/>
      <c r="T181" s="26">
        <v>4.4630000000000001</v>
      </c>
      <c r="U181" s="26">
        <v>0.82499999999999996</v>
      </c>
      <c r="V181" s="5"/>
      <c r="W181" s="26">
        <v>0.89</v>
      </c>
      <c r="X181" s="26">
        <v>0.185</v>
      </c>
      <c r="Y181" s="53">
        <f t="shared" si="73"/>
        <v>0.16464999999999999</v>
      </c>
      <c r="Z181" s="5"/>
      <c r="AA181" s="28">
        <f t="shared" si="75"/>
        <v>5.9262727906745036</v>
      </c>
      <c r="AB181" s="28">
        <f t="shared" si="76"/>
        <v>3.1352868530369369</v>
      </c>
      <c r="AC181" s="28">
        <f t="shared" si="77"/>
        <v>2.7525083612040135</v>
      </c>
      <c r="AD181" s="5"/>
      <c r="AE181" s="26">
        <v>-0.48</v>
      </c>
      <c r="AF181" s="26">
        <v>-0.45600000000000002</v>
      </c>
      <c r="AG181" s="26">
        <v>0.997</v>
      </c>
      <c r="AH181" s="5"/>
      <c r="AI181" s="38">
        <f t="shared" si="74"/>
        <v>0.16464999999999999</v>
      </c>
      <c r="AJ181" s="14">
        <f t="shared" si="78"/>
        <v>0.66813242362916836</v>
      </c>
      <c r="AK181" s="59">
        <f t="shared" si="79"/>
        <v>4324.4094999999998</v>
      </c>
      <c r="AL181" s="13">
        <f t="shared" si="80"/>
        <v>0.24643318326874855</v>
      </c>
      <c r="AN181" s="20"/>
      <c r="AO181" s="13">
        <f t="shared" si="85"/>
        <v>0.16464999999999999</v>
      </c>
      <c r="AP181" s="50">
        <f t="shared" si="86"/>
        <v>0.67635170927775623</v>
      </c>
      <c r="AQ181" s="12">
        <f t="shared" si="87"/>
        <v>4434.2310500000003</v>
      </c>
      <c r="AR181" s="13">
        <f t="shared" si="88"/>
        <v>0.24343843261048589</v>
      </c>
      <c r="AS181" s="20"/>
      <c r="AT181" s="19">
        <f t="shared" si="72"/>
        <v>1718</v>
      </c>
      <c r="AU181" s="45">
        <v>0.38525280000000001</v>
      </c>
      <c r="AV181" s="75">
        <f>_xlfn.T.DIST.RT(AV180,AT178-2)</f>
        <v>3.0827914231928502E-3</v>
      </c>
      <c r="AW181" s="20"/>
      <c r="AX181" s="81">
        <f t="shared" si="66"/>
        <v>7.4489161025442003</v>
      </c>
      <c r="AY181" s="82">
        <f t="shared" si="67"/>
        <v>1.4958211856471328</v>
      </c>
      <c r="AZ181" s="75">
        <f>1-_xlfn.T.DIST.RT(AZ180,AX178-2)</f>
        <v>2.4596013158206809E-4</v>
      </c>
      <c r="BA181" s="20"/>
      <c r="BB181" s="13"/>
    </row>
    <row r="182" spans="1:54" x14ac:dyDescent="0.2">
      <c r="A182" t="e">
        <f>IF(#REF!=D182,1,0)</f>
        <v>#REF!</v>
      </c>
      <c r="B182">
        <v>4</v>
      </c>
      <c r="C182" s="1" t="s">
        <v>355</v>
      </c>
      <c r="D182" t="s">
        <v>333</v>
      </c>
      <c r="E182">
        <v>1156</v>
      </c>
      <c r="F182">
        <v>18215</v>
      </c>
      <c r="G182" s="5"/>
      <c r="H182" s="26">
        <v>5.585</v>
      </c>
      <c r="I182" s="26">
        <v>22.172999999999998</v>
      </c>
      <c r="J182" s="26">
        <v>19.766999999999999</v>
      </c>
      <c r="K182" s="5"/>
      <c r="L182" s="26">
        <v>36.985999999999997</v>
      </c>
      <c r="M182" s="26">
        <v>59.598999999999997</v>
      </c>
      <c r="N182" s="26">
        <v>47.029000000000003</v>
      </c>
      <c r="O182" s="20"/>
      <c r="P182" s="51">
        <v>0.01</v>
      </c>
      <c r="Q182" s="51">
        <v>1.4999999999999999E-2</v>
      </c>
      <c r="R182" s="51">
        <v>1.4E-2</v>
      </c>
      <c r="S182" s="5"/>
      <c r="T182" s="26">
        <v>3.6909999999999998</v>
      </c>
      <c r="U182" s="26">
        <v>0.99299999999999999</v>
      </c>
      <c r="V182" s="5"/>
      <c r="W182" s="26">
        <v>0.89100000000000001</v>
      </c>
      <c r="X182" s="26">
        <v>0.26900000000000002</v>
      </c>
      <c r="Y182" s="53">
        <f t="shared" si="73"/>
        <v>0.23967900000000003</v>
      </c>
      <c r="Z182" s="5"/>
      <c r="AA182" s="28">
        <f t="shared" si="75"/>
        <v>6.6223813786929266</v>
      </c>
      <c r="AB182" s="28">
        <f t="shared" si="76"/>
        <v>2.687908717809949</v>
      </c>
      <c r="AC182" s="28">
        <f t="shared" si="77"/>
        <v>2.3791672990337434</v>
      </c>
      <c r="AD182" s="5"/>
      <c r="AE182" s="26">
        <v>-7.1999999999999995E-2</v>
      </c>
      <c r="AF182" s="26">
        <v>-1.9E-2</v>
      </c>
      <c r="AG182" s="26">
        <v>0.995</v>
      </c>
      <c r="AH182" s="5"/>
      <c r="AI182" s="38">
        <f t="shared" si="74"/>
        <v>0.23967900000000003</v>
      </c>
      <c r="AJ182" s="14">
        <f t="shared" si="78"/>
        <v>0.82714601644335539</v>
      </c>
      <c r="AK182" s="59">
        <f t="shared" si="79"/>
        <v>5084.8181680000007</v>
      </c>
      <c r="AL182" s="13">
        <f t="shared" si="80"/>
        <v>0.28976625074082518</v>
      </c>
      <c r="AN182" s="20"/>
      <c r="AO182" s="13">
        <f t="shared" si="85"/>
        <v>0.23967900000000003</v>
      </c>
      <c r="AP182" s="50">
        <f t="shared" si="86"/>
        <v>0.83241486698201328</v>
      </c>
      <c r="AQ182" s="12">
        <f t="shared" si="87"/>
        <v>5244.6840610000008</v>
      </c>
      <c r="AR182" s="13">
        <f t="shared" si="88"/>
        <v>0.28793214718638488</v>
      </c>
      <c r="AS182" s="20"/>
      <c r="AT182" s="19">
        <f t="shared" si="72"/>
        <v>1156</v>
      </c>
      <c r="AU182" s="45">
        <v>0.37549630000000001</v>
      </c>
      <c r="AV182" s="45"/>
      <c r="AW182" s="20"/>
      <c r="AX182" s="81">
        <f t="shared" si="66"/>
        <v>7.0527210492323231</v>
      </c>
      <c r="AY182" s="82">
        <f t="shared" si="67"/>
        <v>1.3058974240478616</v>
      </c>
      <c r="AZ182" s="85">
        <f>LINEST(AY179:AY211,AX179:AX211)</f>
        <v>-0.22480678090041076</v>
      </c>
      <c r="BA182" s="20"/>
      <c r="BB182" s="13"/>
    </row>
    <row r="183" spans="1:54" x14ac:dyDescent="0.2">
      <c r="A183" t="e">
        <f>IF(#REF!=D183,1,0)</f>
        <v>#REF!</v>
      </c>
      <c r="B183">
        <v>4</v>
      </c>
      <c r="C183" s="1" t="s">
        <v>357</v>
      </c>
      <c r="D183" t="s">
        <v>335</v>
      </c>
      <c r="E183">
        <v>780</v>
      </c>
      <c r="F183">
        <v>18215</v>
      </c>
      <c r="G183" s="5"/>
      <c r="H183" s="26">
        <v>2.944</v>
      </c>
      <c r="I183" s="26">
        <v>20.988</v>
      </c>
      <c r="J183" s="26">
        <v>18.215</v>
      </c>
      <c r="K183" s="5"/>
      <c r="L183" s="26">
        <v>6.7320000000000002</v>
      </c>
      <c r="M183" s="26">
        <v>31.32</v>
      </c>
      <c r="N183" s="26">
        <v>23.584</v>
      </c>
      <c r="O183" s="20"/>
      <c r="P183" s="51">
        <v>2.4E-2</v>
      </c>
      <c r="Q183" s="51">
        <v>1.0999999999999999E-2</v>
      </c>
      <c r="R183" s="51">
        <v>8.0000000000000002E-3</v>
      </c>
      <c r="S183" s="5"/>
      <c r="T183" s="26">
        <v>2.8839999999999999</v>
      </c>
      <c r="U183" s="26">
        <v>0.92</v>
      </c>
      <c r="V183" s="5"/>
      <c r="W183" s="26">
        <v>0.86799999999999999</v>
      </c>
      <c r="X183" s="26">
        <v>0.31900000000000001</v>
      </c>
      <c r="Y183" s="53">
        <f t="shared" si="73"/>
        <v>0.27689200000000003</v>
      </c>
      <c r="Z183" s="5"/>
      <c r="AA183" s="28">
        <f t="shared" si="75"/>
        <v>2.2866847826086958</v>
      </c>
      <c r="AB183" s="28">
        <f t="shared" si="76"/>
        <v>1.4922813036020584</v>
      </c>
      <c r="AC183" s="28">
        <f t="shared" si="77"/>
        <v>1.2947570683502607</v>
      </c>
      <c r="AD183" s="5"/>
      <c r="AE183" s="26">
        <v>-3.1E-2</v>
      </c>
      <c r="AF183" s="26">
        <v>-3.6999999999999998E-2</v>
      </c>
      <c r="AG183" s="26">
        <v>0.997</v>
      </c>
      <c r="AH183" s="5"/>
      <c r="AI183" s="38">
        <f t="shared" si="74"/>
        <v>0.27689200000000003</v>
      </c>
      <c r="AJ183" s="14">
        <f t="shared" si="78"/>
        <v>0.89599261760478222</v>
      </c>
      <c r="AK183" s="59">
        <f t="shared" si="79"/>
        <v>5422.925056</v>
      </c>
      <c r="AL183" s="13">
        <f t="shared" si="80"/>
        <v>0.309033796216093</v>
      </c>
      <c r="AN183" s="20"/>
      <c r="AO183" s="13">
        <f t="shared" si="85"/>
        <v>0.27689200000000003</v>
      </c>
      <c r="AP183" s="50">
        <f t="shared" si="86"/>
        <v>0.89941810560567281</v>
      </c>
      <c r="AQ183" s="12">
        <f t="shared" si="87"/>
        <v>5607.6120200000005</v>
      </c>
      <c r="AR183" s="13">
        <f t="shared" si="88"/>
        <v>0.30785682239912165</v>
      </c>
      <c r="AS183" s="20"/>
      <c r="AT183" s="19">
        <f t="shared" si="72"/>
        <v>780</v>
      </c>
      <c r="AU183" s="45">
        <v>7.3958499999999996E-2</v>
      </c>
      <c r="AV183" s="45"/>
      <c r="AW183" s="20"/>
      <c r="AX183" s="81">
        <f t="shared" si="66"/>
        <v>6.6592939196836376</v>
      </c>
      <c r="AY183" s="82">
        <f t="shared" si="67"/>
        <v>1.0591782194227026</v>
      </c>
      <c r="AZ183" s="89">
        <f>EXP(INTERCEPT(AY179:AY211,AX179:AX211))</f>
        <v>12.56400577090581</v>
      </c>
      <c r="BA183" s="20"/>
      <c r="BB183" s="13"/>
    </row>
    <row r="184" spans="1:54" x14ac:dyDescent="0.2">
      <c r="A184" t="e">
        <f>IF(#REF!=D184,1,0)</f>
        <v>#REF!</v>
      </c>
      <c r="B184">
        <v>4</v>
      </c>
      <c r="C184" s="1" t="s">
        <v>354</v>
      </c>
      <c r="D184" t="s">
        <v>332</v>
      </c>
      <c r="E184">
        <v>705</v>
      </c>
      <c r="F184">
        <v>18215</v>
      </c>
      <c r="G184" s="5"/>
      <c r="H184" s="26">
        <v>2.5489999999999999</v>
      </c>
      <c r="I184" s="26">
        <v>24.202000000000002</v>
      </c>
      <c r="J184" s="26">
        <v>21.189</v>
      </c>
      <c r="K184" s="5"/>
      <c r="L184" s="26">
        <v>6.6040000000000001</v>
      </c>
      <c r="M184" s="26">
        <v>46.091999999999999</v>
      </c>
      <c r="N184" s="26">
        <v>35.421999999999997</v>
      </c>
      <c r="O184" s="20"/>
      <c r="P184" s="51">
        <v>2.8000000000000001E-2</v>
      </c>
      <c r="Q184" s="51">
        <v>1.0999999999999999E-2</v>
      </c>
      <c r="R184" s="51">
        <v>8.9999999999999993E-3</v>
      </c>
      <c r="S184" s="5"/>
      <c r="T184" s="26">
        <v>2.762</v>
      </c>
      <c r="U184" s="26">
        <v>1.056</v>
      </c>
      <c r="V184" s="5"/>
      <c r="W184" s="26">
        <v>0.875</v>
      </c>
      <c r="X184" s="26">
        <v>0.38200000000000001</v>
      </c>
      <c r="Y184" s="53">
        <f t="shared" si="73"/>
        <v>0.33424999999999999</v>
      </c>
      <c r="Z184" s="5"/>
      <c r="AA184" s="28">
        <f t="shared" si="75"/>
        <v>2.5908199293840721</v>
      </c>
      <c r="AB184" s="28">
        <f t="shared" si="76"/>
        <v>1.9044707049004213</v>
      </c>
      <c r="AC184" s="28">
        <f t="shared" si="77"/>
        <v>1.6717164566520364</v>
      </c>
      <c r="AD184" s="5"/>
      <c r="AE184" s="26">
        <v>2.5000000000000001E-2</v>
      </c>
      <c r="AF184" s="26">
        <v>1.4E-2</v>
      </c>
      <c r="AG184" s="26">
        <v>0.997</v>
      </c>
      <c r="AH184" s="5"/>
      <c r="AI184" s="38">
        <f t="shared" si="74"/>
        <v>0.33424999999999999</v>
      </c>
      <c r="AJ184" s="14">
        <f t="shared" si="78"/>
        <v>0.92590835243458414</v>
      </c>
      <c r="AK184" s="59">
        <f t="shared" si="79"/>
        <v>6334.7727500000001</v>
      </c>
      <c r="AL184" s="13">
        <f t="shared" si="80"/>
        <v>0.36099685149304767</v>
      </c>
      <c r="AN184" s="20"/>
      <c r="AO184" s="13">
        <f t="shared" si="85"/>
        <v>0.33424999999999999</v>
      </c>
      <c r="AP184" s="50">
        <f t="shared" si="86"/>
        <v>0.9284272690917228</v>
      </c>
      <c r="AQ184" s="12">
        <f t="shared" si="87"/>
        <v>6557.7174999999997</v>
      </c>
      <c r="AR184" s="13">
        <f t="shared" si="88"/>
        <v>0.36001743068899256</v>
      </c>
      <c r="AS184" s="20"/>
      <c r="AT184" s="19">
        <f t="shared" si="72"/>
        <v>705</v>
      </c>
      <c r="AU184" s="45">
        <v>8.1478900000000007E-2</v>
      </c>
      <c r="AV184" s="45"/>
      <c r="AW184" s="20"/>
      <c r="AX184" s="81">
        <f t="shared" si="66"/>
        <v>6.5581978028122689</v>
      </c>
      <c r="AY184" s="82">
        <f t="shared" si="67"/>
        <v>1.0159550549871004</v>
      </c>
      <c r="BA184" s="20"/>
      <c r="BB184" s="13"/>
    </row>
    <row r="185" spans="1:54" x14ac:dyDescent="0.2">
      <c r="A185" t="e">
        <f>IF(#REF!=D185,1,0)</f>
        <v>#REF!</v>
      </c>
      <c r="B185">
        <v>4</v>
      </c>
      <c r="C185" s="1" t="s">
        <v>349</v>
      </c>
      <c r="D185" t="s">
        <v>330</v>
      </c>
      <c r="E185">
        <v>679</v>
      </c>
      <c r="F185">
        <v>18215</v>
      </c>
      <c r="G185" s="5"/>
      <c r="H185" s="26">
        <v>4.1980000000000004</v>
      </c>
      <c r="I185" s="26">
        <v>19.085000000000001</v>
      </c>
      <c r="J185" s="26">
        <v>16.664000000000001</v>
      </c>
      <c r="K185" s="5"/>
      <c r="L185" s="26">
        <v>14.634</v>
      </c>
      <c r="M185" s="26">
        <v>37.908000000000001</v>
      </c>
      <c r="N185" s="26">
        <v>30.145</v>
      </c>
      <c r="O185" s="20"/>
      <c r="P185" s="51">
        <v>2.5999999999999999E-2</v>
      </c>
      <c r="Q185" s="51">
        <v>1.2E-2</v>
      </c>
      <c r="R185" s="51">
        <v>7.0000000000000001E-3</v>
      </c>
      <c r="S185" s="5"/>
      <c r="T185" s="26">
        <v>4.7229999999999999</v>
      </c>
      <c r="U185" s="26">
        <v>0.83099999999999996</v>
      </c>
      <c r="V185" s="5"/>
      <c r="W185" s="26">
        <v>0.873</v>
      </c>
      <c r="X185" s="26">
        <v>0.17599999999999999</v>
      </c>
      <c r="Y185" s="53">
        <f t="shared" si="73"/>
        <v>0.15364799999999998</v>
      </c>
      <c r="Z185" s="5"/>
      <c r="AA185" s="28">
        <f t="shared" si="75"/>
        <v>3.4859456884230582</v>
      </c>
      <c r="AB185" s="28">
        <f t="shared" si="76"/>
        <v>1.986271941315169</v>
      </c>
      <c r="AC185" s="28">
        <f t="shared" si="77"/>
        <v>1.8089894383101295</v>
      </c>
      <c r="AD185" s="5"/>
      <c r="AE185" s="26">
        <v>-0.28399999999999997</v>
      </c>
      <c r="AF185" s="26">
        <v>-0.29199999999999998</v>
      </c>
      <c r="AG185" s="26">
        <v>0.997</v>
      </c>
      <c r="AH185" s="5"/>
      <c r="AI185" s="38">
        <f t="shared" si="74"/>
        <v>0.15364799999999998</v>
      </c>
      <c r="AJ185" s="14">
        <f t="shared" si="78"/>
        <v>0.8243067361761226</v>
      </c>
      <c r="AK185" s="59">
        <f t="shared" si="79"/>
        <v>3270.8881119999996</v>
      </c>
      <c r="AL185" s="13">
        <f t="shared" si="80"/>
        <v>0.18639663277866422</v>
      </c>
      <c r="AN185" s="20"/>
      <c r="AO185" s="13">
        <f t="shared" si="85"/>
        <v>0.15364799999999998</v>
      </c>
      <c r="AP185" s="50">
        <f t="shared" si="86"/>
        <v>0.82964430769004271</v>
      </c>
      <c r="AQ185" s="12">
        <f t="shared" si="87"/>
        <v>3373.3713279999993</v>
      </c>
      <c r="AR185" s="13">
        <f t="shared" si="88"/>
        <v>0.18519743771616795</v>
      </c>
      <c r="AS185" s="20"/>
      <c r="AT185" s="19">
        <f t="shared" si="72"/>
        <v>679</v>
      </c>
      <c r="AU185" s="45">
        <v>9.5495200000000002E-2</v>
      </c>
      <c r="AV185" s="45"/>
      <c r="AW185" s="20"/>
      <c r="AX185" s="81">
        <f t="shared" si="66"/>
        <v>6.5206211275586963</v>
      </c>
      <c r="AY185" s="82">
        <f t="shared" si="67"/>
        <v>1.5524441909139801</v>
      </c>
      <c r="BA185" s="20"/>
      <c r="BB185" s="13"/>
    </row>
    <row r="186" spans="1:54" x14ac:dyDescent="0.2">
      <c r="A186" t="e">
        <f>IF(#REF!=D186,1,0)</f>
        <v>#REF!</v>
      </c>
      <c r="B186">
        <v>4</v>
      </c>
      <c r="C186" s="1" t="s">
        <v>351</v>
      </c>
      <c r="D186" t="s">
        <v>218</v>
      </c>
      <c r="E186">
        <v>520</v>
      </c>
      <c r="F186">
        <v>18215</v>
      </c>
      <c r="G186" s="5"/>
      <c r="H186" s="26">
        <v>2.7029999999999998</v>
      </c>
      <c r="I186" s="26">
        <v>23.995999999999999</v>
      </c>
      <c r="J186" s="26">
        <v>19.829999999999998</v>
      </c>
      <c r="K186" s="5"/>
      <c r="L186" s="26">
        <v>7.0650000000000004</v>
      </c>
      <c r="M186" s="26">
        <v>36.393999999999998</v>
      </c>
      <c r="N186" s="26">
        <v>24.959</v>
      </c>
      <c r="O186" s="20"/>
      <c r="P186" s="51">
        <v>2.7E-2</v>
      </c>
      <c r="Q186" s="51">
        <v>1.2E-2</v>
      </c>
      <c r="R186" s="51">
        <v>8.0000000000000002E-3</v>
      </c>
      <c r="S186" s="5"/>
      <c r="T186" s="26">
        <v>3.972</v>
      </c>
      <c r="U186" s="26">
        <v>1.036</v>
      </c>
      <c r="V186" s="5"/>
      <c r="W186" s="26">
        <v>0.82599999999999996</v>
      </c>
      <c r="X186" s="26">
        <v>0.26100000000000001</v>
      </c>
      <c r="Y186" s="53">
        <f t="shared" si="73"/>
        <v>0.215586</v>
      </c>
      <c r="Z186" s="5"/>
      <c r="AA186" s="28">
        <f t="shared" si="75"/>
        <v>2.6137624861265265</v>
      </c>
      <c r="AB186" s="28">
        <f t="shared" si="76"/>
        <v>1.5166694449074847</v>
      </c>
      <c r="AC186" s="28">
        <f t="shared" si="77"/>
        <v>1.2586485123550177</v>
      </c>
      <c r="AD186" s="5"/>
      <c r="AE186" s="26">
        <v>3.5999999999999997E-2</v>
      </c>
      <c r="AF186" s="26">
        <v>3.5999999999999997E-2</v>
      </c>
      <c r="AG186" s="26">
        <v>1</v>
      </c>
      <c r="AH186" s="5"/>
      <c r="AI186" s="38">
        <f t="shared" si="74"/>
        <v>0.215586</v>
      </c>
      <c r="AJ186" s="14">
        <f t="shared" si="78"/>
        <v>0.90267348247582535</v>
      </c>
      <c r="AK186" s="59">
        <f t="shared" si="79"/>
        <v>4190.9984080000004</v>
      </c>
      <c r="AL186" s="13">
        <f t="shared" si="80"/>
        <v>0.23883054524732164</v>
      </c>
      <c r="AN186" s="20"/>
      <c r="AO186" s="13">
        <f t="shared" si="85"/>
        <v>0.215586</v>
      </c>
      <c r="AP186" s="50">
        <f t="shared" si="86"/>
        <v>0.90590204411246489</v>
      </c>
      <c r="AQ186" s="12">
        <f t="shared" si="87"/>
        <v>4334.7942700000003</v>
      </c>
      <c r="AR186" s="13">
        <f t="shared" si="88"/>
        <v>0.2379793724951963</v>
      </c>
      <c r="AS186" s="20"/>
      <c r="AT186" s="19">
        <f t="shared" si="72"/>
        <v>520</v>
      </c>
      <c r="AU186" s="45">
        <v>0.1243172</v>
      </c>
      <c r="AV186" s="45"/>
      <c r="AW186" s="20"/>
      <c r="AX186" s="81">
        <f t="shared" si="66"/>
        <v>6.253828811575473</v>
      </c>
      <c r="AY186" s="82">
        <f t="shared" si="67"/>
        <v>1.3792697461829262</v>
      </c>
      <c r="BA186" s="20"/>
      <c r="BB186" s="13"/>
    </row>
    <row r="187" spans="1:54" x14ac:dyDescent="0.2">
      <c r="A187" t="e">
        <f>IF(#REF!=D187,1,0)</f>
        <v>#REF!</v>
      </c>
      <c r="B187">
        <v>4</v>
      </c>
      <c r="C187" s="1" t="s">
        <v>352</v>
      </c>
      <c r="D187" t="s">
        <v>331</v>
      </c>
      <c r="E187">
        <v>499</v>
      </c>
      <c r="F187">
        <v>18215</v>
      </c>
      <c r="G187" s="5"/>
      <c r="H187" s="26">
        <v>3.081</v>
      </c>
      <c r="I187" s="26">
        <v>20.105</v>
      </c>
      <c r="J187" s="26">
        <v>16.591000000000001</v>
      </c>
      <c r="K187" s="5"/>
      <c r="L187" s="26">
        <v>5.0449999999999999</v>
      </c>
      <c r="M187" s="26">
        <v>39.606000000000002</v>
      </c>
      <c r="N187" s="26">
        <v>27.097999999999999</v>
      </c>
      <c r="O187" s="20"/>
      <c r="P187" s="51">
        <v>2.5000000000000001E-2</v>
      </c>
      <c r="Q187" s="51">
        <v>7.0000000000000001E-3</v>
      </c>
      <c r="R187" s="51">
        <v>7.0000000000000001E-3</v>
      </c>
      <c r="S187" s="5"/>
      <c r="T187" s="26">
        <v>4.7160000000000002</v>
      </c>
      <c r="U187" s="26">
        <v>0.86699999999999999</v>
      </c>
      <c r="V187" s="5"/>
      <c r="W187" s="26">
        <v>0.82499999999999996</v>
      </c>
      <c r="X187" s="26">
        <v>0.184</v>
      </c>
      <c r="Y187" s="53">
        <f t="shared" si="73"/>
        <v>0.15179999999999999</v>
      </c>
      <c r="Z187" s="5"/>
      <c r="AA187" s="28">
        <f t="shared" si="75"/>
        <v>1.6374553716325868</v>
      </c>
      <c r="AB187" s="28">
        <f t="shared" si="76"/>
        <v>1.9699577219597115</v>
      </c>
      <c r="AC187" s="28">
        <f t="shared" si="77"/>
        <v>1.6332951600265202</v>
      </c>
      <c r="AD187" s="5"/>
      <c r="AE187" s="26">
        <v>-0.21</v>
      </c>
      <c r="AF187" s="26">
        <v>-0.20599999999999999</v>
      </c>
      <c r="AG187" s="26">
        <v>1</v>
      </c>
      <c r="AH187" s="5"/>
      <c r="AI187" s="38">
        <f t="shared" si="74"/>
        <v>0.15179999999999999</v>
      </c>
      <c r="AJ187" s="14">
        <f t="shared" si="78"/>
        <v>0.86289388968364567</v>
      </c>
      <c r="AK187" s="59">
        <f t="shared" si="79"/>
        <v>3087.0382</v>
      </c>
      <c r="AL187" s="13">
        <f t="shared" si="80"/>
        <v>0.17591966036015499</v>
      </c>
      <c r="AN187" s="20"/>
      <c r="AO187" s="13">
        <f t="shared" si="85"/>
        <v>0.15179999999999999</v>
      </c>
      <c r="AP187" s="50">
        <f t="shared" si="86"/>
        <v>0.86724797327017555</v>
      </c>
      <c r="AQ187" s="12">
        <f t="shared" si="87"/>
        <v>3188.2887999999998</v>
      </c>
      <c r="AR187" s="13">
        <f t="shared" si="88"/>
        <v>0.17503644249245126</v>
      </c>
      <c r="AS187" s="20"/>
      <c r="AT187" s="19">
        <f t="shared" si="72"/>
        <v>499</v>
      </c>
      <c r="AU187" s="45">
        <v>-0.1049186</v>
      </c>
      <c r="AV187" s="45"/>
      <c r="AW187" s="20"/>
      <c r="AX187" s="81">
        <f t="shared" si="66"/>
        <v>6.2126060957515188</v>
      </c>
      <c r="AY187" s="82">
        <f t="shared" si="67"/>
        <v>1.5509609826751245</v>
      </c>
      <c r="BA187" s="20"/>
      <c r="BB187" s="13"/>
    </row>
    <row r="188" spans="1:54" x14ac:dyDescent="0.2">
      <c r="A188" t="e">
        <f>IF(#REF!=D188,1,0)</f>
        <v>#REF!</v>
      </c>
      <c r="B188">
        <v>4</v>
      </c>
      <c r="C188" s="1" t="s">
        <v>358</v>
      </c>
      <c r="D188" t="s">
        <v>220</v>
      </c>
      <c r="E188">
        <v>428</v>
      </c>
      <c r="F188">
        <v>18215</v>
      </c>
      <c r="G188" s="5"/>
      <c r="H188" s="26">
        <v>1.5089999999999999</v>
      </c>
      <c r="I188" s="26">
        <v>18.411999999999999</v>
      </c>
      <c r="J188" s="26">
        <v>15.77</v>
      </c>
      <c r="K188" s="5"/>
      <c r="L188" s="26">
        <v>2.1579999999999999</v>
      </c>
      <c r="M188" s="26">
        <v>38.130000000000003</v>
      </c>
      <c r="N188" s="26">
        <v>29.300999999999998</v>
      </c>
      <c r="O188" s="20"/>
      <c r="P188" s="51">
        <v>4.4999999999999998E-2</v>
      </c>
      <c r="Q188" s="51">
        <v>1.2E-2</v>
      </c>
      <c r="R188" s="51">
        <v>6.0000000000000001E-3</v>
      </c>
      <c r="S188" s="5"/>
      <c r="T188" s="26">
        <v>2.6930000000000001</v>
      </c>
      <c r="U188" s="26">
        <v>0.79100000000000004</v>
      </c>
      <c r="V188" s="5"/>
      <c r="W188" s="26">
        <v>0.85699999999999998</v>
      </c>
      <c r="X188" s="26">
        <v>0.29399999999999998</v>
      </c>
      <c r="Y188" s="53">
        <f t="shared" si="73"/>
        <v>0.25195799999999996</v>
      </c>
      <c r="Z188" s="5"/>
      <c r="AA188" s="28">
        <f t="shared" si="75"/>
        <v>1.4300861497680584</v>
      </c>
      <c r="AB188" s="28">
        <f t="shared" si="76"/>
        <v>2.0709320008689986</v>
      </c>
      <c r="AC188" s="28">
        <f t="shared" si="77"/>
        <v>1.8580215599239061</v>
      </c>
      <c r="AD188" s="5"/>
      <c r="AE188" s="26">
        <v>-0.245</v>
      </c>
      <c r="AF188" s="26">
        <v>-0.26400000000000001</v>
      </c>
      <c r="AG188" s="26">
        <v>0.995</v>
      </c>
      <c r="AH188" s="5"/>
      <c r="AI188" s="38">
        <f t="shared" si="74"/>
        <v>0.25195799999999996</v>
      </c>
      <c r="AJ188" s="14">
        <f t="shared" si="78"/>
        <v>0.93247694596292574</v>
      </c>
      <c r="AK188" s="59">
        <f t="shared" si="79"/>
        <v>4741.5209599999998</v>
      </c>
      <c r="AL188" s="13">
        <f t="shared" si="80"/>
        <v>0.27020292682926828</v>
      </c>
      <c r="AN188" s="20"/>
      <c r="AO188" s="13">
        <f t="shared" si="85"/>
        <v>0.25195799999999996</v>
      </c>
      <c r="AP188" s="50">
        <f t="shared" si="86"/>
        <v>0.93478827615465987</v>
      </c>
      <c r="AQ188" s="12">
        <f t="shared" si="87"/>
        <v>4909.5769459999992</v>
      </c>
      <c r="AR188" s="13">
        <f t="shared" si="88"/>
        <v>0.26953483096349157</v>
      </c>
      <c r="AS188" s="20"/>
      <c r="AT188" s="19">
        <f t="shared" si="72"/>
        <v>428</v>
      </c>
      <c r="AU188" s="45">
        <v>-0.1404572</v>
      </c>
      <c r="AV188" s="45"/>
      <c r="AW188" s="20"/>
      <c r="AX188" s="81">
        <f t="shared" si="66"/>
        <v>6.0591231955817966</v>
      </c>
      <c r="AY188" s="82">
        <f t="shared" si="67"/>
        <v>0.99065581382946188</v>
      </c>
      <c r="BA188" s="20"/>
      <c r="BB188" s="13"/>
    </row>
    <row r="189" spans="1:54" x14ac:dyDescent="0.2">
      <c r="A189" t="e">
        <f>IF(#REF!=D189,1,0)</f>
        <v>#REF!</v>
      </c>
      <c r="B189">
        <v>4</v>
      </c>
      <c r="C189" s="1" t="s">
        <v>360</v>
      </c>
      <c r="D189" t="s">
        <v>336</v>
      </c>
      <c r="E189">
        <v>414</v>
      </c>
      <c r="F189">
        <v>18215</v>
      </c>
      <c r="G189" s="5"/>
      <c r="H189" s="26">
        <v>1.4019999999999999</v>
      </c>
      <c r="I189" s="26">
        <v>22.78</v>
      </c>
      <c r="J189" s="26">
        <v>18.826000000000001</v>
      </c>
      <c r="K189" s="5"/>
      <c r="L189" s="26">
        <v>4.0019999999999998</v>
      </c>
      <c r="M189" s="26">
        <v>43.462000000000003</v>
      </c>
      <c r="N189" s="26">
        <v>29.686</v>
      </c>
      <c r="O189" s="20"/>
      <c r="P189" s="51">
        <v>1.9E-2</v>
      </c>
      <c r="Q189" s="51">
        <v>1.2E-2</v>
      </c>
      <c r="R189" s="51">
        <v>6.0000000000000001E-3</v>
      </c>
      <c r="S189" s="5"/>
      <c r="T189" s="26">
        <v>2.5870000000000002</v>
      </c>
      <c r="U189" s="26">
        <v>0.97799999999999998</v>
      </c>
      <c r="V189" s="5"/>
      <c r="W189" s="26">
        <v>0.82599999999999996</v>
      </c>
      <c r="X189" s="26">
        <v>0.378</v>
      </c>
      <c r="Y189" s="53">
        <f t="shared" si="73"/>
        <v>0.31222800000000001</v>
      </c>
      <c r="Z189" s="5"/>
      <c r="AA189" s="28">
        <f t="shared" si="75"/>
        <v>2.854493580599144</v>
      </c>
      <c r="AB189" s="28">
        <f t="shared" si="76"/>
        <v>1.9079016681299386</v>
      </c>
      <c r="AC189" s="28">
        <f t="shared" si="77"/>
        <v>1.5768617868904706</v>
      </c>
      <c r="AD189" s="5"/>
      <c r="AE189" s="26">
        <v>-0.23899999999999999</v>
      </c>
      <c r="AF189" s="26">
        <v>-0.23899999999999999</v>
      </c>
      <c r="AG189" s="26">
        <v>0.999</v>
      </c>
      <c r="AH189" s="5"/>
      <c r="AI189" s="38">
        <f t="shared" si="74"/>
        <v>0.31222800000000001</v>
      </c>
      <c r="AJ189" s="14">
        <f t="shared" si="78"/>
        <v>0.95059824607358512</v>
      </c>
      <c r="AK189" s="59">
        <f t="shared" si="79"/>
        <v>5763.7145520000004</v>
      </c>
      <c r="AL189" s="13">
        <f t="shared" si="80"/>
        <v>0.32845421426943244</v>
      </c>
      <c r="AN189" s="20"/>
      <c r="AO189" s="13">
        <f t="shared" si="85"/>
        <v>0.31222800000000001</v>
      </c>
      <c r="AP189" s="50">
        <f t="shared" si="86"/>
        <v>0.95232099657942249</v>
      </c>
      <c r="AQ189" s="12">
        <f t="shared" si="87"/>
        <v>5971.970628</v>
      </c>
      <c r="AR189" s="13">
        <f t="shared" si="88"/>
        <v>0.32786003996706009</v>
      </c>
      <c r="AS189" s="20"/>
      <c r="AT189" s="19">
        <f t="shared" si="72"/>
        <v>414</v>
      </c>
      <c r="AU189" s="45">
        <v>-3.8811900000000003E-2</v>
      </c>
      <c r="AV189" s="45"/>
      <c r="AW189" s="20"/>
      <c r="AX189" s="81">
        <f t="shared" si="66"/>
        <v>6.0258659738253142</v>
      </c>
      <c r="AY189" s="82">
        <f t="shared" si="67"/>
        <v>0.95049890320389219</v>
      </c>
      <c r="BA189" s="20"/>
      <c r="BB189" s="13"/>
    </row>
    <row r="190" spans="1:54" x14ac:dyDescent="0.2">
      <c r="A190" t="e">
        <f>IF(#REF!=D190,1,0)</f>
        <v>#REF!</v>
      </c>
      <c r="B190">
        <v>4</v>
      </c>
      <c r="C190" s="1" t="s">
        <v>363</v>
      </c>
      <c r="D190" t="s">
        <v>222</v>
      </c>
      <c r="E190">
        <v>368</v>
      </c>
      <c r="F190">
        <v>18215</v>
      </c>
      <c r="G190" s="5"/>
      <c r="H190" s="26">
        <v>0.69499999999999995</v>
      </c>
      <c r="I190" s="26">
        <v>24.599</v>
      </c>
      <c r="J190" s="26">
        <v>21.709</v>
      </c>
      <c r="K190" s="5"/>
      <c r="L190" s="26">
        <v>0.75700000000000001</v>
      </c>
      <c r="M190" s="26">
        <v>50.192</v>
      </c>
      <c r="N190" s="26">
        <v>40.197000000000003</v>
      </c>
      <c r="O190" s="20"/>
      <c r="P190" s="51">
        <v>3.9E-2</v>
      </c>
      <c r="Q190" s="51">
        <v>8.0000000000000002E-3</v>
      </c>
      <c r="R190" s="51">
        <v>7.0000000000000001E-3</v>
      </c>
      <c r="S190" s="5"/>
      <c r="T190" s="26">
        <v>1.4419999999999999</v>
      </c>
      <c r="U190" s="26">
        <v>1.0529999999999999</v>
      </c>
      <c r="V190" s="5"/>
      <c r="W190" s="26">
        <v>0.88300000000000001</v>
      </c>
      <c r="X190" s="26">
        <v>0.73</v>
      </c>
      <c r="Y190" s="53">
        <f t="shared" si="73"/>
        <v>0.64459</v>
      </c>
      <c r="Z190" s="5"/>
      <c r="AA190" s="28">
        <f t="shared" si="75"/>
        <v>1.0892086330935253</v>
      </c>
      <c r="AB190" s="28">
        <f t="shared" si="76"/>
        <v>2.0404081466726289</v>
      </c>
      <c r="AC190" s="28">
        <f t="shared" si="77"/>
        <v>1.8516283569026672</v>
      </c>
      <c r="AD190" s="5"/>
      <c r="AE190" s="26">
        <v>-3.9E-2</v>
      </c>
      <c r="AF190" s="26">
        <v>-5.0999999999999997E-2</v>
      </c>
      <c r="AG190" s="26">
        <v>0.99399999999999999</v>
      </c>
      <c r="AH190" s="5"/>
      <c r="AI190" s="38">
        <f t="shared" si="74"/>
        <v>0.64459</v>
      </c>
      <c r="AJ190" s="14">
        <f t="shared" si="78"/>
        <v>0.98856928530031163</v>
      </c>
      <c r="AK190" s="59">
        <f t="shared" si="79"/>
        <v>11442.056200000001</v>
      </c>
      <c r="AL190" s="13">
        <f t="shared" si="80"/>
        <v>0.65204332117620245</v>
      </c>
      <c r="AN190" s="20"/>
      <c r="AO190" s="13">
        <f t="shared" si="85"/>
        <v>0.64459</v>
      </c>
      <c r="AP190" s="50">
        <f t="shared" si="86"/>
        <v>0.98898324587196496</v>
      </c>
      <c r="AQ190" s="12">
        <f t="shared" si="87"/>
        <v>11871.997730000001</v>
      </c>
      <c r="AR190" s="13">
        <f t="shared" si="88"/>
        <v>0.65177039418062044</v>
      </c>
      <c r="AS190" s="20"/>
      <c r="AT190" s="19">
        <f t="shared" si="72"/>
        <v>368</v>
      </c>
      <c r="AU190" s="45">
        <v>-3.1761999999999999E-2</v>
      </c>
      <c r="AV190" s="45"/>
      <c r="AW190" s="20"/>
      <c r="AX190" s="81">
        <f t="shared" si="66"/>
        <v>5.9080829381689313</v>
      </c>
      <c r="AY190" s="82">
        <f t="shared" si="67"/>
        <v>0.36603103886275729</v>
      </c>
      <c r="BA190" s="20"/>
      <c r="BB190" s="13"/>
    </row>
    <row r="191" spans="1:54" x14ac:dyDescent="0.2">
      <c r="A191" t="e">
        <f>IF(#REF!=D191,1,0)</f>
        <v>#REF!</v>
      </c>
      <c r="B191">
        <v>4</v>
      </c>
      <c r="C191" s="1" t="s">
        <v>369</v>
      </c>
      <c r="D191" t="s">
        <v>340</v>
      </c>
      <c r="E191">
        <v>225</v>
      </c>
      <c r="F191">
        <v>18215</v>
      </c>
      <c r="G191" s="5"/>
      <c r="H191" s="26">
        <v>1.4379999999999999</v>
      </c>
      <c r="I191" s="26">
        <v>19.408999999999999</v>
      </c>
      <c r="J191" s="26">
        <v>15.032</v>
      </c>
      <c r="K191" s="5"/>
      <c r="L191" s="26">
        <v>2.0289999999999999</v>
      </c>
      <c r="M191" s="26">
        <v>35.423999999999999</v>
      </c>
      <c r="N191" s="26">
        <v>21.245999999999999</v>
      </c>
      <c r="O191" s="20"/>
      <c r="P191" s="51">
        <v>4.8000000000000001E-2</v>
      </c>
      <c r="Q191" s="51">
        <v>1.2999999999999999E-2</v>
      </c>
      <c r="R191" s="51">
        <v>1.2E-2</v>
      </c>
      <c r="S191" s="5"/>
      <c r="T191" s="26">
        <v>4.8840000000000003</v>
      </c>
      <c r="U191" s="26">
        <v>0.82399999999999995</v>
      </c>
      <c r="V191" s="5"/>
      <c r="W191" s="26">
        <v>0.77500000000000002</v>
      </c>
      <c r="X191" s="26">
        <v>0.16900000000000001</v>
      </c>
      <c r="Y191" s="53">
        <f t="shared" si="73"/>
        <v>0.13097500000000001</v>
      </c>
      <c r="Z191" s="5"/>
      <c r="AA191" s="28">
        <f t="shared" si="75"/>
        <v>1.4109874826147426</v>
      </c>
      <c r="AB191" s="28">
        <f t="shared" si="76"/>
        <v>1.8251326704106343</v>
      </c>
      <c r="AC191" s="28">
        <f t="shared" si="77"/>
        <v>1.4133847791378391</v>
      </c>
      <c r="AD191" s="5"/>
      <c r="AE191" s="26">
        <v>-0.158</v>
      </c>
      <c r="AF191" s="26">
        <v>-0.16400000000000001</v>
      </c>
      <c r="AG191" s="26">
        <v>0.999</v>
      </c>
      <c r="AH191" s="5"/>
      <c r="AI191" s="38">
        <f t="shared" si="74"/>
        <v>0.13097500000000001</v>
      </c>
      <c r="AJ191" s="14">
        <f t="shared" si="78"/>
        <v>0.92159581420103864</v>
      </c>
      <c r="AK191" s="59">
        <f t="shared" si="79"/>
        <v>2493.8799250000002</v>
      </c>
      <c r="AL191" s="13">
        <f t="shared" si="80"/>
        <v>0.14211761596763164</v>
      </c>
      <c r="AN191" s="20"/>
      <c r="AO191" s="13">
        <f t="shared" si="85"/>
        <v>0.13097500000000001</v>
      </c>
      <c r="AP191" s="50">
        <f t="shared" si="86"/>
        <v>0.9242493506755135</v>
      </c>
      <c r="AQ191" s="12">
        <f t="shared" si="87"/>
        <v>2581.2402499999998</v>
      </c>
      <c r="AR191" s="13">
        <f t="shared" si="88"/>
        <v>0.14170959374142189</v>
      </c>
      <c r="AS191" s="20"/>
      <c r="AT191" s="19">
        <f t="shared" si="72"/>
        <v>225</v>
      </c>
      <c r="AU191" s="45">
        <v>-5.80419E-2</v>
      </c>
      <c r="AV191" s="45"/>
      <c r="AW191" s="20"/>
      <c r="AX191" s="81">
        <f t="shared" si="66"/>
        <v>5.4161004022044201</v>
      </c>
      <c r="AY191" s="82">
        <f t="shared" si="67"/>
        <v>1.5859645562484583</v>
      </c>
      <c r="BA191" s="20"/>
      <c r="BB191" s="13"/>
    </row>
    <row r="192" spans="1:54" x14ac:dyDescent="0.2">
      <c r="A192" t="e">
        <f>IF(#REF!=D192,1,0)</f>
        <v>#REF!</v>
      </c>
      <c r="B192">
        <v>4</v>
      </c>
      <c r="C192" s="1" t="s">
        <v>359</v>
      </c>
      <c r="D192" t="s">
        <v>221</v>
      </c>
      <c r="E192">
        <v>185</v>
      </c>
      <c r="F192">
        <v>18215</v>
      </c>
      <c r="G192" s="5"/>
      <c r="H192" s="26">
        <v>1.573</v>
      </c>
      <c r="I192" s="26">
        <v>21.478000000000002</v>
      </c>
      <c r="J192" s="26">
        <v>16.577999999999999</v>
      </c>
      <c r="K192" s="5"/>
      <c r="L192" s="26">
        <v>2.5030000000000001</v>
      </c>
      <c r="M192" s="26">
        <v>54.834000000000003</v>
      </c>
      <c r="N192" s="26">
        <v>32.375</v>
      </c>
      <c r="O192" s="20"/>
      <c r="P192" s="51">
        <v>4.7E-2</v>
      </c>
      <c r="Q192" s="51">
        <v>1.6E-2</v>
      </c>
      <c r="R192" s="51">
        <v>1.6E-2</v>
      </c>
      <c r="S192" s="5"/>
      <c r="T192" s="26">
        <v>6.4960000000000004</v>
      </c>
      <c r="U192" s="26">
        <v>0.91</v>
      </c>
      <c r="V192" s="5"/>
      <c r="W192" s="26">
        <v>0.77200000000000002</v>
      </c>
      <c r="X192" s="26">
        <v>0.14000000000000001</v>
      </c>
      <c r="Y192" s="53">
        <f t="shared" si="73"/>
        <v>0.10808000000000001</v>
      </c>
      <c r="Z192" s="5"/>
      <c r="AA192" s="28">
        <f t="shared" si="75"/>
        <v>1.5912269548633187</v>
      </c>
      <c r="AB192" s="28">
        <f t="shared" si="76"/>
        <v>2.5530310084737873</v>
      </c>
      <c r="AC192" s="28">
        <f t="shared" si="77"/>
        <v>1.9528893714561468</v>
      </c>
      <c r="AD192" s="5"/>
      <c r="AE192" s="26">
        <v>-0.122</v>
      </c>
      <c r="AF192" s="26">
        <v>-0.13100000000000001</v>
      </c>
      <c r="AG192" s="26">
        <v>0.999</v>
      </c>
      <c r="AH192" s="5"/>
      <c r="AI192" s="38">
        <f t="shared" si="74"/>
        <v>0.10808000000000001</v>
      </c>
      <c r="AJ192" s="14">
        <f t="shared" si="78"/>
        <v>0.91996228314779327</v>
      </c>
      <c r="AK192" s="59">
        <f t="shared" si="79"/>
        <v>2061.5930400000002</v>
      </c>
      <c r="AL192" s="13">
        <f t="shared" si="80"/>
        <v>0.11748307727376341</v>
      </c>
      <c r="AN192" s="20"/>
      <c r="AO192" s="13">
        <f t="shared" si="85"/>
        <v>0.10808000000000001</v>
      </c>
      <c r="AP192" s="50">
        <f t="shared" si="86"/>
        <v>0.92266646619946813</v>
      </c>
      <c r="AQ192" s="12">
        <f t="shared" si="87"/>
        <v>2133.6824000000001</v>
      </c>
      <c r="AR192" s="13">
        <f t="shared" si="88"/>
        <v>0.1171387537743618</v>
      </c>
      <c r="AS192" s="20"/>
      <c r="AT192" s="19">
        <f t="shared" si="72"/>
        <v>185</v>
      </c>
      <c r="AU192" s="45">
        <v>-0.1034347</v>
      </c>
      <c r="AV192" s="45"/>
      <c r="AW192" s="20"/>
      <c r="AX192" s="81">
        <f t="shared" si="66"/>
        <v>5.2203558250783244</v>
      </c>
      <c r="AY192" s="82">
        <f t="shared" si="67"/>
        <v>1.8711866028593769</v>
      </c>
      <c r="BA192" s="20"/>
      <c r="BB192" s="13"/>
    </row>
    <row r="193" spans="1:54" x14ac:dyDescent="0.2">
      <c r="A193" t="e">
        <f>IF(#REF!=D193,1,0)</f>
        <v>#REF!</v>
      </c>
      <c r="B193">
        <v>4</v>
      </c>
      <c r="C193" s="1" t="s">
        <v>365</v>
      </c>
      <c r="D193" t="s">
        <v>223</v>
      </c>
      <c r="E193">
        <v>177</v>
      </c>
      <c r="F193">
        <v>18215</v>
      </c>
      <c r="G193" s="5"/>
      <c r="H193" s="26">
        <v>0.436</v>
      </c>
      <c r="I193" s="26">
        <v>23.859000000000002</v>
      </c>
      <c r="J193" s="26">
        <v>21.085000000000001</v>
      </c>
      <c r="K193" s="5"/>
      <c r="L193" s="26">
        <v>0.502</v>
      </c>
      <c r="M193" s="26">
        <v>43.787999999999997</v>
      </c>
      <c r="N193" s="26">
        <v>34.970999999999997</v>
      </c>
      <c r="O193" s="20"/>
      <c r="P193" s="51">
        <v>0.02</v>
      </c>
      <c r="Q193" s="51">
        <v>1.0999999999999999E-2</v>
      </c>
      <c r="R193" s="51">
        <v>1.0999999999999999E-2</v>
      </c>
      <c r="S193" s="5"/>
      <c r="T193" s="26">
        <v>1.881</v>
      </c>
      <c r="U193" s="26">
        <v>1.01</v>
      </c>
      <c r="V193" s="5"/>
      <c r="W193" s="26">
        <v>0.88400000000000001</v>
      </c>
      <c r="X193" s="26">
        <v>0.53700000000000003</v>
      </c>
      <c r="Y193" s="53">
        <f t="shared" si="73"/>
        <v>0.47470800000000002</v>
      </c>
      <c r="Z193" s="5"/>
      <c r="AA193" s="28">
        <f t="shared" si="75"/>
        <v>1.1513761467889909</v>
      </c>
      <c r="AB193" s="28">
        <f t="shared" si="76"/>
        <v>1.8352822834150633</v>
      </c>
      <c r="AC193" s="28">
        <f t="shared" si="77"/>
        <v>1.6585724448660182</v>
      </c>
      <c r="AD193" s="5"/>
      <c r="AE193" s="26">
        <v>4.0000000000000001E-3</v>
      </c>
      <c r="AF193" s="26">
        <v>1.7999999999999999E-2</v>
      </c>
      <c r="AG193" s="26">
        <v>0.997</v>
      </c>
      <c r="AH193" s="5"/>
      <c r="AI193" s="38">
        <f t="shared" si="74"/>
        <v>0.47470800000000002</v>
      </c>
      <c r="AJ193" s="14">
        <f t="shared" si="78"/>
        <v>0.9889617714809773</v>
      </c>
      <c r="AK193" s="59">
        <f t="shared" si="79"/>
        <v>8423.1526679999988</v>
      </c>
      <c r="AL193" s="13">
        <f t="shared" si="80"/>
        <v>0.4800064205607476</v>
      </c>
      <c r="AN193" s="20"/>
      <c r="AO193" s="13">
        <f t="shared" si="85"/>
        <v>0.47470800000000002</v>
      </c>
      <c r="AP193" s="50">
        <f t="shared" si="86"/>
        <v>0.98936167121983709</v>
      </c>
      <c r="AQ193" s="12">
        <f t="shared" si="87"/>
        <v>8739.7829039999997</v>
      </c>
      <c r="AR193" s="13">
        <f t="shared" si="88"/>
        <v>0.47981240208619269</v>
      </c>
      <c r="AS193" s="20"/>
      <c r="AT193" s="19">
        <f t="shared" si="72"/>
        <v>177</v>
      </c>
      <c r="AU193" s="45">
        <v>-1.26363E-2</v>
      </c>
      <c r="AV193" s="45"/>
      <c r="AW193" s="20"/>
      <c r="AX193" s="81">
        <f t="shared" si="66"/>
        <v>5.1761497325738288</v>
      </c>
      <c r="AY193" s="82">
        <f t="shared" si="67"/>
        <v>0.63180355031889335</v>
      </c>
      <c r="BA193" s="20"/>
      <c r="BB193" s="13"/>
    </row>
    <row r="194" spans="1:54" x14ac:dyDescent="0.2">
      <c r="A194" t="e">
        <f>IF(#REF!=D194,1,0)</f>
        <v>#REF!</v>
      </c>
      <c r="B194">
        <v>4</v>
      </c>
      <c r="C194" s="1" t="s">
        <v>364</v>
      </c>
      <c r="D194" t="s">
        <v>338</v>
      </c>
      <c r="E194">
        <v>169</v>
      </c>
      <c r="F194">
        <v>18215</v>
      </c>
      <c r="G194" s="5"/>
      <c r="H194" s="26">
        <v>1.2769999999999999</v>
      </c>
      <c r="I194" s="26">
        <v>22.265000000000001</v>
      </c>
      <c r="J194" s="26">
        <v>18.611000000000001</v>
      </c>
      <c r="K194" s="5"/>
      <c r="L194" s="26">
        <v>3.1040000000000001</v>
      </c>
      <c r="M194" s="26">
        <v>53.161999999999999</v>
      </c>
      <c r="N194" s="26">
        <v>36.869999999999997</v>
      </c>
      <c r="O194" s="20"/>
      <c r="P194" s="51">
        <v>8.9999999999999993E-3</v>
      </c>
      <c r="Q194" s="51">
        <v>1.6E-2</v>
      </c>
      <c r="R194" s="51">
        <v>1.6E-2</v>
      </c>
      <c r="S194" s="5"/>
      <c r="T194" s="26">
        <v>5.774</v>
      </c>
      <c r="U194" s="26">
        <v>0.94299999999999995</v>
      </c>
      <c r="V194" s="5"/>
      <c r="W194" s="26">
        <v>0.83599999999999997</v>
      </c>
      <c r="X194" s="26">
        <v>0.16300000000000001</v>
      </c>
      <c r="Y194" s="53">
        <f t="shared" si="73"/>
        <v>0.136268</v>
      </c>
      <c r="Z194" s="5"/>
      <c r="AA194" s="28">
        <f t="shared" si="75"/>
        <v>2.4306969459671106</v>
      </c>
      <c r="AB194" s="28">
        <f t="shared" si="76"/>
        <v>2.3876936896474286</v>
      </c>
      <c r="AC194" s="28">
        <f t="shared" si="77"/>
        <v>1.9810864542474877</v>
      </c>
      <c r="AD194" s="5"/>
      <c r="AE194" s="26">
        <v>0.12</v>
      </c>
      <c r="AF194" s="26">
        <v>0.111</v>
      </c>
      <c r="AG194" s="26">
        <v>0.999</v>
      </c>
      <c r="AH194" s="5"/>
      <c r="AI194" s="38">
        <f t="shared" si="74"/>
        <v>0.136268</v>
      </c>
      <c r="AJ194" s="14">
        <f t="shared" si="78"/>
        <v>0.94246783164140346</v>
      </c>
      <c r="AK194" s="59">
        <f t="shared" si="79"/>
        <v>2537.2015719999999</v>
      </c>
      <c r="AL194" s="13">
        <f t="shared" si="80"/>
        <v>0.14458636722133575</v>
      </c>
      <c r="AN194" s="20"/>
      <c r="AO194" s="13">
        <f t="shared" si="85"/>
        <v>0.136268</v>
      </c>
      <c r="AP194" s="50">
        <f t="shared" si="86"/>
        <v>0.94445754190413667</v>
      </c>
      <c r="AQ194" s="12">
        <f t="shared" si="87"/>
        <v>2628.0923279999997</v>
      </c>
      <c r="AR194" s="13">
        <f t="shared" si="88"/>
        <v>0.14428176382102662</v>
      </c>
      <c r="AS194" s="20"/>
      <c r="AT194" s="19">
        <f t="shared" si="72"/>
        <v>169</v>
      </c>
      <c r="AU194" s="45">
        <v>8.1602300000000003E-2</v>
      </c>
      <c r="AV194" s="45"/>
      <c r="AW194" s="20"/>
      <c r="AX194" s="81">
        <f t="shared" si="66"/>
        <v>5.1298987149230735</v>
      </c>
      <c r="AY194" s="82">
        <f t="shared" si="67"/>
        <v>1.7533650812407433</v>
      </c>
      <c r="BA194" s="20"/>
      <c r="BB194" s="13"/>
    </row>
    <row r="195" spans="1:54" x14ac:dyDescent="0.2">
      <c r="A195" t="e">
        <f>IF(#REF!=D195,1,0)</f>
        <v>#REF!</v>
      </c>
      <c r="B195">
        <v>4</v>
      </c>
      <c r="C195" s="1" t="s">
        <v>379</v>
      </c>
      <c r="D195" t="s">
        <v>346</v>
      </c>
      <c r="E195">
        <v>166</v>
      </c>
      <c r="F195">
        <v>18215</v>
      </c>
      <c r="G195" s="5"/>
      <c r="H195" s="26">
        <v>0.42899999999999999</v>
      </c>
      <c r="I195" s="26">
        <v>23.628</v>
      </c>
      <c r="J195" s="26">
        <v>18.295999999999999</v>
      </c>
      <c r="K195" s="5"/>
      <c r="L195" s="26">
        <v>0.39900000000000002</v>
      </c>
      <c r="M195" s="26">
        <v>49.348999999999997</v>
      </c>
      <c r="N195" s="26">
        <v>29.309000000000001</v>
      </c>
      <c r="O195" s="20"/>
      <c r="P195" s="51">
        <v>7.0000000000000001E-3</v>
      </c>
      <c r="Q195" s="51">
        <v>1.2E-2</v>
      </c>
      <c r="R195" s="51">
        <v>1.4E-2</v>
      </c>
      <c r="S195" s="5"/>
      <c r="T195" s="26">
        <v>1.9770000000000001</v>
      </c>
      <c r="U195" s="26">
        <v>1</v>
      </c>
      <c r="V195" s="5"/>
      <c r="W195" s="26">
        <v>0.77400000000000002</v>
      </c>
      <c r="X195" s="26">
        <v>0.50600000000000001</v>
      </c>
      <c r="Y195" s="53">
        <f t="shared" si="73"/>
        <v>0.39164399999999999</v>
      </c>
      <c r="Z195" s="5"/>
      <c r="AA195" s="28">
        <f t="shared" si="75"/>
        <v>0.93006993006993011</v>
      </c>
      <c r="AB195" s="28">
        <f t="shared" si="76"/>
        <v>2.0885813441679364</v>
      </c>
      <c r="AC195" s="28">
        <f t="shared" si="77"/>
        <v>1.6019348491473546</v>
      </c>
      <c r="AD195" s="5"/>
      <c r="AE195" s="26">
        <v>-2.8000000000000001E-2</v>
      </c>
      <c r="AF195" s="26">
        <v>-2.4E-2</v>
      </c>
      <c r="AG195" s="26">
        <v>0.999</v>
      </c>
      <c r="AH195" s="5"/>
      <c r="AI195" s="38">
        <f t="shared" si="74"/>
        <v>0.39164399999999999</v>
      </c>
      <c r="AJ195" s="14">
        <f t="shared" si="78"/>
        <v>0.9855185652937829</v>
      </c>
      <c r="AK195" s="59">
        <f t="shared" si="79"/>
        <v>6973.5560079999996</v>
      </c>
      <c r="AL195" s="13">
        <f t="shared" si="80"/>
        <v>0.39739890631410985</v>
      </c>
      <c r="AN195" s="20"/>
      <c r="AO195" s="13">
        <f t="shared" si="85"/>
        <v>0.39164399999999999</v>
      </c>
      <c r="AP195" s="50">
        <f t="shared" si="86"/>
        <v>0.98604144696563845</v>
      </c>
      <c r="AQ195" s="12">
        <f t="shared" si="87"/>
        <v>7234.7825560000001</v>
      </c>
      <c r="AR195" s="13">
        <f t="shared" si="88"/>
        <v>0.39718817216579744</v>
      </c>
      <c r="AS195" s="20"/>
      <c r="AT195" s="19">
        <f t="shared" si="72"/>
        <v>166</v>
      </c>
      <c r="AU195" s="45">
        <v>-3.9968299999999998E-2</v>
      </c>
      <c r="AV195" s="45"/>
      <c r="AW195" s="20"/>
      <c r="AX195" s="81">
        <f t="shared" si="66"/>
        <v>5.1119877883565437</v>
      </c>
      <c r="AY195" s="82">
        <f t="shared" si="67"/>
        <v>0.68158054418847991</v>
      </c>
      <c r="BA195" s="20"/>
      <c r="BB195" s="13"/>
    </row>
    <row r="196" spans="1:54" x14ac:dyDescent="0.2">
      <c r="A196" t="e">
        <f>IF(#REF!=D196,1,0)</f>
        <v>#REF!</v>
      </c>
      <c r="B196">
        <v>4</v>
      </c>
      <c r="C196" s="1" t="s">
        <v>356</v>
      </c>
      <c r="D196" t="s">
        <v>334</v>
      </c>
      <c r="E196">
        <v>161</v>
      </c>
      <c r="F196">
        <v>18215</v>
      </c>
      <c r="G196" s="5"/>
      <c r="H196" s="26">
        <v>0.96699999999999997</v>
      </c>
      <c r="I196" s="26">
        <v>22.224</v>
      </c>
      <c r="J196" s="26">
        <v>17.209</v>
      </c>
      <c r="K196" s="5"/>
      <c r="L196" s="26">
        <v>1.861</v>
      </c>
      <c r="M196" s="26">
        <v>44.792000000000002</v>
      </c>
      <c r="N196" s="26">
        <v>26.567</v>
      </c>
      <c r="O196" s="20"/>
      <c r="P196" s="51">
        <v>1.9E-2</v>
      </c>
      <c r="Q196" s="51">
        <v>7.0000000000000001E-3</v>
      </c>
      <c r="R196" s="51">
        <v>7.0000000000000001E-3</v>
      </c>
      <c r="S196" s="5"/>
      <c r="T196" s="26">
        <v>4.5890000000000004</v>
      </c>
      <c r="U196" s="26">
        <v>0.94</v>
      </c>
      <c r="V196" s="5"/>
      <c r="W196" s="26">
        <v>0.77400000000000002</v>
      </c>
      <c r="X196" s="26">
        <v>0.20499999999999999</v>
      </c>
      <c r="Y196" s="53">
        <f t="shared" si="73"/>
        <v>0.15867000000000001</v>
      </c>
      <c r="Z196" s="5"/>
      <c r="AA196" s="28">
        <f t="shared" si="75"/>
        <v>1.924508790072389</v>
      </c>
      <c r="AB196" s="28">
        <f t="shared" si="76"/>
        <v>2.0154787616990641</v>
      </c>
      <c r="AC196" s="28">
        <f t="shared" si="77"/>
        <v>1.5437852286594225</v>
      </c>
      <c r="AD196" s="5"/>
      <c r="AE196" s="26">
        <v>0.14099999999999999</v>
      </c>
      <c r="AF196" s="26">
        <v>0.152</v>
      </c>
      <c r="AG196" s="26">
        <v>0.999</v>
      </c>
      <c r="AH196" s="5"/>
      <c r="AI196" s="38">
        <f t="shared" si="74"/>
        <v>0.15867000000000001</v>
      </c>
      <c r="AJ196" s="14">
        <f t="shared" si="78"/>
        <v>0.95360834697421537</v>
      </c>
      <c r="AK196" s="59">
        <f t="shared" si="79"/>
        <v>2919.79529</v>
      </c>
      <c r="AL196" s="13">
        <f t="shared" si="80"/>
        <v>0.16638906371096421</v>
      </c>
      <c r="AN196" s="20"/>
      <c r="AO196" s="13">
        <f t="shared" si="85"/>
        <v>0.15867000000000001</v>
      </c>
      <c r="AP196" s="50">
        <f t="shared" si="86"/>
        <v>0.95523107204798707</v>
      </c>
      <c r="AQ196" s="12">
        <f t="shared" si="87"/>
        <v>3025.6281800000002</v>
      </c>
      <c r="AR196" s="13">
        <f t="shared" si="88"/>
        <v>0.16610640570958002</v>
      </c>
      <c r="AS196" s="20"/>
      <c r="AT196" s="19">
        <f t="shared" si="72"/>
        <v>161</v>
      </c>
      <c r="AU196" s="45">
        <v>6.3219999999999998E-2</v>
      </c>
      <c r="AV196" s="45"/>
      <c r="AW196" s="20"/>
      <c r="AX196" s="81">
        <f t="shared" si="66"/>
        <v>5.0814043649844631</v>
      </c>
      <c r="AY196" s="82">
        <f t="shared" si="67"/>
        <v>1.5236621354126965</v>
      </c>
      <c r="BA196" s="20"/>
      <c r="BB196" s="13"/>
    </row>
    <row r="197" spans="1:54" x14ac:dyDescent="0.2">
      <c r="A197" t="e">
        <f>IF(#REF!=D197,1,0)</f>
        <v>#REF!</v>
      </c>
      <c r="B197">
        <v>4</v>
      </c>
      <c r="C197" s="1" t="s">
        <v>371</v>
      </c>
      <c r="D197" t="s">
        <v>226</v>
      </c>
      <c r="E197">
        <v>136</v>
      </c>
      <c r="F197">
        <v>18215</v>
      </c>
      <c r="G197" s="5"/>
      <c r="H197" s="26">
        <v>0.496</v>
      </c>
      <c r="I197" s="26">
        <v>24.175999999999998</v>
      </c>
      <c r="J197" s="26">
        <v>21.289000000000001</v>
      </c>
      <c r="K197" s="5"/>
      <c r="L197" s="26">
        <v>0.53800000000000003</v>
      </c>
      <c r="M197" s="26">
        <v>50.417000000000002</v>
      </c>
      <c r="N197" s="26">
        <v>40.067999999999998</v>
      </c>
      <c r="O197" s="20"/>
      <c r="P197" s="51">
        <v>2.4E-2</v>
      </c>
      <c r="Q197" s="51">
        <v>1.4999999999999999E-2</v>
      </c>
      <c r="R197" s="51">
        <v>1.2E-2</v>
      </c>
      <c r="S197" s="5"/>
      <c r="T197" s="26">
        <v>2.786</v>
      </c>
      <c r="U197" s="26">
        <v>1.022</v>
      </c>
      <c r="V197" s="5"/>
      <c r="W197" s="26">
        <v>0.88100000000000001</v>
      </c>
      <c r="X197" s="26">
        <v>0.36699999999999999</v>
      </c>
      <c r="Y197" s="53">
        <f t="shared" si="73"/>
        <v>0.32332699999999998</v>
      </c>
      <c r="Z197" s="5"/>
      <c r="AA197" s="28">
        <f t="shared" si="75"/>
        <v>1.0846774193548387</v>
      </c>
      <c r="AB197" s="28">
        <f t="shared" si="76"/>
        <v>2.0854152878888157</v>
      </c>
      <c r="AC197" s="28">
        <f t="shared" si="77"/>
        <v>1.8820987364366573</v>
      </c>
      <c r="AD197" s="5"/>
      <c r="AE197" s="26">
        <v>-0.158</v>
      </c>
      <c r="AF197" s="26">
        <v>-0.16500000000000001</v>
      </c>
      <c r="AG197" s="26">
        <v>0.995</v>
      </c>
      <c r="AH197" s="5"/>
      <c r="AI197" s="38">
        <f t="shared" si="74"/>
        <v>0.32332699999999998</v>
      </c>
      <c r="AJ197" s="14">
        <f t="shared" si="78"/>
        <v>0.98403898656983557</v>
      </c>
      <c r="AK197" s="59">
        <f t="shared" si="79"/>
        <v>5765.7697239999989</v>
      </c>
      <c r="AL197" s="13">
        <f t="shared" si="80"/>
        <v>0.32857133143378159</v>
      </c>
      <c r="AN197" s="20"/>
      <c r="AO197" s="13">
        <f t="shared" si="85"/>
        <v>0.32332699999999998</v>
      </c>
      <c r="AP197" s="50">
        <f t="shared" si="86"/>
        <v>0.98461445741989329</v>
      </c>
      <c r="AQ197" s="12">
        <f t="shared" si="87"/>
        <v>5981.428832999999</v>
      </c>
      <c r="AR197" s="13">
        <f t="shared" si="88"/>
        <v>0.32837929360417234</v>
      </c>
      <c r="AS197" s="20"/>
      <c r="AT197" s="19">
        <f t="shared" si="72"/>
        <v>136</v>
      </c>
      <c r="AU197" s="45">
        <v>-4.4746000000000001E-2</v>
      </c>
      <c r="AV197" s="45"/>
      <c r="AW197" s="20"/>
      <c r="AX197" s="81">
        <f t="shared" si="66"/>
        <v>4.9126548857360524</v>
      </c>
      <c r="AY197" s="82">
        <f t="shared" si="67"/>
        <v>1.0246068753576141</v>
      </c>
      <c r="BA197" s="20"/>
      <c r="BB197" s="13"/>
    </row>
    <row r="198" spans="1:54" x14ac:dyDescent="0.2">
      <c r="A198" t="e">
        <f>IF(#REF!=D198,1,0)</f>
        <v>#REF!</v>
      </c>
      <c r="B198">
        <v>4</v>
      </c>
      <c r="C198" s="1" t="s">
        <v>367</v>
      </c>
      <c r="D198" t="s">
        <v>224</v>
      </c>
      <c r="E198">
        <v>125</v>
      </c>
      <c r="F198">
        <v>18215</v>
      </c>
      <c r="G198" s="5"/>
      <c r="H198" s="26">
        <v>0.52500000000000002</v>
      </c>
      <c r="I198" s="26">
        <v>24.088999999999999</v>
      </c>
      <c r="J198" s="26">
        <v>19.893999999999998</v>
      </c>
      <c r="K198" s="5"/>
      <c r="L198" s="26">
        <v>0.54600000000000004</v>
      </c>
      <c r="M198" s="26">
        <v>54.042000000000002</v>
      </c>
      <c r="N198" s="26">
        <v>37.01</v>
      </c>
      <c r="O198" s="20"/>
      <c r="P198" s="51">
        <v>2.9000000000000001E-2</v>
      </c>
      <c r="Q198" s="51">
        <v>1.4999999999999999E-2</v>
      </c>
      <c r="R198" s="51">
        <v>1.4E-2</v>
      </c>
      <c r="S198" s="5"/>
      <c r="T198" s="26">
        <v>3.2069999999999999</v>
      </c>
      <c r="U198" s="26">
        <v>1.0169999999999999</v>
      </c>
      <c r="V198" s="5"/>
      <c r="W198" s="26">
        <v>0.82599999999999996</v>
      </c>
      <c r="X198" s="26">
        <v>0.317</v>
      </c>
      <c r="Y198" s="53">
        <f t="shared" si="73"/>
        <v>0.26184199999999996</v>
      </c>
      <c r="Z198" s="5"/>
      <c r="AA198" s="28">
        <f t="shared" si="75"/>
        <v>1.04</v>
      </c>
      <c r="AB198" s="28">
        <f t="shared" si="76"/>
        <v>2.2434306114824194</v>
      </c>
      <c r="AC198" s="28">
        <f t="shared" si="77"/>
        <v>1.8603599075098021</v>
      </c>
      <c r="AD198" s="5"/>
      <c r="AE198" s="26">
        <v>8.5999999999999993E-2</v>
      </c>
      <c r="AF198" s="26">
        <v>8.8999999999999996E-2</v>
      </c>
      <c r="AG198" s="26">
        <v>1</v>
      </c>
      <c r="AH198" s="5"/>
      <c r="AI198" s="38">
        <f t="shared" si="74"/>
        <v>0.26184199999999996</v>
      </c>
      <c r="AJ198" s="14">
        <f t="shared" si="78"/>
        <v>0.98031399409991626</v>
      </c>
      <c r="AK198" s="59">
        <f t="shared" si="79"/>
        <v>4687.0731660000001</v>
      </c>
      <c r="AL198" s="13">
        <f t="shared" si="80"/>
        <v>0.26710013483018008</v>
      </c>
      <c r="AN198" s="20"/>
      <c r="AO198" s="13">
        <f t="shared" si="85"/>
        <v>0.26184199999999996</v>
      </c>
      <c r="AP198" s="50">
        <f t="shared" si="86"/>
        <v>0.98102117846817627</v>
      </c>
      <c r="AQ198" s="12">
        <f t="shared" si="87"/>
        <v>4861.7217799999999</v>
      </c>
      <c r="AR198" s="13">
        <f t="shared" si="88"/>
        <v>0.26690759154542959</v>
      </c>
      <c r="AS198" s="20"/>
      <c r="AT198" s="19">
        <f t="shared" si="72"/>
        <v>125</v>
      </c>
      <c r="AU198" s="45">
        <v>2.5317E-3</v>
      </c>
      <c r="AV198" s="45"/>
      <c r="AW198" s="20"/>
      <c r="AX198" s="81">
        <f t="shared" si="66"/>
        <v>4.8283137373023015</v>
      </c>
      <c r="AY198" s="82">
        <f t="shared" si="67"/>
        <v>1.1653359207110179</v>
      </c>
      <c r="BA198" s="20"/>
      <c r="BB198" s="13"/>
    </row>
    <row r="199" spans="1:54" x14ac:dyDescent="0.2">
      <c r="A199" t="e">
        <f>IF(#REF!=D199,1,0)</f>
        <v>#REF!</v>
      </c>
      <c r="B199">
        <v>4</v>
      </c>
      <c r="C199" s="1" t="s">
        <v>370</v>
      </c>
      <c r="D199" t="s">
        <v>341</v>
      </c>
      <c r="E199">
        <v>122</v>
      </c>
      <c r="F199">
        <v>18215</v>
      </c>
      <c r="G199" s="5"/>
      <c r="H199" s="26">
        <v>0.40500000000000003</v>
      </c>
      <c r="I199" s="26">
        <v>23.693999999999999</v>
      </c>
      <c r="J199" s="26">
        <v>20.638000000000002</v>
      </c>
      <c r="K199" s="5"/>
      <c r="L199" s="26">
        <v>0.33100000000000002</v>
      </c>
      <c r="M199" s="26">
        <v>39.671999999999997</v>
      </c>
      <c r="N199" s="26">
        <v>30.709</v>
      </c>
      <c r="O199" s="20"/>
      <c r="P199" s="51">
        <v>3.9E-2</v>
      </c>
      <c r="Q199" s="51">
        <v>1.2999999999999999E-2</v>
      </c>
      <c r="R199" s="51">
        <v>1.2E-2</v>
      </c>
      <c r="S199" s="5"/>
      <c r="T199" s="26">
        <v>2.5390000000000001</v>
      </c>
      <c r="U199" s="26">
        <v>1</v>
      </c>
      <c r="V199" s="5"/>
      <c r="W199" s="26">
        <v>0.871</v>
      </c>
      <c r="X199" s="26">
        <v>0.39400000000000002</v>
      </c>
      <c r="Y199" s="53">
        <f t="shared" si="73"/>
        <v>0.34317400000000003</v>
      </c>
      <c r="Z199" s="5"/>
      <c r="AA199" s="28">
        <f t="shared" si="75"/>
        <v>0.81728395061728398</v>
      </c>
      <c r="AB199" s="28">
        <f t="shared" si="76"/>
        <v>1.6743479361863762</v>
      </c>
      <c r="AC199" s="28">
        <f t="shared" si="77"/>
        <v>1.4879833317181896</v>
      </c>
      <c r="AD199" s="5"/>
      <c r="AE199" s="26">
        <v>-0.15</v>
      </c>
      <c r="AF199" s="26">
        <v>-0.161</v>
      </c>
      <c r="AG199" s="26">
        <v>0.997</v>
      </c>
      <c r="AH199" s="5"/>
      <c r="AI199" s="38">
        <f t="shared" si="74"/>
        <v>0.34317400000000003</v>
      </c>
      <c r="AJ199" s="14">
        <f t="shared" si="78"/>
        <v>0.98686810872042718</v>
      </c>
      <c r="AK199" s="59">
        <f t="shared" si="79"/>
        <v>6102.1501240000007</v>
      </c>
      <c r="AL199" s="13">
        <f t="shared" si="80"/>
        <v>0.34774049031228632</v>
      </c>
      <c r="AN199" s="20"/>
      <c r="AO199" s="13">
        <f t="shared" si="85"/>
        <v>0.34317400000000003</v>
      </c>
      <c r="AP199" s="50">
        <f t="shared" si="86"/>
        <v>0.98734288819899685</v>
      </c>
      <c r="AQ199" s="12">
        <f t="shared" si="87"/>
        <v>6331.0471820000002</v>
      </c>
      <c r="AR199" s="13">
        <f t="shared" si="88"/>
        <v>0.34757327378534175</v>
      </c>
      <c r="AS199" s="20"/>
      <c r="AT199" s="19">
        <f t="shared" si="72"/>
        <v>122</v>
      </c>
      <c r="AU199" s="45">
        <v>-3.6471999999999997E-2</v>
      </c>
      <c r="AV199" s="45"/>
      <c r="AW199" s="20"/>
      <c r="AX199" s="81">
        <f t="shared" si="66"/>
        <v>4.8040210447332568</v>
      </c>
      <c r="AY199" s="82">
        <f t="shared" si="67"/>
        <v>0.93177030272254147</v>
      </c>
      <c r="BA199" s="20"/>
      <c r="BB199" s="13"/>
    </row>
    <row r="200" spans="1:54" x14ac:dyDescent="0.2">
      <c r="A200" t="e">
        <f>IF(#REF!=D200,1,0)</f>
        <v>#REF!</v>
      </c>
      <c r="B200">
        <v>4</v>
      </c>
      <c r="C200" s="1" t="s">
        <v>362</v>
      </c>
      <c r="D200" t="s">
        <v>337</v>
      </c>
      <c r="E200">
        <v>121</v>
      </c>
      <c r="F200">
        <v>18215</v>
      </c>
      <c r="G200" s="5"/>
      <c r="H200" s="26">
        <v>1.1479999999999999</v>
      </c>
      <c r="I200" s="26">
        <v>20.565000000000001</v>
      </c>
      <c r="J200" s="26">
        <v>18.053999999999998</v>
      </c>
      <c r="K200" s="5"/>
      <c r="L200" s="26">
        <v>1.4650000000000001</v>
      </c>
      <c r="M200" s="26">
        <v>53.637</v>
      </c>
      <c r="N200" s="26">
        <v>43.710999999999999</v>
      </c>
      <c r="O200" s="20"/>
      <c r="P200" s="51">
        <v>4.7E-2</v>
      </c>
      <c r="Q200" s="51">
        <v>8.0000000000000002E-3</v>
      </c>
      <c r="R200" s="51">
        <v>0.01</v>
      </c>
      <c r="S200" s="5"/>
      <c r="T200" s="26">
        <v>7.2469999999999999</v>
      </c>
      <c r="U200" s="26">
        <v>0.86799999999999999</v>
      </c>
      <c r="V200" s="5"/>
      <c r="W200" s="26">
        <v>0.878</v>
      </c>
      <c r="X200" s="26">
        <v>0.12</v>
      </c>
      <c r="Y200" s="53">
        <f t="shared" si="73"/>
        <v>0.10536</v>
      </c>
      <c r="Z200" s="5"/>
      <c r="AA200" s="28">
        <f t="shared" si="75"/>
        <v>1.2761324041811848</v>
      </c>
      <c r="AB200" s="28">
        <f t="shared" si="76"/>
        <v>2.6081692195477753</v>
      </c>
      <c r="AC200" s="28">
        <f t="shared" si="77"/>
        <v>2.4211255123518334</v>
      </c>
      <c r="AD200" s="5"/>
      <c r="AE200" s="26">
        <v>-0.216</v>
      </c>
      <c r="AF200" s="26">
        <v>-0.20499999999999999</v>
      </c>
      <c r="AG200" s="26">
        <v>0.995</v>
      </c>
      <c r="AH200" s="5"/>
      <c r="AI200" s="38">
        <f t="shared" si="74"/>
        <v>0.10536</v>
      </c>
      <c r="AJ200" s="14">
        <f t="shared" si="78"/>
        <v>0.9446880804864024</v>
      </c>
      <c r="AK200" s="59">
        <f t="shared" si="79"/>
        <v>1957.1087199999999</v>
      </c>
      <c r="AL200" s="13">
        <f t="shared" si="80"/>
        <v>0.11152887622521085</v>
      </c>
      <c r="AN200" s="20"/>
      <c r="AO200" s="13">
        <f t="shared" si="85"/>
        <v>0.10536</v>
      </c>
      <c r="AP200" s="50">
        <f t="shared" si="86"/>
        <v>0.94660535520496203</v>
      </c>
      <c r="AQ200" s="12">
        <f t="shared" si="87"/>
        <v>2027.38384</v>
      </c>
      <c r="AR200" s="13">
        <f t="shared" si="88"/>
        <v>0.11130298325555861</v>
      </c>
      <c r="AS200" s="20"/>
      <c r="AT200" s="19">
        <f t="shared" si="72"/>
        <v>121</v>
      </c>
      <c r="AU200" s="45">
        <v>-0.1131899</v>
      </c>
      <c r="AV200" s="45"/>
      <c r="AW200" s="20"/>
      <c r="AX200" s="81">
        <f t="shared" si="66"/>
        <v>4.7957905455967413</v>
      </c>
      <c r="AY200" s="82">
        <f t="shared" si="67"/>
        <v>1.9805875901271444</v>
      </c>
      <c r="BA200" s="20"/>
      <c r="BB200" s="13"/>
    </row>
    <row r="201" spans="1:54" x14ac:dyDescent="0.2">
      <c r="A201" t="e">
        <f>IF(#REF!=D201,1,0)</f>
        <v>#REF!</v>
      </c>
      <c r="B201">
        <v>4</v>
      </c>
      <c r="C201" s="1" t="s">
        <v>374</v>
      </c>
      <c r="D201" t="s">
        <v>227</v>
      </c>
      <c r="E201">
        <v>116</v>
      </c>
      <c r="F201">
        <v>18215</v>
      </c>
      <c r="G201" s="5"/>
      <c r="H201" s="26">
        <v>0.57699999999999996</v>
      </c>
      <c r="I201" s="26">
        <v>21.864999999999998</v>
      </c>
      <c r="J201" s="26">
        <v>17.989999999999998</v>
      </c>
      <c r="K201" s="5"/>
      <c r="L201" s="26">
        <v>0.47799999999999998</v>
      </c>
      <c r="M201" s="26">
        <v>40.838000000000001</v>
      </c>
      <c r="N201" s="26">
        <v>28.187999999999999</v>
      </c>
      <c r="O201" s="20"/>
      <c r="P201" s="51">
        <v>0.05</v>
      </c>
      <c r="Q201" s="51">
        <v>1.2E-2</v>
      </c>
      <c r="R201" s="51">
        <v>8.0000000000000002E-3</v>
      </c>
      <c r="S201" s="5"/>
      <c r="T201" s="26">
        <v>3.7970000000000002</v>
      </c>
      <c r="U201" s="26">
        <v>0.92300000000000004</v>
      </c>
      <c r="V201" s="5"/>
      <c r="W201" s="26">
        <v>0.82299999999999995</v>
      </c>
      <c r="X201" s="26">
        <v>0.24299999999999999</v>
      </c>
      <c r="Y201" s="53">
        <f t="shared" si="73"/>
        <v>0.19998899999999997</v>
      </c>
      <c r="Z201" s="5"/>
      <c r="AA201" s="28">
        <f t="shared" si="75"/>
        <v>0.82842287694974004</v>
      </c>
      <c r="AB201" s="28">
        <f t="shared" si="76"/>
        <v>1.8677338211753947</v>
      </c>
      <c r="AC201" s="28">
        <f t="shared" si="77"/>
        <v>1.5668704836020011</v>
      </c>
      <c r="AD201" s="5"/>
      <c r="AE201" s="26">
        <v>-7.0000000000000007E-2</v>
      </c>
      <c r="AF201" s="26">
        <v>-7.4999999999999997E-2</v>
      </c>
      <c r="AG201" s="26">
        <v>1</v>
      </c>
      <c r="AH201" s="5"/>
      <c r="AI201" s="38">
        <f t="shared" si="74"/>
        <v>0.19998899999999997</v>
      </c>
      <c r="AJ201" s="14">
        <f t="shared" si="78"/>
        <v>0.9742376704479746</v>
      </c>
      <c r="AK201" s="59">
        <f t="shared" si="79"/>
        <v>3602.2082479999995</v>
      </c>
      <c r="AL201" s="13">
        <f t="shared" si="80"/>
        <v>0.20527742466377932</v>
      </c>
      <c r="AN201" s="20"/>
      <c r="AO201" s="13">
        <f t="shared" si="85"/>
        <v>0.19998899999999997</v>
      </c>
      <c r="AP201" s="50">
        <f t="shared" si="86"/>
        <v>0.97515760430223319</v>
      </c>
      <c r="AQ201" s="12">
        <f t="shared" si="87"/>
        <v>3735.6009109999995</v>
      </c>
      <c r="AR201" s="13">
        <f t="shared" si="88"/>
        <v>0.20508377222069721</v>
      </c>
      <c r="AS201" s="20"/>
      <c r="AT201" s="19">
        <f t="shared" si="72"/>
        <v>116</v>
      </c>
      <c r="AU201" s="45">
        <v>-3.6626800000000001E-2</v>
      </c>
      <c r="AV201" s="45"/>
      <c r="AW201" s="20"/>
      <c r="AX201" s="81">
        <f t="shared" si="66"/>
        <v>4.7535901911063645</v>
      </c>
      <c r="AY201" s="82">
        <f t="shared" si="67"/>
        <v>1.3342112812496654</v>
      </c>
      <c r="BA201" s="20"/>
      <c r="BB201" s="13"/>
    </row>
    <row r="202" spans="1:54" x14ac:dyDescent="0.2">
      <c r="A202" t="e">
        <f>IF(#REF!=D202,1,0)</f>
        <v>#REF!</v>
      </c>
      <c r="B202">
        <v>4</v>
      </c>
      <c r="C202" s="1" t="s">
        <v>377</v>
      </c>
      <c r="D202" t="s">
        <v>229</v>
      </c>
      <c r="E202">
        <v>99</v>
      </c>
      <c r="F202">
        <v>18215</v>
      </c>
      <c r="G202" s="5"/>
      <c r="H202" s="26">
        <v>0.438</v>
      </c>
      <c r="I202" s="26">
        <v>22.417000000000002</v>
      </c>
      <c r="J202" s="26">
        <v>19.574000000000002</v>
      </c>
      <c r="K202" s="5"/>
      <c r="L202" s="26">
        <v>0.82899999999999996</v>
      </c>
      <c r="M202" s="26">
        <v>48.951000000000001</v>
      </c>
      <c r="N202" s="26">
        <v>38.566000000000003</v>
      </c>
      <c r="O202" s="20"/>
      <c r="P202" s="51">
        <v>1.4E-2</v>
      </c>
      <c r="Q202" s="51">
        <v>2.1999999999999999E-2</v>
      </c>
      <c r="R202" s="51">
        <v>2.5999999999999999E-2</v>
      </c>
      <c r="S202" s="5"/>
      <c r="T202" s="26">
        <v>3.3759999999999999</v>
      </c>
      <c r="U202" s="26">
        <v>0.94499999999999995</v>
      </c>
      <c r="V202" s="5"/>
      <c r="W202" s="26">
        <v>0.873</v>
      </c>
      <c r="X202" s="26">
        <v>0.28000000000000003</v>
      </c>
      <c r="Y202" s="53">
        <f t="shared" si="73"/>
        <v>0.24444000000000002</v>
      </c>
      <c r="Z202" s="5"/>
      <c r="AA202" s="28">
        <f t="shared" si="75"/>
        <v>1.8926940639269405</v>
      </c>
      <c r="AB202" s="28">
        <f t="shared" si="76"/>
        <v>2.183655261631797</v>
      </c>
      <c r="AC202" s="28">
        <f t="shared" si="77"/>
        <v>1.9702666802901809</v>
      </c>
      <c r="AD202" s="5"/>
      <c r="AE202" s="26">
        <v>0.14299999999999999</v>
      </c>
      <c r="AF202" s="26">
        <v>0.121</v>
      </c>
      <c r="AG202" s="26">
        <v>0.997</v>
      </c>
      <c r="AH202" s="5"/>
      <c r="AI202" s="38">
        <f t="shared" si="74"/>
        <v>0.24444000000000002</v>
      </c>
      <c r="AJ202" s="14">
        <f t="shared" si="78"/>
        <v>0.98286057815842465</v>
      </c>
      <c r="AK202" s="59">
        <f t="shared" si="79"/>
        <v>4364.2335600000006</v>
      </c>
      <c r="AL202" s="13">
        <f t="shared" si="80"/>
        <v>0.24870261910189198</v>
      </c>
      <c r="AN202" s="20"/>
      <c r="AO202" s="13">
        <f t="shared" si="85"/>
        <v>0.24444000000000002</v>
      </c>
      <c r="AP202" s="50">
        <f t="shared" si="86"/>
        <v>0.98347782289807606</v>
      </c>
      <c r="AQ202" s="12">
        <f t="shared" si="87"/>
        <v>4527.2750400000004</v>
      </c>
      <c r="AR202" s="13">
        <f t="shared" si="88"/>
        <v>0.24854652978314579</v>
      </c>
      <c r="AS202" s="20"/>
      <c r="AT202" s="19">
        <f t="shared" si="72"/>
        <v>99</v>
      </c>
      <c r="AU202" s="45">
        <v>3.5252800000000001E-2</v>
      </c>
      <c r="AV202" s="45"/>
      <c r="AW202" s="20"/>
      <c r="AX202" s="81">
        <f t="shared" si="66"/>
        <v>4.5951198501345898</v>
      </c>
      <c r="AY202" s="82">
        <f t="shared" si="67"/>
        <v>1.2166915767337108</v>
      </c>
      <c r="BA202" s="20"/>
      <c r="BB202" s="13"/>
    </row>
    <row r="203" spans="1:54" x14ac:dyDescent="0.2">
      <c r="A203" t="e">
        <f>IF(#REF!=D203,1,0)</f>
        <v>#REF!</v>
      </c>
      <c r="B203">
        <v>4</v>
      </c>
      <c r="C203" s="1" t="s">
        <v>380</v>
      </c>
      <c r="D203" t="s">
        <v>347</v>
      </c>
      <c r="E203">
        <v>99</v>
      </c>
      <c r="F203">
        <v>18215</v>
      </c>
      <c r="G203" s="5"/>
      <c r="H203" s="26">
        <v>0.97899999999999998</v>
      </c>
      <c r="I203" s="26">
        <v>24.978999999999999</v>
      </c>
      <c r="J203" s="26">
        <v>21.933</v>
      </c>
      <c r="K203" s="5"/>
      <c r="L203" s="26">
        <v>3.073</v>
      </c>
      <c r="M203" s="26">
        <v>45.326000000000001</v>
      </c>
      <c r="N203" s="26">
        <v>36.340000000000003</v>
      </c>
      <c r="O203" s="20"/>
      <c r="P203" s="51">
        <v>8.9999999999999993E-3</v>
      </c>
      <c r="Q203" s="51">
        <v>8.0000000000000002E-3</v>
      </c>
      <c r="R203" s="51">
        <v>1.0999999999999999E-2</v>
      </c>
      <c r="S203" s="5"/>
      <c r="T203" s="26">
        <v>7.5540000000000003</v>
      </c>
      <c r="U203" s="26">
        <v>1.0529999999999999</v>
      </c>
      <c r="V203" s="5"/>
      <c r="W203" s="26">
        <v>0.878</v>
      </c>
      <c r="X203" s="26">
        <v>0.13900000000000001</v>
      </c>
      <c r="Y203" s="53">
        <f t="shared" si="73"/>
        <v>0.12204200000000001</v>
      </c>
      <c r="Z203" s="5"/>
      <c r="AA203" s="28">
        <f t="shared" si="75"/>
        <v>3.1389172625127681</v>
      </c>
      <c r="AB203" s="28">
        <f t="shared" si="76"/>
        <v>1.8145642339565236</v>
      </c>
      <c r="AC203" s="28">
        <f t="shared" si="77"/>
        <v>1.6568640860803356</v>
      </c>
      <c r="AD203" s="5"/>
      <c r="AE203" s="26">
        <v>0.32100000000000001</v>
      </c>
      <c r="AF203" s="26">
        <v>0.29499999999999998</v>
      </c>
      <c r="AG203" s="26">
        <v>0.99399999999999999</v>
      </c>
      <c r="AH203" s="5"/>
      <c r="AI203" s="38">
        <f t="shared" si="74"/>
        <v>0.12204200000000001</v>
      </c>
      <c r="AJ203" s="14">
        <f t="shared" si="78"/>
        <v>0.96099734417358629</v>
      </c>
      <c r="AK203" s="59">
        <f t="shared" si="79"/>
        <v>2228.5108580000001</v>
      </c>
      <c r="AL203" s="13">
        <f t="shared" si="80"/>
        <v>0.12699514805105996</v>
      </c>
      <c r="AN203" s="20"/>
      <c r="AO203" s="13">
        <f t="shared" si="85"/>
        <v>0.12204200000000001</v>
      </c>
      <c r="AP203" s="50">
        <f t="shared" si="86"/>
        <v>0.96237180932078037</v>
      </c>
      <c r="AQ203" s="12">
        <f t="shared" si="87"/>
        <v>2309.9128719999999</v>
      </c>
      <c r="AR203" s="13">
        <f t="shared" si="88"/>
        <v>0.12681377282459511</v>
      </c>
      <c r="AS203" s="20"/>
      <c r="AT203" s="19">
        <f t="shared" si="72"/>
        <v>99</v>
      </c>
      <c r="AU203" s="45">
        <v>0.17383290000000001</v>
      </c>
      <c r="AV203" s="45"/>
      <c r="AW203" s="20"/>
      <c r="AX203" s="81">
        <f t="shared" si="66"/>
        <v>4.5951198501345898</v>
      </c>
      <c r="AY203" s="82">
        <f t="shared" si="67"/>
        <v>2.0220772242902649</v>
      </c>
      <c r="BA203" s="20"/>
      <c r="BB203" s="13"/>
    </row>
    <row r="204" spans="1:54" x14ac:dyDescent="0.2">
      <c r="A204" t="e">
        <f>IF(#REF!=D204,1,0)</f>
        <v>#REF!</v>
      </c>
      <c r="B204">
        <v>4</v>
      </c>
      <c r="C204" s="1" t="s">
        <v>378</v>
      </c>
      <c r="D204" t="s">
        <v>345</v>
      </c>
      <c r="E204">
        <v>89</v>
      </c>
      <c r="F204">
        <v>18215</v>
      </c>
      <c r="G204" s="5"/>
      <c r="H204" s="26">
        <v>0.32900000000000001</v>
      </c>
      <c r="I204" s="26">
        <v>26.582000000000001</v>
      </c>
      <c r="J204" s="26">
        <v>20.419</v>
      </c>
      <c r="K204" s="5"/>
      <c r="L204" s="26">
        <v>0.27100000000000002</v>
      </c>
      <c r="M204" s="26">
        <v>45.433</v>
      </c>
      <c r="N204" s="26">
        <v>26.672999999999998</v>
      </c>
      <c r="O204" s="20"/>
      <c r="P204" s="51">
        <v>3.3000000000000002E-2</v>
      </c>
      <c r="Q204" s="51">
        <v>1.4E-2</v>
      </c>
      <c r="R204" s="51">
        <v>1.2E-2</v>
      </c>
      <c r="S204" s="5"/>
      <c r="T204" s="26">
        <v>2.8250000000000002</v>
      </c>
      <c r="U204" s="26">
        <v>1.1200000000000001</v>
      </c>
      <c r="V204" s="5"/>
      <c r="W204" s="26">
        <v>0.76800000000000002</v>
      </c>
      <c r="X204" s="26">
        <v>0.39700000000000002</v>
      </c>
      <c r="Y204" s="53">
        <f t="shared" si="73"/>
        <v>0.304896</v>
      </c>
      <c r="Z204" s="5"/>
      <c r="AA204" s="28">
        <f t="shared" si="75"/>
        <v>0.82370820668693012</v>
      </c>
      <c r="AB204" s="28">
        <f t="shared" si="76"/>
        <v>1.7091640960048153</v>
      </c>
      <c r="AC204" s="28">
        <f t="shared" si="77"/>
        <v>1.3062833635339635</v>
      </c>
      <c r="AD204" s="5"/>
      <c r="AE204" s="26">
        <v>0.151</v>
      </c>
      <c r="AF204" s="26">
        <v>0.156</v>
      </c>
      <c r="AG204" s="26">
        <v>0.999</v>
      </c>
      <c r="AH204" s="5"/>
      <c r="AI204" s="38">
        <f t="shared" si="74"/>
        <v>0.304896</v>
      </c>
      <c r="AJ204" s="14">
        <f t="shared" si="78"/>
        <v>0.9885694370082122</v>
      </c>
      <c r="AK204" s="59">
        <f t="shared" si="79"/>
        <v>5412.1792639999994</v>
      </c>
      <c r="AL204" s="13">
        <f t="shared" si="80"/>
        <v>0.30842143059038063</v>
      </c>
      <c r="AN204" s="20"/>
      <c r="AO204" s="13">
        <f t="shared" si="85"/>
        <v>0.304896</v>
      </c>
      <c r="AP204" s="50">
        <f t="shared" si="86"/>
        <v>0.98898339214702635</v>
      </c>
      <c r="AQ204" s="12">
        <f t="shared" si="87"/>
        <v>5615.5448959999994</v>
      </c>
      <c r="AR204" s="13">
        <f t="shared" si="88"/>
        <v>0.30829233576722476</v>
      </c>
      <c r="AS204" s="20"/>
      <c r="AT204" s="19">
        <f t="shared" si="72"/>
        <v>89</v>
      </c>
      <c r="AU204" s="45">
        <v>9.4651000000000006E-3</v>
      </c>
      <c r="AV204" s="45"/>
      <c r="AW204" s="20"/>
      <c r="AX204" s="81">
        <f t="shared" si="66"/>
        <v>4.4886363697321396</v>
      </c>
      <c r="AY204" s="82">
        <f t="shared" si="67"/>
        <v>1.0385083645984043</v>
      </c>
      <c r="BA204" s="20"/>
      <c r="BB204" s="13"/>
    </row>
    <row r="205" spans="1:54" x14ac:dyDescent="0.2">
      <c r="A205" t="e">
        <f>IF(#REF!=D205,1,0)</f>
        <v>#REF!</v>
      </c>
      <c r="B205">
        <v>4</v>
      </c>
      <c r="C205" s="1" t="s">
        <v>375</v>
      </c>
      <c r="D205" t="s">
        <v>344</v>
      </c>
      <c r="E205">
        <v>87</v>
      </c>
      <c r="F205">
        <v>18215</v>
      </c>
      <c r="G205" s="5"/>
      <c r="H205" s="26">
        <v>0.48799999999999999</v>
      </c>
      <c r="I205" s="26">
        <v>20.5</v>
      </c>
      <c r="J205" s="26">
        <v>17.189</v>
      </c>
      <c r="K205" s="5"/>
      <c r="L205" s="26">
        <v>0.93300000000000005</v>
      </c>
      <c r="M205" s="26">
        <v>46.664999999999999</v>
      </c>
      <c r="N205" s="26">
        <v>33.284999999999997</v>
      </c>
      <c r="O205" s="20"/>
      <c r="P205" s="51">
        <v>1.7000000000000001E-2</v>
      </c>
      <c r="Q205" s="51">
        <v>1.2999999999999999E-2</v>
      </c>
      <c r="R205" s="51">
        <v>1.2999999999999999E-2</v>
      </c>
      <c r="S205" s="5"/>
      <c r="T205" s="26">
        <v>4.2830000000000004</v>
      </c>
      <c r="U205" s="26">
        <v>0.86399999999999999</v>
      </c>
      <c r="V205" s="5"/>
      <c r="W205" s="26">
        <v>0.83799999999999997</v>
      </c>
      <c r="X205" s="26">
        <v>0.20200000000000001</v>
      </c>
      <c r="Y205" s="53">
        <f t="shared" si="73"/>
        <v>0.16927600000000001</v>
      </c>
      <c r="Z205" s="5"/>
      <c r="AA205" s="28">
        <f t="shared" si="75"/>
        <v>1.9118852459016396</v>
      </c>
      <c r="AB205" s="28">
        <f t="shared" si="76"/>
        <v>2.2763414634146342</v>
      </c>
      <c r="AC205" s="28">
        <f t="shared" si="77"/>
        <v>1.9364128221537027</v>
      </c>
      <c r="AD205" s="5"/>
      <c r="AE205" s="26">
        <v>-0.23499999999999999</v>
      </c>
      <c r="AF205" s="26">
        <v>-0.22900000000000001</v>
      </c>
      <c r="AG205" s="26">
        <v>1</v>
      </c>
      <c r="AH205" s="5"/>
      <c r="AI205" s="38">
        <f t="shared" si="74"/>
        <v>0.16927600000000001</v>
      </c>
      <c r="AJ205" s="14">
        <f t="shared" si="78"/>
        <v>0.97624730754955269</v>
      </c>
      <c r="AK205" s="59">
        <f t="shared" si="79"/>
        <v>3042.7282360000004</v>
      </c>
      <c r="AL205" s="13">
        <f t="shared" si="80"/>
        <v>0.17339458832915433</v>
      </c>
      <c r="AN205" s="20"/>
      <c r="AO205" s="13">
        <f t="shared" si="85"/>
        <v>0.16927600000000001</v>
      </c>
      <c r="AP205" s="50">
        <f t="shared" si="86"/>
        <v>0.97709716729346996</v>
      </c>
      <c r="AQ205" s="12">
        <f t="shared" si="87"/>
        <v>3155.6353280000003</v>
      </c>
      <c r="AR205" s="13">
        <f t="shared" si="88"/>
        <v>0.17324377315399397</v>
      </c>
      <c r="AS205" s="20"/>
      <c r="AT205" s="19">
        <f t="shared" si="72"/>
        <v>87</v>
      </c>
      <c r="AU205" s="45">
        <v>-6.6616700000000001E-2</v>
      </c>
      <c r="AV205" s="45"/>
      <c r="AW205" s="20"/>
      <c r="AX205" s="81">
        <f t="shared" si="66"/>
        <v>4.4659081186545837</v>
      </c>
      <c r="AY205" s="82">
        <f t="shared" si="67"/>
        <v>1.4546536986332339</v>
      </c>
      <c r="BA205" s="20"/>
      <c r="BB205" s="13"/>
    </row>
    <row r="206" spans="1:54" x14ac:dyDescent="0.2">
      <c r="A206" t="e">
        <f>IF(#REF!=D206,1,0)</f>
        <v>#REF!</v>
      </c>
      <c r="B206">
        <v>4</v>
      </c>
      <c r="C206" s="1" t="s">
        <v>373</v>
      </c>
      <c r="D206" t="s">
        <v>343</v>
      </c>
      <c r="E206">
        <v>68</v>
      </c>
      <c r="F206">
        <v>18215</v>
      </c>
      <c r="G206" s="5"/>
      <c r="H206" s="26">
        <v>0.54500000000000004</v>
      </c>
      <c r="I206" s="26">
        <v>19.561</v>
      </c>
      <c r="J206" s="26">
        <v>16.341000000000001</v>
      </c>
      <c r="K206" s="5"/>
      <c r="L206" s="26">
        <v>0.49</v>
      </c>
      <c r="M206" s="26">
        <v>38.427999999999997</v>
      </c>
      <c r="N206" s="26">
        <v>27.065999999999999</v>
      </c>
      <c r="O206" s="20"/>
      <c r="P206" s="51">
        <v>0.01</v>
      </c>
      <c r="Q206" s="51">
        <v>1.7999999999999999E-2</v>
      </c>
      <c r="R206" s="51">
        <v>1.7999999999999999E-2</v>
      </c>
      <c r="S206" s="5"/>
      <c r="T206" s="26">
        <v>6.1280000000000001</v>
      </c>
      <c r="U206" s="26">
        <v>0.82299999999999995</v>
      </c>
      <c r="V206" s="5"/>
      <c r="W206" s="26">
        <v>0.83499999999999996</v>
      </c>
      <c r="X206" s="26">
        <v>0.13400000000000001</v>
      </c>
      <c r="Y206" s="53">
        <f t="shared" si="73"/>
        <v>0.11189</v>
      </c>
      <c r="Z206" s="5"/>
      <c r="AA206" s="28">
        <f t="shared" si="75"/>
        <v>0.89908256880733939</v>
      </c>
      <c r="AB206" s="28">
        <f t="shared" si="76"/>
        <v>1.964521241245335</v>
      </c>
      <c r="AC206" s="28">
        <f t="shared" si="77"/>
        <v>1.6563245823389019</v>
      </c>
      <c r="AD206" s="5"/>
      <c r="AE206" s="26">
        <v>0.27200000000000002</v>
      </c>
      <c r="AF206" s="26">
        <v>0.27</v>
      </c>
      <c r="AG206" s="26">
        <v>1</v>
      </c>
      <c r="AH206" s="5"/>
      <c r="AI206" s="38">
        <f t="shared" si="74"/>
        <v>0.11189</v>
      </c>
      <c r="AJ206" s="14">
        <f t="shared" si="78"/>
        <v>0.97015991207197894</v>
      </c>
      <c r="AK206" s="59">
        <f t="shared" si="79"/>
        <v>2023.8372000000002</v>
      </c>
      <c r="AL206" s="13">
        <f t="shared" si="80"/>
        <v>0.11533150216548896</v>
      </c>
      <c r="AN206" s="20"/>
      <c r="AO206" s="13">
        <f t="shared" si="85"/>
        <v>0.11189</v>
      </c>
      <c r="AP206" s="50">
        <f t="shared" si="86"/>
        <v>0.9712211551987433</v>
      </c>
      <c r="AQ206" s="12">
        <f t="shared" si="87"/>
        <v>2098.46783</v>
      </c>
      <c r="AR206" s="13">
        <f t="shared" si="88"/>
        <v>0.11520548064781773</v>
      </c>
      <c r="AS206" s="20"/>
      <c r="AT206" s="19">
        <f t="shared" si="72"/>
        <v>68</v>
      </c>
      <c r="AU206" s="45">
        <v>3.0591E-2</v>
      </c>
      <c r="AV206" s="45"/>
      <c r="AW206" s="20"/>
      <c r="AX206" s="81">
        <f t="shared" si="66"/>
        <v>4.219507705176107</v>
      </c>
      <c r="AY206" s="82">
        <f t="shared" si="67"/>
        <v>1.8128684324382902</v>
      </c>
      <c r="BA206" s="20"/>
      <c r="BB206" s="13"/>
    </row>
    <row r="207" spans="1:54" x14ac:dyDescent="0.2">
      <c r="A207" t="e">
        <f>IF(#REF!=D207,1,0)</f>
        <v>#REF!</v>
      </c>
      <c r="B207">
        <v>4</v>
      </c>
      <c r="C207" s="1" t="s">
        <v>368</v>
      </c>
      <c r="D207" t="s">
        <v>225</v>
      </c>
      <c r="E207">
        <v>64</v>
      </c>
      <c r="F207">
        <v>18215</v>
      </c>
      <c r="G207" s="5"/>
      <c r="H207" s="26">
        <v>0.309</v>
      </c>
      <c r="I207" s="26">
        <v>25.327000000000002</v>
      </c>
      <c r="J207" s="26">
        <v>22.286000000000001</v>
      </c>
      <c r="K207" s="5"/>
      <c r="L207" s="26">
        <v>0.32300000000000001</v>
      </c>
      <c r="M207" s="26">
        <v>50.037999999999997</v>
      </c>
      <c r="N207" s="26">
        <v>40.082999999999998</v>
      </c>
      <c r="O207" s="20"/>
      <c r="P207" s="51">
        <v>1.4E-2</v>
      </c>
      <c r="Q207" s="51">
        <v>1.7999999999999999E-2</v>
      </c>
      <c r="R207" s="51">
        <v>1.7999999999999999E-2</v>
      </c>
      <c r="S207" s="5"/>
      <c r="T207" s="26">
        <v>3.69</v>
      </c>
      <c r="U207" s="26">
        <v>1.0660000000000001</v>
      </c>
      <c r="V207" s="5"/>
      <c r="W207" s="26">
        <v>0.88</v>
      </c>
      <c r="X207" s="26">
        <v>0.28899999999999998</v>
      </c>
      <c r="Y207" s="53">
        <f t="shared" si="73"/>
        <v>0.25431999999999999</v>
      </c>
      <c r="Z207" s="5"/>
      <c r="AA207" s="28">
        <f t="shared" si="75"/>
        <v>1.0453074433656959</v>
      </c>
      <c r="AB207" s="28">
        <f t="shared" si="76"/>
        <v>1.9756781300588302</v>
      </c>
      <c r="AC207" s="28">
        <f t="shared" si="77"/>
        <v>1.7985730952167278</v>
      </c>
      <c r="AD207" s="5"/>
      <c r="AE207" s="26">
        <v>0.32800000000000001</v>
      </c>
      <c r="AF207" s="26">
        <v>0.29699999999999999</v>
      </c>
      <c r="AG207" s="26">
        <v>0.995</v>
      </c>
      <c r="AH207" s="5"/>
      <c r="AI207" s="38">
        <f t="shared" si="74"/>
        <v>0.25431999999999999</v>
      </c>
      <c r="AJ207" s="14">
        <f t="shared" si="78"/>
        <v>0.98941953369355951</v>
      </c>
      <c r="AK207" s="59">
        <f t="shared" si="79"/>
        <v>4510.5308799999993</v>
      </c>
      <c r="AL207" s="13">
        <f t="shared" si="80"/>
        <v>0.25703959881467969</v>
      </c>
      <c r="AN207" s="20"/>
      <c r="AO207" s="13">
        <f t="shared" si="85"/>
        <v>0.25431999999999999</v>
      </c>
      <c r="AP207" s="50">
        <f t="shared" si="86"/>
        <v>0.9898030203362691</v>
      </c>
      <c r="AQ207" s="12">
        <f t="shared" si="87"/>
        <v>4680.1623199999995</v>
      </c>
      <c r="AR207" s="13">
        <f t="shared" si="88"/>
        <v>0.25694001207795769</v>
      </c>
      <c r="AS207" s="20"/>
      <c r="AT207" s="19">
        <f t="shared" si="72"/>
        <v>64</v>
      </c>
      <c r="AU207" s="45">
        <v>4.0552400000000002E-2</v>
      </c>
      <c r="AV207" s="45"/>
      <c r="AW207" s="20"/>
      <c r="AX207" s="81">
        <f t="shared" si="66"/>
        <v>4.1588830833596715</v>
      </c>
      <c r="AY207" s="82">
        <f t="shared" si="67"/>
        <v>1.3056264580524357</v>
      </c>
      <c r="BA207" s="20"/>
      <c r="BB207" s="13"/>
    </row>
    <row r="208" spans="1:54" x14ac:dyDescent="0.2">
      <c r="A208" t="e">
        <f>IF(#REF!=D208,1,0)</f>
        <v>#REF!</v>
      </c>
      <c r="B208">
        <v>4</v>
      </c>
      <c r="C208" s="1" t="s">
        <v>361</v>
      </c>
      <c r="D208" t="s">
        <v>216</v>
      </c>
      <c r="E208">
        <v>60</v>
      </c>
      <c r="F208">
        <v>18215</v>
      </c>
      <c r="G208" s="5"/>
      <c r="H208" s="26">
        <v>0.255</v>
      </c>
      <c r="I208" s="26">
        <v>24.454999999999998</v>
      </c>
      <c r="J208" s="26">
        <v>18.931000000000001</v>
      </c>
      <c r="K208" s="5"/>
      <c r="L208" s="26">
        <v>0.29899999999999999</v>
      </c>
      <c r="M208" s="26">
        <v>41.448</v>
      </c>
      <c r="N208" s="26">
        <v>23.742000000000001</v>
      </c>
      <c r="O208" s="20"/>
      <c r="P208" s="51">
        <v>7.0000000000000001E-3</v>
      </c>
      <c r="Q208" s="51">
        <v>2.4E-2</v>
      </c>
      <c r="R208" s="51">
        <v>2.5000000000000001E-2</v>
      </c>
      <c r="S208" s="5"/>
      <c r="T208" s="26">
        <v>3.2410000000000001</v>
      </c>
      <c r="U208" s="26">
        <v>1.0289999999999999</v>
      </c>
      <c r="V208" s="5"/>
      <c r="W208" s="26">
        <v>0.77400000000000002</v>
      </c>
      <c r="X208" s="26">
        <v>0.318</v>
      </c>
      <c r="Y208" s="53">
        <f t="shared" si="73"/>
        <v>0.24613200000000002</v>
      </c>
      <c r="Z208" s="5"/>
      <c r="AA208" s="28">
        <f t="shared" si="75"/>
        <v>1.172549019607843</v>
      </c>
      <c r="AB208" s="28">
        <f t="shared" si="76"/>
        <v>1.694868125127786</v>
      </c>
      <c r="AC208" s="28">
        <f t="shared" si="77"/>
        <v>1.2541334319370345</v>
      </c>
      <c r="AD208" s="5"/>
      <c r="AE208" s="26">
        <v>-0.23400000000000001</v>
      </c>
      <c r="AF208" s="26">
        <v>-0.251</v>
      </c>
      <c r="AG208" s="26">
        <v>0.998</v>
      </c>
      <c r="AH208" s="5"/>
      <c r="AI208" s="38">
        <f t="shared" si="74"/>
        <v>0.24613200000000002</v>
      </c>
      <c r="AJ208" s="14">
        <f t="shared" si="78"/>
        <v>0.98963602518021299</v>
      </c>
      <c r="AK208" s="59">
        <f t="shared" si="79"/>
        <v>4364.3564159999996</v>
      </c>
      <c r="AL208" s="13">
        <f t="shared" si="80"/>
        <v>0.24870962024162296</v>
      </c>
      <c r="AN208" s="20"/>
      <c r="AO208" s="13">
        <f t="shared" si="85"/>
        <v>0.24613200000000002</v>
      </c>
      <c r="AP208" s="50">
        <f t="shared" si="86"/>
        <v>0.99001174435005956</v>
      </c>
      <c r="AQ208" s="12">
        <f t="shared" si="87"/>
        <v>4528.52646</v>
      </c>
      <c r="AR208" s="13">
        <f t="shared" si="88"/>
        <v>0.24861523250068626</v>
      </c>
      <c r="AS208" s="20"/>
      <c r="AT208" s="19">
        <f t="shared" si="72"/>
        <v>60</v>
      </c>
      <c r="AU208" s="45">
        <v>-5.3128099999999998E-2</v>
      </c>
      <c r="AV208" s="45"/>
      <c r="AW208" s="20"/>
      <c r="AX208" s="81">
        <f t="shared" si="66"/>
        <v>4.0943445622221004</v>
      </c>
      <c r="AY208" s="82">
        <f t="shared" si="67"/>
        <v>1.1758819241594103</v>
      </c>
      <c r="BA208" s="20"/>
      <c r="BB208" s="13"/>
    </row>
    <row r="209" spans="1:54" x14ac:dyDescent="0.2">
      <c r="A209" t="e">
        <f>IF(#REF!=D209,1,0)</f>
        <v>#REF!</v>
      </c>
      <c r="B209">
        <v>4</v>
      </c>
      <c r="C209" s="1" t="s">
        <v>366</v>
      </c>
      <c r="D209" t="s">
        <v>339</v>
      </c>
      <c r="E209">
        <v>60</v>
      </c>
      <c r="F209">
        <v>18215</v>
      </c>
      <c r="G209" s="5"/>
      <c r="H209" s="26">
        <v>0.96399999999999997</v>
      </c>
      <c r="I209" s="26">
        <v>22.143000000000001</v>
      </c>
      <c r="J209" s="26">
        <v>19.367999999999999</v>
      </c>
      <c r="K209" s="5"/>
      <c r="L209" s="26">
        <v>1.2490000000000001</v>
      </c>
      <c r="M209" s="26">
        <v>49.801000000000002</v>
      </c>
      <c r="N209" s="26">
        <v>38.625</v>
      </c>
      <c r="O209" s="20"/>
      <c r="P209" s="51">
        <v>4.2999999999999997E-2</v>
      </c>
      <c r="Q209" s="51">
        <v>1.2E-2</v>
      </c>
      <c r="R209" s="51">
        <v>1.4E-2</v>
      </c>
      <c r="S209" s="5"/>
      <c r="T209" s="26">
        <v>12.278</v>
      </c>
      <c r="U209" s="26">
        <v>0.93200000000000005</v>
      </c>
      <c r="V209" s="5"/>
      <c r="W209" s="26">
        <v>0.875</v>
      </c>
      <c r="X209" s="26">
        <v>7.5999999999999998E-2</v>
      </c>
      <c r="Y209" s="53">
        <f t="shared" si="73"/>
        <v>6.6500000000000004E-2</v>
      </c>
      <c r="Z209" s="5"/>
      <c r="AA209" s="28">
        <f t="shared" si="75"/>
        <v>1.295643153526971</v>
      </c>
      <c r="AB209" s="28">
        <f t="shared" si="76"/>
        <v>2.2490629092715531</v>
      </c>
      <c r="AC209" s="28">
        <f t="shared" si="77"/>
        <v>1.9942688971499383</v>
      </c>
      <c r="AD209" s="5"/>
      <c r="AE209" s="26">
        <v>-0.38200000000000001</v>
      </c>
      <c r="AF209" s="26">
        <v>-0.38300000000000001</v>
      </c>
      <c r="AG209" s="26">
        <v>0.997</v>
      </c>
      <c r="AH209" s="5"/>
      <c r="AI209" s="38">
        <f t="shared" si="74"/>
        <v>6.6500000000000004E-2</v>
      </c>
      <c r="AJ209" s="14">
        <f t="shared" si="78"/>
        <v>0.9542009825406067</v>
      </c>
      <c r="AK209" s="59">
        <f t="shared" si="79"/>
        <v>1222.952</v>
      </c>
      <c r="AL209" s="13">
        <f t="shared" si="80"/>
        <v>6.9691816731251424E-2</v>
      </c>
      <c r="AN209" s="20"/>
      <c r="AO209" s="13">
        <f t="shared" si="85"/>
        <v>6.6500000000000004E-2</v>
      </c>
      <c r="AP209" s="50">
        <f t="shared" si="86"/>
        <v>0.95580393866524105</v>
      </c>
      <c r="AQ209" s="12">
        <f t="shared" si="87"/>
        <v>1267.3075000000001</v>
      </c>
      <c r="AR209" s="13">
        <f t="shared" si="88"/>
        <v>6.9574938237716169E-2</v>
      </c>
      <c r="AS209" s="20"/>
      <c r="AT209" s="19">
        <f t="shared" si="72"/>
        <v>60</v>
      </c>
      <c r="AU209" s="45">
        <v>-0.1351405</v>
      </c>
      <c r="AV209" s="45"/>
      <c r="AW209" s="20"/>
      <c r="AX209" s="81">
        <f t="shared" ref="AX209:AX272" si="89">LN(AT209)</f>
        <v>4.0943445622221004</v>
      </c>
      <c r="AY209" s="82">
        <f t="shared" ref="AY209:AY272" si="90">LN(T209)</f>
        <v>2.5078090430053046</v>
      </c>
      <c r="BA209" s="20"/>
      <c r="BB209" s="13"/>
    </row>
    <row r="210" spans="1:54" x14ac:dyDescent="0.2">
      <c r="A210" t="e">
        <f>IF(#REF!=D210,1,0)</f>
        <v>#REF!</v>
      </c>
      <c r="B210">
        <v>4</v>
      </c>
      <c r="C210" s="1" t="s">
        <v>376</v>
      </c>
      <c r="D210" t="s">
        <v>228</v>
      </c>
      <c r="E210">
        <v>58</v>
      </c>
      <c r="F210">
        <v>18215</v>
      </c>
      <c r="G210" s="5"/>
      <c r="H210" s="26">
        <v>0.70799999999999996</v>
      </c>
      <c r="I210" s="26">
        <v>22.312999999999999</v>
      </c>
      <c r="J210" s="26">
        <v>19.161000000000001</v>
      </c>
      <c r="K210" s="5"/>
      <c r="L210" s="26">
        <v>0.54</v>
      </c>
      <c r="M210" s="26">
        <v>38.548000000000002</v>
      </c>
      <c r="N210" s="26">
        <v>28.77</v>
      </c>
      <c r="O210" s="20"/>
      <c r="P210" s="51">
        <v>1.7000000000000001E-2</v>
      </c>
      <c r="Q210" s="51">
        <v>2.1000000000000001E-2</v>
      </c>
      <c r="R210" s="51">
        <v>1.6E-2</v>
      </c>
      <c r="S210" s="5"/>
      <c r="T210" s="26">
        <v>9.33</v>
      </c>
      <c r="U210" s="26">
        <v>0.93899999999999995</v>
      </c>
      <c r="V210" s="5"/>
      <c r="W210" s="26">
        <v>0.85899999999999999</v>
      </c>
      <c r="X210" s="26">
        <v>0.10100000000000001</v>
      </c>
      <c r="Y210" s="53">
        <f t="shared" si="73"/>
        <v>8.6759000000000003E-2</v>
      </c>
      <c r="Z210" s="5"/>
      <c r="AA210" s="28">
        <f t="shared" si="75"/>
        <v>0.76271186440677974</v>
      </c>
      <c r="AB210" s="28">
        <f t="shared" si="76"/>
        <v>1.7276027427956797</v>
      </c>
      <c r="AC210" s="28">
        <f t="shared" si="77"/>
        <v>1.5014873962736808</v>
      </c>
      <c r="AD210" s="5"/>
      <c r="AE210" s="26">
        <v>-0.14000000000000001</v>
      </c>
      <c r="AF210" s="26">
        <v>-0.13200000000000001</v>
      </c>
      <c r="AG210" s="26">
        <v>0.99399999999999999</v>
      </c>
      <c r="AH210" s="5"/>
      <c r="AI210" s="38">
        <f t="shared" si="74"/>
        <v>8.6759000000000003E-2</v>
      </c>
      <c r="AJ210" s="14">
        <f t="shared" si="78"/>
        <v>0.96637839488265354</v>
      </c>
      <c r="AK210" s="59">
        <f t="shared" si="79"/>
        <v>1575.41491</v>
      </c>
      <c r="AL210" s="13">
        <f t="shared" si="80"/>
        <v>8.9777462388876225E-2</v>
      </c>
      <c r="AN210" s="20"/>
      <c r="AO210" s="13">
        <f t="shared" si="85"/>
        <v>8.6759000000000003E-2</v>
      </c>
      <c r="AP210" s="50">
        <f t="shared" si="86"/>
        <v>0.9675696295658196</v>
      </c>
      <c r="AQ210" s="12">
        <f t="shared" si="87"/>
        <v>1633.2831630000001</v>
      </c>
      <c r="AR210" s="13">
        <f t="shared" si="88"/>
        <v>8.9666931814438647E-2</v>
      </c>
      <c r="AS210" s="20"/>
      <c r="AT210" s="19">
        <f t="shared" ref="AT210:AT211" si="91">E210</f>
        <v>58</v>
      </c>
      <c r="AU210" s="45">
        <v>-4.45756E-2</v>
      </c>
      <c r="AV210" s="45"/>
      <c r="AW210" s="20"/>
      <c r="AX210" s="81">
        <f t="shared" si="89"/>
        <v>4.0604430105464191</v>
      </c>
      <c r="AY210" s="82">
        <f t="shared" si="90"/>
        <v>2.2332350148592526</v>
      </c>
      <c r="BA210" s="20"/>
      <c r="BB210" s="13"/>
    </row>
    <row r="211" spans="1:54" x14ac:dyDescent="0.2">
      <c r="A211" t="e">
        <f>IF(#REF!=D211,1,0)</f>
        <v>#REF!</v>
      </c>
      <c r="B211">
        <v>4</v>
      </c>
      <c r="C211" s="1" t="s">
        <v>350</v>
      </c>
      <c r="D211" t="s">
        <v>217</v>
      </c>
      <c r="E211">
        <v>55</v>
      </c>
      <c r="F211">
        <v>18215</v>
      </c>
      <c r="G211" s="5"/>
      <c r="H211" s="26">
        <v>0.37</v>
      </c>
      <c r="I211" s="26">
        <v>26.587</v>
      </c>
      <c r="J211" s="26">
        <v>23.263999999999999</v>
      </c>
      <c r="K211" s="5"/>
      <c r="L211" s="26">
        <v>0.32</v>
      </c>
      <c r="M211" s="26">
        <v>27.068999999999999</v>
      </c>
      <c r="N211" s="26">
        <v>20.331</v>
      </c>
      <c r="O211" s="20"/>
      <c r="P211" s="51">
        <v>3.2000000000000001E-2</v>
      </c>
      <c r="Q211" s="51">
        <v>2.8000000000000001E-2</v>
      </c>
      <c r="R211" s="51">
        <v>2.5000000000000001E-2</v>
      </c>
      <c r="S211" s="5"/>
      <c r="T211" s="26">
        <v>5.133</v>
      </c>
      <c r="U211" s="26">
        <v>1.1180000000000001</v>
      </c>
      <c r="V211" s="5"/>
      <c r="W211" s="26">
        <v>0.875</v>
      </c>
      <c r="X211" s="26">
        <v>0.218</v>
      </c>
      <c r="Y211" s="53">
        <f t="shared" ref="Y211:Y274" si="92">W211*X211</f>
        <v>0.19075</v>
      </c>
      <c r="Z211" s="5"/>
      <c r="AA211" s="28">
        <f t="shared" si="75"/>
        <v>0.86486486486486491</v>
      </c>
      <c r="AB211" s="28">
        <f t="shared" si="76"/>
        <v>1.0181291608680934</v>
      </c>
      <c r="AC211" s="28">
        <f t="shared" si="77"/>
        <v>0.87392537826685013</v>
      </c>
      <c r="AD211" s="5"/>
      <c r="AE211" s="26">
        <v>7.3999999999999996E-2</v>
      </c>
      <c r="AF211" s="26">
        <v>7.8E-2</v>
      </c>
      <c r="AG211" s="26">
        <v>0.98899999999999999</v>
      </c>
      <c r="AH211" s="5"/>
      <c r="AI211" s="38">
        <f>Y211</f>
        <v>0.19075</v>
      </c>
      <c r="AJ211" s="14">
        <f t="shared" si="78"/>
        <v>0.98687750324146717</v>
      </c>
      <c r="AK211" s="59">
        <f t="shared" si="79"/>
        <v>3391.7897499999999</v>
      </c>
      <c r="AL211" s="13">
        <f t="shared" si="80"/>
        <v>0.19328640015956233</v>
      </c>
      <c r="AN211" s="20"/>
      <c r="AO211" s="13">
        <f t="shared" si="85"/>
        <v>0.19075</v>
      </c>
      <c r="AP211" s="50">
        <f t="shared" si="86"/>
        <v>0.98735194741717869</v>
      </c>
      <c r="AQ211" s="12">
        <f t="shared" si="87"/>
        <v>3519.02</v>
      </c>
      <c r="AR211" s="13">
        <f t="shared" si="88"/>
        <v>0.19319352182267363</v>
      </c>
      <c r="AS211" s="20"/>
      <c r="AT211" s="19">
        <f t="shared" si="91"/>
        <v>55</v>
      </c>
      <c r="AU211" s="45">
        <v>9.1374000000000004E-3</v>
      </c>
      <c r="AV211" s="45"/>
      <c r="AW211" s="20"/>
      <c r="AX211" s="81">
        <f t="shared" si="89"/>
        <v>4.0073331852324712</v>
      </c>
      <c r="AY211" s="82">
        <f t="shared" si="90"/>
        <v>1.6356902835781661</v>
      </c>
      <c r="BA211" s="20"/>
      <c r="BB211" s="13"/>
    </row>
    <row r="212" spans="1:54" x14ac:dyDescent="0.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52"/>
      <c r="Q212" s="52"/>
      <c r="R212" s="52"/>
      <c r="S212" s="20"/>
      <c r="T212" s="20"/>
      <c r="U212" s="20"/>
      <c r="V212" s="20"/>
      <c r="W212" s="20"/>
      <c r="X212" s="20"/>
      <c r="Y212" s="54"/>
      <c r="Z212" s="20"/>
      <c r="AA212" s="20"/>
      <c r="AB212" s="20"/>
      <c r="AC212" s="20"/>
      <c r="AD212" s="20"/>
      <c r="AE212" s="20"/>
      <c r="AF212" s="20"/>
      <c r="AG212" s="20"/>
      <c r="AH212" s="20"/>
      <c r="AI212" s="22"/>
      <c r="AJ212" s="22"/>
      <c r="AK212" s="62"/>
      <c r="AL212" s="41" t="s">
        <v>263</v>
      </c>
      <c r="AM212" s="20">
        <f>SUM(E213:E242)</f>
        <v>11170</v>
      </c>
      <c r="AN212" s="20"/>
      <c r="AO212" s="20"/>
      <c r="AP212" s="24"/>
      <c r="AQ212" s="20"/>
      <c r="AR212" s="20"/>
      <c r="AS212" s="20"/>
      <c r="AT212" s="80">
        <f>COUNTIF(AT213:AT242,"&gt;0")</f>
        <v>30</v>
      </c>
      <c r="AU212" s="47"/>
      <c r="AV212" s="47"/>
      <c r="AW212" s="20"/>
      <c r="AX212" s="83">
        <f>AT212</f>
        <v>30</v>
      </c>
      <c r="AY212" s="84"/>
      <c r="AZ212" s="20"/>
      <c r="BA212" s="20"/>
      <c r="BB212" s="13"/>
    </row>
    <row r="213" spans="1:54" x14ac:dyDescent="0.2">
      <c r="A213" t="e">
        <f>IF(#REF!=D213,1,0)</f>
        <v>#REF!</v>
      </c>
      <c r="B213">
        <v>5</v>
      </c>
      <c r="C213" s="1" t="s">
        <v>470</v>
      </c>
      <c r="D213" s="1" t="s">
        <v>189</v>
      </c>
      <c r="E213" s="1">
        <v>2223</v>
      </c>
      <c r="F213" s="1">
        <v>11906</v>
      </c>
      <c r="G213" s="5"/>
      <c r="H213" s="26">
        <v>5.83</v>
      </c>
      <c r="I213" s="26">
        <v>16.245000000000001</v>
      </c>
      <c r="J213" s="26">
        <v>13.474</v>
      </c>
      <c r="K213" s="5"/>
      <c r="L213" s="26">
        <v>11.784000000000001</v>
      </c>
      <c r="M213" s="26">
        <v>45.133000000000003</v>
      </c>
      <c r="N213" s="26">
        <v>30.754999999999999</v>
      </c>
      <c r="O213" s="20"/>
      <c r="P213" s="51">
        <v>3.1E-2</v>
      </c>
      <c r="Q213" s="51">
        <v>0.01</v>
      </c>
      <c r="R213" s="51">
        <v>0.01</v>
      </c>
      <c r="S213" s="5"/>
      <c r="T213" s="26">
        <v>1.67</v>
      </c>
      <c r="U213" s="26">
        <v>1.0680000000000001</v>
      </c>
      <c r="V213" s="5"/>
      <c r="W213" s="26">
        <v>0.82899999999999996</v>
      </c>
      <c r="X213" s="26">
        <v>0.64</v>
      </c>
      <c r="Y213" s="53">
        <f t="shared" si="92"/>
        <v>0.53056000000000003</v>
      </c>
      <c r="Z213" s="5"/>
      <c r="AA213" s="28">
        <f t="shared" ref="AA213:AA242" si="93">L213/H213</f>
        <v>2.0212692967409951</v>
      </c>
      <c r="AB213" s="28">
        <f t="shared" ref="AB213:AB242" si="94">M213/I213</f>
        <v>2.7782702369959988</v>
      </c>
      <c r="AC213" s="28">
        <f t="shared" ref="AC213:AC242" si="95">N213/J213</f>
        <v>2.2825441591212705</v>
      </c>
      <c r="AD213" s="5"/>
      <c r="AE213" s="26">
        <v>8.2000000000000003E-2</v>
      </c>
      <c r="AF213" s="26">
        <v>8.1000000000000003E-2</v>
      </c>
      <c r="AG213" s="26">
        <v>0.998</v>
      </c>
      <c r="AH213" s="5"/>
      <c r="AI213" s="38">
        <f t="shared" ref="AI213:AI242" si="96">Y213</f>
        <v>0.53056000000000003</v>
      </c>
      <c r="AJ213" s="14">
        <f t="shared" ref="AJ213:AJ242" si="97">AI213*$AM$212/AK213</f>
        <v>0.85027588952408562</v>
      </c>
      <c r="AK213" s="59">
        <f t="shared" ref="AK213:AK242" si="98">E213*(1-AI213)+AI213*$AM$212</f>
        <v>6969.9203200000002</v>
      </c>
      <c r="AL213" s="13">
        <f t="shared" ref="AL213:AL242" si="99">AK213/$AM$212</f>
        <v>0.62398570456580127</v>
      </c>
      <c r="AN213" s="20"/>
      <c r="AO213" s="13">
        <f t="shared" ref="AO213" si="100">Y213</f>
        <v>0.53056000000000003</v>
      </c>
      <c r="AP213" s="50">
        <f t="shared" ref="AP213" si="101">AO213*F213/AQ213</f>
        <v>0.85821920675836905</v>
      </c>
      <c r="AQ213" s="12">
        <f t="shared" ref="AQ213" si="102">E213*(1-AO213)+AO213*F213</f>
        <v>7360.4124800000009</v>
      </c>
      <c r="AR213" s="13">
        <f t="shared" ref="AR213" si="103">AQ213/F213</f>
        <v>0.61821035444313799</v>
      </c>
      <c r="AS213" s="20"/>
      <c r="AT213" s="19">
        <f t="shared" ref="AT213:AT276" si="104">E213</f>
        <v>2223</v>
      </c>
      <c r="AU213" s="45">
        <v>-8.3109000000000002E-2</v>
      </c>
      <c r="AV213" s="75">
        <f>CORREL($AT213:$AT242,AU213:AU242)</f>
        <v>0.38474259459778437</v>
      </c>
      <c r="AW213" s="20"/>
      <c r="AX213" s="81">
        <f t="shared" si="89"/>
        <v>7.7066129139641966</v>
      </c>
      <c r="AY213" s="82">
        <f t="shared" si="90"/>
        <v>0.51282362642866375</v>
      </c>
      <c r="AZ213" s="75">
        <f>CORREL($AX213:$AX264,AY213:AY264)</f>
        <v>-0.69101783524700755</v>
      </c>
      <c r="BA213" s="20"/>
      <c r="BB213" s="13"/>
    </row>
    <row r="214" spans="1:54" x14ac:dyDescent="0.2">
      <c r="A214" t="e">
        <f>IF(#REF!=D214,1,0)</f>
        <v>#REF!</v>
      </c>
      <c r="B214">
        <v>5</v>
      </c>
      <c r="C214" s="1" t="s">
        <v>471</v>
      </c>
      <c r="D214" s="1" t="s">
        <v>190</v>
      </c>
      <c r="E214" s="1">
        <v>2130</v>
      </c>
      <c r="F214" s="1">
        <v>11906</v>
      </c>
      <c r="G214" s="5"/>
      <c r="H214" s="26">
        <v>6.1580000000000004</v>
      </c>
      <c r="I214" s="26">
        <v>17.677</v>
      </c>
      <c r="J214" s="26">
        <v>14.91</v>
      </c>
      <c r="K214" s="5"/>
      <c r="L214" s="26">
        <v>17.454999999999998</v>
      </c>
      <c r="M214" s="26">
        <v>33.631999999999998</v>
      </c>
      <c r="N214" s="26">
        <v>25.591000000000001</v>
      </c>
      <c r="O214" s="20"/>
      <c r="P214" s="51">
        <v>2.5999999999999999E-2</v>
      </c>
      <c r="Q214" s="51">
        <v>1.4E-2</v>
      </c>
      <c r="R214" s="51">
        <v>8.9999999999999993E-3</v>
      </c>
      <c r="S214" s="5"/>
      <c r="T214" s="26">
        <v>1.84</v>
      </c>
      <c r="U214" s="26">
        <v>1.151</v>
      </c>
      <c r="V214" s="5"/>
      <c r="W214" s="26">
        <v>0.84299999999999997</v>
      </c>
      <c r="X214" s="26">
        <v>0.625</v>
      </c>
      <c r="Y214" s="53">
        <f t="shared" si="92"/>
        <v>0.52687499999999998</v>
      </c>
      <c r="Z214" s="5"/>
      <c r="AA214" s="28">
        <f t="shared" si="93"/>
        <v>2.8345241961675862</v>
      </c>
      <c r="AB214" s="28">
        <f t="shared" si="94"/>
        <v>1.9025852803077445</v>
      </c>
      <c r="AC214" s="28">
        <f t="shared" si="95"/>
        <v>1.7163648558014757</v>
      </c>
      <c r="AD214" s="5"/>
      <c r="AE214" s="26">
        <v>0.26600000000000001</v>
      </c>
      <c r="AF214" s="26">
        <v>0.28299999999999997</v>
      </c>
      <c r="AG214" s="26">
        <v>0.996</v>
      </c>
      <c r="AH214" s="5"/>
      <c r="AI214" s="38">
        <f t="shared" si="96"/>
        <v>0.52687499999999998</v>
      </c>
      <c r="AJ214" s="14">
        <f t="shared" si="97"/>
        <v>0.85379899027266981</v>
      </c>
      <c r="AK214" s="59">
        <f t="shared" si="98"/>
        <v>6892.95</v>
      </c>
      <c r="AL214" s="13">
        <f t="shared" si="99"/>
        <v>0.61709489704565801</v>
      </c>
      <c r="AN214" s="20"/>
      <c r="AO214" s="13">
        <f t="shared" ref="AO214:AO242" si="105">Y214</f>
        <v>0.52687499999999998</v>
      </c>
      <c r="AP214" s="50">
        <f t="shared" ref="AP214:AP242" si="106">AO214*F214/AQ214</f>
        <v>0.86158582312487897</v>
      </c>
      <c r="AQ214" s="12">
        <f t="shared" ref="AQ214:AQ242" si="107">E214*(1-AO214)+AO214*F214</f>
        <v>7280.7300000000005</v>
      </c>
      <c r="AR214" s="13">
        <f t="shared" ref="AR214:AR242" si="108">AQ214/F214</f>
        <v>0.6115177221568957</v>
      </c>
      <c r="AS214" s="20"/>
      <c r="AT214" s="19">
        <f t="shared" si="104"/>
        <v>2130</v>
      </c>
      <c r="AU214" s="45">
        <v>0.37641580000000002</v>
      </c>
      <c r="AV214" s="75">
        <f>(AV213*SQRT(AT212-2))/SQRT(1-AV213^2)</f>
        <v>2.2056486610203003</v>
      </c>
      <c r="AW214" s="20"/>
      <c r="AX214" s="81">
        <f t="shared" si="89"/>
        <v>7.6638772587034705</v>
      </c>
      <c r="AY214" s="82">
        <f t="shared" si="90"/>
        <v>0.60976557162089429</v>
      </c>
      <c r="AZ214" s="75">
        <f>(AZ213*SQRT(AX212-2))/SQRT(1-AZ213^2)</f>
        <v>-5.0585666038931221</v>
      </c>
      <c r="BA214" s="20"/>
      <c r="BB214" s="13"/>
    </row>
    <row r="215" spans="1:54" x14ac:dyDescent="0.2">
      <c r="A215" t="e">
        <f>IF(#REF!=D215,1,0)</f>
        <v>#REF!</v>
      </c>
      <c r="B215">
        <v>5</v>
      </c>
      <c r="C215" s="1" t="s">
        <v>472</v>
      </c>
      <c r="D215" s="1" t="s">
        <v>191</v>
      </c>
      <c r="E215" s="1">
        <v>1054</v>
      </c>
      <c r="F215" s="1">
        <v>11906</v>
      </c>
      <c r="G215" s="5"/>
      <c r="H215" s="26">
        <v>5.1079999999999997</v>
      </c>
      <c r="I215" s="26">
        <v>20.835000000000001</v>
      </c>
      <c r="J215" s="26">
        <v>17.904</v>
      </c>
      <c r="K215" s="5"/>
      <c r="L215" s="26">
        <v>16.408999999999999</v>
      </c>
      <c r="M215" s="26">
        <v>39.417000000000002</v>
      </c>
      <c r="N215" s="26">
        <v>30.908999999999999</v>
      </c>
      <c r="O215" s="20"/>
      <c r="P215" s="51">
        <v>2.5999999999999999E-2</v>
      </c>
      <c r="Q215" s="51">
        <v>8.0000000000000002E-3</v>
      </c>
      <c r="R215" s="51">
        <v>8.9999999999999993E-3</v>
      </c>
      <c r="S215" s="5"/>
      <c r="T215" s="26">
        <v>3.085</v>
      </c>
      <c r="U215" s="26">
        <v>1.222</v>
      </c>
      <c r="V215" s="5"/>
      <c r="W215" s="26">
        <v>0.85899999999999999</v>
      </c>
      <c r="X215" s="26">
        <v>0.39600000000000002</v>
      </c>
      <c r="Y215" s="53">
        <f t="shared" si="92"/>
        <v>0.34016400000000002</v>
      </c>
      <c r="Z215" s="5"/>
      <c r="AA215" s="28">
        <f t="shared" si="93"/>
        <v>3.2124119028974158</v>
      </c>
      <c r="AB215" s="28">
        <f t="shared" si="94"/>
        <v>1.8918646508279338</v>
      </c>
      <c r="AC215" s="28">
        <f t="shared" si="95"/>
        <v>1.7263739946380696</v>
      </c>
      <c r="AD215" s="5"/>
      <c r="AE215" s="26">
        <v>9.7000000000000003E-2</v>
      </c>
      <c r="AF215" s="26">
        <v>0.108</v>
      </c>
      <c r="AG215" s="26">
        <v>0.996</v>
      </c>
      <c r="AH215" s="5"/>
      <c r="AI215" s="38">
        <f t="shared" si="96"/>
        <v>0.34016400000000002</v>
      </c>
      <c r="AJ215" s="14">
        <f t="shared" si="97"/>
        <v>0.84528324286366163</v>
      </c>
      <c r="AK215" s="59">
        <f t="shared" si="98"/>
        <v>4495.0990240000001</v>
      </c>
      <c r="AL215" s="13">
        <f t="shared" si="99"/>
        <v>0.40242605407341092</v>
      </c>
      <c r="AN215" s="20"/>
      <c r="AO215" s="13">
        <f t="shared" si="105"/>
        <v>0.34016400000000002</v>
      </c>
      <c r="AP215" s="50">
        <f t="shared" si="106"/>
        <v>0.85344578104909807</v>
      </c>
      <c r="AQ215" s="12">
        <f t="shared" si="107"/>
        <v>4745.4597279999998</v>
      </c>
      <c r="AR215" s="13">
        <f t="shared" si="108"/>
        <v>0.39857716512682678</v>
      </c>
      <c r="AS215" s="20"/>
      <c r="AT215" s="19">
        <f t="shared" si="104"/>
        <v>1054</v>
      </c>
      <c r="AU215" s="45">
        <v>0.3181987</v>
      </c>
      <c r="AV215" s="75">
        <f>_xlfn.T.DIST.RT(AV214,AT212-2)</f>
        <v>1.7892681756739415E-2</v>
      </c>
      <c r="AW215" s="20"/>
      <c r="AX215" s="81">
        <f t="shared" si="89"/>
        <v>6.9603477291013078</v>
      </c>
      <c r="AY215" s="82">
        <f t="shared" si="90"/>
        <v>1.1265516573573511</v>
      </c>
      <c r="AZ215" s="75">
        <f>1-_xlfn.T.DIST.RT(AZ214,AX212-2)</f>
        <v>1.181488982648915E-5</v>
      </c>
      <c r="BA215" s="20"/>
      <c r="BB215" s="13"/>
    </row>
    <row r="216" spans="1:54" x14ac:dyDescent="0.2">
      <c r="A216" t="e">
        <f>IF(#REF!=D216,1,0)</f>
        <v>#REF!</v>
      </c>
      <c r="B216">
        <v>5</v>
      </c>
      <c r="C216" s="1" t="s">
        <v>473</v>
      </c>
      <c r="D216" s="1" t="s">
        <v>198</v>
      </c>
      <c r="E216" s="1">
        <v>682</v>
      </c>
      <c r="F216" s="1">
        <v>11906</v>
      </c>
      <c r="G216" s="5"/>
      <c r="H216" s="26">
        <v>3.2349999999999999</v>
      </c>
      <c r="I216" s="26">
        <v>17.765999999999998</v>
      </c>
      <c r="J216" s="26">
        <v>15.217000000000001</v>
      </c>
      <c r="K216" s="5"/>
      <c r="L216" s="26">
        <v>6.9649999999999999</v>
      </c>
      <c r="M216" s="26">
        <v>48.945</v>
      </c>
      <c r="N216" s="26">
        <v>35.753</v>
      </c>
      <c r="O216" s="20"/>
      <c r="P216" s="51">
        <v>2.5000000000000001E-2</v>
      </c>
      <c r="Q216" s="51">
        <v>0.01</v>
      </c>
      <c r="R216" s="51">
        <v>7.0000000000000001E-3</v>
      </c>
      <c r="S216" s="5"/>
      <c r="T216" s="26">
        <v>3.02</v>
      </c>
      <c r="U216" s="26">
        <v>1.008</v>
      </c>
      <c r="V216" s="5"/>
      <c r="W216" s="26">
        <v>0.85699999999999998</v>
      </c>
      <c r="X216" s="26">
        <v>0.33400000000000002</v>
      </c>
      <c r="Y216" s="53">
        <f t="shared" si="92"/>
        <v>0.28623799999999999</v>
      </c>
      <c r="Z216" s="5"/>
      <c r="AA216" s="28">
        <f t="shared" si="93"/>
        <v>2.1530139103554871</v>
      </c>
      <c r="AB216" s="28">
        <f t="shared" si="94"/>
        <v>2.7549814251941913</v>
      </c>
      <c r="AC216" s="28">
        <f t="shared" si="95"/>
        <v>2.349543273969902</v>
      </c>
      <c r="AD216" s="5"/>
      <c r="AE216" s="26">
        <v>-4.5999999999999999E-2</v>
      </c>
      <c r="AF216" s="26">
        <v>-4.5999999999999999E-2</v>
      </c>
      <c r="AG216" s="26">
        <v>0.997</v>
      </c>
      <c r="AH216" s="5"/>
      <c r="AI216" s="38">
        <f t="shared" si="96"/>
        <v>0.28623799999999999</v>
      </c>
      <c r="AJ216" s="14">
        <f t="shared" si="97"/>
        <v>0.867867207254576</v>
      </c>
      <c r="AK216" s="59">
        <f t="shared" si="98"/>
        <v>3684.0641439999999</v>
      </c>
      <c r="AL216" s="13">
        <f t="shared" si="99"/>
        <v>0.32981773894359895</v>
      </c>
      <c r="AN216" s="20"/>
      <c r="AO216" s="13">
        <f t="shared" si="105"/>
        <v>0.28623799999999999</v>
      </c>
      <c r="AP216" s="50">
        <f t="shared" si="106"/>
        <v>0.87501443743810436</v>
      </c>
      <c r="AQ216" s="12">
        <f t="shared" si="107"/>
        <v>3894.7353119999998</v>
      </c>
      <c r="AR216" s="13">
        <f t="shared" si="108"/>
        <v>0.32712374533848476</v>
      </c>
      <c r="AS216" s="20"/>
      <c r="AT216" s="19">
        <f t="shared" si="104"/>
        <v>682</v>
      </c>
      <c r="AU216" s="45">
        <v>-7.7327099999999996E-2</v>
      </c>
      <c r="AV216" s="45"/>
      <c r="AW216" s="20"/>
      <c r="AX216" s="81">
        <f t="shared" si="89"/>
        <v>6.5250296578434623</v>
      </c>
      <c r="AY216" s="82">
        <f t="shared" si="90"/>
        <v>1.1052568313867783</v>
      </c>
      <c r="AZ216" s="85">
        <f>LINEST(AY213:AY242,AX213:AX242)</f>
        <v>-0.3709546757522047</v>
      </c>
      <c r="BA216" s="20"/>
      <c r="BB216" s="13"/>
    </row>
    <row r="217" spans="1:54" x14ac:dyDescent="0.2">
      <c r="A217" t="e">
        <f>IF(#REF!=D217,1,0)</f>
        <v>#REF!</v>
      </c>
      <c r="B217">
        <v>5</v>
      </c>
      <c r="C217" s="1" t="s">
        <v>474</v>
      </c>
      <c r="D217" s="1" t="s">
        <v>192</v>
      </c>
      <c r="E217" s="1">
        <v>633</v>
      </c>
      <c r="F217" s="1">
        <v>11906</v>
      </c>
      <c r="G217" s="5"/>
      <c r="H217" s="26">
        <v>2.423</v>
      </c>
      <c r="I217" s="26">
        <v>16.641999999999999</v>
      </c>
      <c r="J217" s="26">
        <v>12.968999999999999</v>
      </c>
      <c r="K217" s="5"/>
      <c r="L217" s="26">
        <v>6.3319999999999999</v>
      </c>
      <c r="M217" s="26">
        <v>33.920999999999999</v>
      </c>
      <c r="N217" s="26">
        <v>20.553999999999998</v>
      </c>
      <c r="O217" s="20"/>
      <c r="P217" s="51">
        <v>2.7E-2</v>
      </c>
      <c r="Q217" s="51">
        <v>1.2E-2</v>
      </c>
      <c r="R217" s="51">
        <v>8.0000000000000002E-3</v>
      </c>
      <c r="S217" s="5"/>
      <c r="T217" s="26">
        <v>2.4369999999999998</v>
      </c>
      <c r="U217" s="26">
        <v>0.94</v>
      </c>
      <c r="V217" s="5"/>
      <c r="W217" s="26">
        <v>0.77900000000000003</v>
      </c>
      <c r="X217" s="26">
        <v>0.38600000000000001</v>
      </c>
      <c r="Y217" s="53">
        <f t="shared" si="92"/>
        <v>0.30069400000000002</v>
      </c>
      <c r="Z217" s="5"/>
      <c r="AA217" s="28">
        <f t="shared" si="93"/>
        <v>2.6132893107717705</v>
      </c>
      <c r="AB217" s="28">
        <f t="shared" si="94"/>
        <v>2.038276649441173</v>
      </c>
      <c r="AC217" s="28">
        <f t="shared" si="95"/>
        <v>1.5848561955432183</v>
      </c>
      <c r="AD217" s="5"/>
      <c r="AE217" s="26">
        <v>0.13600000000000001</v>
      </c>
      <c r="AF217" s="26">
        <v>0.122</v>
      </c>
      <c r="AG217" s="26">
        <v>0.997</v>
      </c>
      <c r="AH217" s="5"/>
      <c r="AI217" s="38">
        <f t="shared" si="96"/>
        <v>0.30069400000000002</v>
      </c>
      <c r="AJ217" s="14">
        <f t="shared" si="97"/>
        <v>0.88355363242675011</v>
      </c>
      <c r="AK217" s="59">
        <f t="shared" si="98"/>
        <v>3801.4126780000001</v>
      </c>
      <c r="AL217" s="13">
        <f t="shared" si="99"/>
        <v>0.34032342685765443</v>
      </c>
      <c r="AN217" s="20"/>
      <c r="AO217" s="13">
        <f t="shared" si="105"/>
        <v>0.30069400000000002</v>
      </c>
      <c r="AP217" s="50">
        <f t="shared" si="106"/>
        <v>0.8899599482336974</v>
      </c>
      <c r="AQ217" s="12">
        <f t="shared" si="107"/>
        <v>4022.7234620000004</v>
      </c>
      <c r="AR217" s="13">
        <f t="shared" si="108"/>
        <v>0.3378736319502772</v>
      </c>
      <c r="AS217" s="20"/>
      <c r="AT217" s="19">
        <f t="shared" si="104"/>
        <v>633</v>
      </c>
      <c r="AU217" s="45">
        <v>0.1330875</v>
      </c>
      <c r="AV217" s="45"/>
      <c r="AW217" s="20"/>
      <c r="AX217" s="81">
        <f t="shared" si="89"/>
        <v>6.4504704221441758</v>
      </c>
      <c r="AY217" s="82">
        <f t="shared" si="90"/>
        <v>0.89076777464306911</v>
      </c>
      <c r="AZ217" s="89">
        <f>EXP(INTERCEPT(AY213:AY242,AX213:AX242))</f>
        <v>31.706626520810875</v>
      </c>
      <c r="BA217" s="20"/>
      <c r="BB217" s="13"/>
    </row>
    <row r="218" spans="1:54" x14ac:dyDescent="0.2">
      <c r="A218" t="e">
        <f>IF(#REF!=D218,1,0)</f>
        <v>#REF!</v>
      </c>
      <c r="B218">
        <v>5</v>
      </c>
      <c r="C218" s="1" t="s">
        <v>475</v>
      </c>
      <c r="D218" s="1" t="s">
        <v>195</v>
      </c>
      <c r="E218" s="1">
        <v>601</v>
      </c>
      <c r="F218" s="1">
        <v>11906</v>
      </c>
      <c r="G218" s="5"/>
      <c r="H218" s="26">
        <v>3.0110000000000001</v>
      </c>
      <c r="I218" s="26">
        <v>10.885</v>
      </c>
      <c r="J218" s="26">
        <v>9.0559999999999992</v>
      </c>
      <c r="K218" s="5"/>
      <c r="L218" s="26">
        <v>5.3319999999999999</v>
      </c>
      <c r="M218" s="26">
        <v>29.702999999999999</v>
      </c>
      <c r="N218" s="26">
        <v>20.257999999999999</v>
      </c>
      <c r="O218" s="20"/>
      <c r="P218" s="51">
        <v>3.9E-2</v>
      </c>
      <c r="Q218" s="51">
        <v>1.6E-2</v>
      </c>
      <c r="R218" s="51">
        <v>1.4999999999999999E-2</v>
      </c>
      <c r="S218" s="5"/>
      <c r="T218" s="26">
        <v>3.1890000000000001</v>
      </c>
      <c r="U218" s="26">
        <v>0.61299999999999999</v>
      </c>
      <c r="V218" s="5"/>
      <c r="W218" s="26">
        <v>0.83199999999999996</v>
      </c>
      <c r="X218" s="26">
        <v>0.192</v>
      </c>
      <c r="Y218" s="53">
        <f t="shared" si="92"/>
        <v>0.159744</v>
      </c>
      <c r="Z218" s="5"/>
      <c r="AA218" s="28">
        <f t="shared" si="93"/>
        <v>1.7708402524078377</v>
      </c>
      <c r="AB218" s="28">
        <f t="shared" si="94"/>
        <v>2.7288011024345429</v>
      </c>
      <c r="AC218" s="28">
        <f t="shared" si="95"/>
        <v>2.2369699646643109</v>
      </c>
      <c r="AD218" s="5"/>
      <c r="AE218" s="26">
        <v>-0.215</v>
      </c>
      <c r="AF218" s="26">
        <v>-0.219</v>
      </c>
      <c r="AG218" s="26">
        <v>0.999</v>
      </c>
      <c r="AH218" s="5"/>
      <c r="AI218" s="38">
        <f t="shared" si="96"/>
        <v>0.159744</v>
      </c>
      <c r="AJ218" s="14">
        <f t="shared" si="97"/>
        <v>0.77941454506713004</v>
      </c>
      <c r="AK218" s="59">
        <f t="shared" si="98"/>
        <v>2289.3343359999999</v>
      </c>
      <c r="AL218" s="13">
        <f t="shared" si="99"/>
        <v>0.20495383491495076</v>
      </c>
      <c r="AN218" s="20"/>
      <c r="AO218" s="13">
        <f t="shared" si="105"/>
        <v>0.159744</v>
      </c>
      <c r="AP218" s="50">
        <f t="shared" si="106"/>
        <v>0.79018961572041835</v>
      </c>
      <c r="AQ218" s="12">
        <f t="shared" si="107"/>
        <v>2406.9059199999997</v>
      </c>
      <c r="AR218" s="13">
        <f t="shared" si="108"/>
        <v>0.20215907273643538</v>
      </c>
      <c r="AS218" s="20"/>
      <c r="AT218" s="19">
        <f t="shared" si="104"/>
        <v>601</v>
      </c>
      <c r="AU218" s="45">
        <v>-0.26274130000000001</v>
      </c>
      <c r="AV218" s="45"/>
      <c r="AW218" s="20"/>
      <c r="AX218" s="81">
        <f t="shared" si="89"/>
        <v>6.3985949345352076</v>
      </c>
      <c r="AY218" s="82">
        <f t="shared" si="90"/>
        <v>1.1597073880279205</v>
      </c>
      <c r="BA218" s="20"/>
      <c r="BB218" s="13"/>
    </row>
    <row r="219" spans="1:54" x14ac:dyDescent="0.2">
      <c r="A219" t="e">
        <f>IF(#REF!=D219,1,0)</f>
        <v>#REF!</v>
      </c>
      <c r="B219">
        <v>5</v>
      </c>
      <c r="C219" s="1" t="s">
        <v>476</v>
      </c>
      <c r="D219" s="1" t="s">
        <v>187</v>
      </c>
      <c r="E219" s="1">
        <v>572</v>
      </c>
      <c r="F219" s="1">
        <v>11906</v>
      </c>
      <c r="G219" s="5"/>
      <c r="H219" s="26">
        <v>2.669</v>
      </c>
      <c r="I219" s="26">
        <v>15.71</v>
      </c>
      <c r="J219" s="26">
        <v>13.086</v>
      </c>
      <c r="K219" s="5"/>
      <c r="L219" s="26">
        <v>5.4130000000000003</v>
      </c>
      <c r="M219" s="26">
        <v>41.326000000000001</v>
      </c>
      <c r="N219" s="26">
        <v>27.475999999999999</v>
      </c>
      <c r="O219" s="20"/>
      <c r="P219" s="51">
        <v>3.4000000000000002E-2</v>
      </c>
      <c r="Q219" s="51">
        <v>1.2E-2</v>
      </c>
      <c r="R219" s="51">
        <v>0.01</v>
      </c>
      <c r="S219" s="5"/>
      <c r="T219" s="26">
        <v>2.97</v>
      </c>
      <c r="U219" s="26">
        <v>0.88200000000000001</v>
      </c>
      <c r="V219" s="5"/>
      <c r="W219" s="26">
        <v>0.83299999999999996</v>
      </c>
      <c r="X219" s="26">
        <v>0.29699999999999999</v>
      </c>
      <c r="Y219" s="53">
        <f t="shared" si="92"/>
        <v>0.24740099999999998</v>
      </c>
      <c r="Z219" s="5"/>
      <c r="AA219" s="28">
        <f t="shared" si="93"/>
        <v>2.028100412139378</v>
      </c>
      <c r="AB219" s="28">
        <f t="shared" si="94"/>
        <v>2.6305537873965625</v>
      </c>
      <c r="AC219" s="28">
        <f t="shared" si="95"/>
        <v>2.099648479290845</v>
      </c>
      <c r="AD219" s="5"/>
      <c r="AE219" s="26">
        <v>8.9999999999999993E-3</v>
      </c>
      <c r="AF219" s="26">
        <v>2E-3</v>
      </c>
      <c r="AG219" s="26">
        <v>0.998</v>
      </c>
      <c r="AH219" s="5"/>
      <c r="AI219" s="38">
        <f t="shared" si="96"/>
        <v>0.24740099999999998</v>
      </c>
      <c r="AJ219" s="14">
        <f t="shared" si="97"/>
        <v>0.86521835140312109</v>
      </c>
      <c r="AK219" s="59">
        <f t="shared" si="98"/>
        <v>3193.955798</v>
      </c>
      <c r="AL219" s="13">
        <f t="shared" si="99"/>
        <v>0.2859405369740376</v>
      </c>
      <c r="AN219" s="20"/>
      <c r="AO219" s="13">
        <f t="shared" si="105"/>
        <v>0.24740099999999998</v>
      </c>
      <c r="AP219" s="50">
        <f t="shared" si="106"/>
        <v>0.87248781001432607</v>
      </c>
      <c r="AQ219" s="12">
        <f t="shared" si="107"/>
        <v>3376.0429340000001</v>
      </c>
      <c r="AR219" s="13">
        <f t="shared" si="108"/>
        <v>0.28355811641189316</v>
      </c>
      <c r="AS219" s="20"/>
      <c r="AT219" s="19">
        <f t="shared" si="104"/>
        <v>572</v>
      </c>
      <c r="AU219" s="45">
        <v>-7.2582300000000002E-2</v>
      </c>
      <c r="AV219" s="45"/>
      <c r="AW219" s="20"/>
      <c r="AX219" s="81">
        <f t="shared" si="89"/>
        <v>6.3491389913797978</v>
      </c>
      <c r="AY219" s="82">
        <f t="shared" si="90"/>
        <v>1.0885619528146082</v>
      </c>
      <c r="BA219" s="20"/>
      <c r="BB219" s="13"/>
    </row>
    <row r="220" spans="1:54" x14ac:dyDescent="0.2">
      <c r="A220" t="e">
        <f>IF(#REF!=D220,1,0)</f>
        <v>#REF!</v>
      </c>
      <c r="B220">
        <v>5</v>
      </c>
      <c r="C220" s="1" t="s">
        <v>477</v>
      </c>
      <c r="D220" s="1" t="s">
        <v>204</v>
      </c>
      <c r="E220" s="1">
        <v>319</v>
      </c>
      <c r="F220" s="1">
        <v>11906</v>
      </c>
      <c r="G220" s="5"/>
      <c r="H220" s="26">
        <v>1.4750000000000001</v>
      </c>
      <c r="I220" s="26">
        <v>16.12</v>
      </c>
      <c r="J220" s="26">
        <v>12.725</v>
      </c>
      <c r="K220" s="5"/>
      <c r="L220" s="26">
        <v>3.9470000000000001</v>
      </c>
      <c r="M220" s="26">
        <v>41.563000000000002</v>
      </c>
      <c r="N220" s="26">
        <v>25.838000000000001</v>
      </c>
      <c r="O220" s="20"/>
      <c r="P220" s="51">
        <v>1.0999999999999999E-2</v>
      </c>
      <c r="Q220" s="51">
        <v>0.01</v>
      </c>
      <c r="R220" s="51">
        <v>0.01</v>
      </c>
      <c r="S220" s="5"/>
      <c r="T220" s="26">
        <v>2.944</v>
      </c>
      <c r="U220" s="26">
        <v>0.88600000000000001</v>
      </c>
      <c r="V220" s="5"/>
      <c r="W220" s="26">
        <v>0.78900000000000003</v>
      </c>
      <c r="X220" s="26">
        <v>0.30099999999999999</v>
      </c>
      <c r="Y220" s="53">
        <f t="shared" si="92"/>
        <v>0.23748900000000001</v>
      </c>
      <c r="Z220" s="5"/>
      <c r="AA220" s="28">
        <f t="shared" si="93"/>
        <v>2.6759322033898303</v>
      </c>
      <c r="AB220" s="28">
        <f t="shared" si="94"/>
        <v>2.5783498759305212</v>
      </c>
      <c r="AC220" s="28">
        <f t="shared" si="95"/>
        <v>2.0304911591355599</v>
      </c>
      <c r="AD220" s="5"/>
      <c r="AE220" s="26">
        <v>-6.6000000000000003E-2</v>
      </c>
      <c r="AF220" s="26">
        <v>-6.2E-2</v>
      </c>
      <c r="AG220" s="26">
        <v>0.997</v>
      </c>
      <c r="AH220" s="5"/>
      <c r="AI220" s="38">
        <f t="shared" si="96"/>
        <v>0.23748900000000001</v>
      </c>
      <c r="AJ220" s="14">
        <f t="shared" si="97"/>
        <v>0.91600773989264628</v>
      </c>
      <c r="AK220" s="59">
        <f t="shared" si="98"/>
        <v>2895.9931389999997</v>
      </c>
      <c r="AL220" s="13">
        <f t="shared" si="99"/>
        <v>0.25926527654431508</v>
      </c>
      <c r="AN220" s="20"/>
      <c r="AO220" s="13">
        <f t="shared" si="105"/>
        <v>0.23748900000000001</v>
      </c>
      <c r="AP220" s="50">
        <f t="shared" si="106"/>
        <v>0.92078865645302033</v>
      </c>
      <c r="AQ220" s="12">
        <f t="shared" si="107"/>
        <v>3070.7850429999999</v>
      </c>
      <c r="AR220" s="13">
        <f t="shared" si="108"/>
        <v>0.25791912002351752</v>
      </c>
      <c r="AS220" s="20"/>
      <c r="AT220" s="19">
        <f t="shared" si="104"/>
        <v>319</v>
      </c>
      <c r="AU220" s="45">
        <v>5.7111700000000001E-2</v>
      </c>
      <c r="AV220" s="45"/>
      <c r="AW220" s="20"/>
      <c r="AX220" s="81">
        <f t="shared" si="89"/>
        <v>5.7651911027848444</v>
      </c>
      <c r="AY220" s="82">
        <f t="shared" si="90"/>
        <v>1.0797692008666298</v>
      </c>
      <c r="BA220" s="20"/>
      <c r="BB220" s="13"/>
    </row>
    <row r="221" spans="1:54" x14ac:dyDescent="0.2">
      <c r="A221" t="e">
        <f>IF(#REF!=D221,1,0)</f>
        <v>#REF!</v>
      </c>
      <c r="B221">
        <v>5</v>
      </c>
      <c r="C221" s="1" t="s">
        <v>478</v>
      </c>
      <c r="D221" s="1" t="s">
        <v>202</v>
      </c>
      <c r="E221" s="1">
        <v>310</v>
      </c>
      <c r="F221" s="1">
        <v>11906</v>
      </c>
      <c r="G221" s="5"/>
      <c r="H221" s="26">
        <v>2.0979999999999999</v>
      </c>
      <c r="I221" s="26">
        <v>23.452999999999999</v>
      </c>
      <c r="J221" s="26">
        <v>20.521999999999998</v>
      </c>
      <c r="K221" s="5"/>
      <c r="L221" s="26">
        <v>3.4049999999999998</v>
      </c>
      <c r="M221" s="26">
        <v>35.551000000000002</v>
      </c>
      <c r="N221" s="26">
        <v>29.17</v>
      </c>
      <c r="O221" s="20"/>
      <c r="P221" s="51">
        <v>4.2999999999999997E-2</v>
      </c>
      <c r="Q221" s="51">
        <v>1.2E-2</v>
      </c>
      <c r="R221" s="51">
        <v>5.0000000000000001E-3</v>
      </c>
      <c r="S221" s="5"/>
      <c r="T221" s="26">
        <v>4.3079999999999998</v>
      </c>
      <c r="U221" s="26">
        <v>1.288</v>
      </c>
      <c r="V221" s="5"/>
      <c r="W221" s="26">
        <v>0.875</v>
      </c>
      <c r="X221" s="26">
        <v>0.29899999999999999</v>
      </c>
      <c r="Y221" s="53">
        <f t="shared" si="92"/>
        <v>0.261625</v>
      </c>
      <c r="Z221" s="5"/>
      <c r="AA221" s="28">
        <f t="shared" si="93"/>
        <v>1.622974261201144</v>
      </c>
      <c r="AB221" s="28">
        <f t="shared" si="94"/>
        <v>1.5158401910203387</v>
      </c>
      <c r="AC221" s="28">
        <f t="shared" si="95"/>
        <v>1.421401422863269</v>
      </c>
      <c r="AD221" s="5"/>
      <c r="AE221" s="26">
        <v>2.5999999999999999E-2</v>
      </c>
      <c r="AF221" s="26">
        <v>5.8999999999999997E-2</v>
      </c>
      <c r="AG221" s="26">
        <v>0.996</v>
      </c>
      <c r="AH221" s="5"/>
      <c r="AI221" s="38">
        <f t="shared" si="96"/>
        <v>0.261625</v>
      </c>
      <c r="AJ221" s="14">
        <f t="shared" si="97"/>
        <v>0.92736329025251107</v>
      </c>
      <c r="AK221" s="59">
        <f t="shared" si="98"/>
        <v>3151.2475000000004</v>
      </c>
      <c r="AL221" s="13">
        <f t="shared" si="99"/>
        <v>0.28211705461056402</v>
      </c>
      <c r="AN221" s="20"/>
      <c r="AO221" s="13">
        <f t="shared" si="105"/>
        <v>0.261625</v>
      </c>
      <c r="AP221" s="50">
        <f t="shared" si="106"/>
        <v>0.93154614199070007</v>
      </c>
      <c r="AQ221" s="12">
        <f t="shared" si="107"/>
        <v>3343.8035</v>
      </c>
      <c r="AR221" s="13">
        <f t="shared" si="108"/>
        <v>0.28085028557030067</v>
      </c>
      <c r="AS221" s="20"/>
      <c r="AT221" s="19">
        <f t="shared" si="104"/>
        <v>310</v>
      </c>
      <c r="AU221" s="45">
        <v>4.2587399999999997E-2</v>
      </c>
      <c r="AV221" s="45"/>
      <c r="AW221" s="20"/>
      <c r="AX221" s="81">
        <f t="shared" si="89"/>
        <v>5.7365722974791922</v>
      </c>
      <c r="AY221" s="82">
        <f t="shared" si="90"/>
        <v>1.4604737592941421</v>
      </c>
      <c r="BA221" s="20"/>
      <c r="BB221" s="13"/>
    </row>
    <row r="222" spans="1:54" x14ac:dyDescent="0.2">
      <c r="A222" t="e">
        <f>IF(#REF!=D222,1,0)</f>
        <v>#REF!</v>
      </c>
      <c r="B222">
        <v>5</v>
      </c>
      <c r="C222" s="1" t="s">
        <v>479</v>
      </c>
      <c r="D222" s="1" t="s">
        <v>205</v>
      </c>
      <c r="E222" s="1">
        <v>285</v>
      </c>
      <c r="F222" s="1">
        <v>11906</v>
      </c>
      <c r="G222" s="5"/>
      <c r="H222" s="26">
        <v>2.1339999999999999</v>
      </c>
      <c r="I222" s="26">
        <v>23.649000000000001</v>
      </c>
      <c r="J222" s="26">
        <v>20.314</v>
      </c>
      <c r="K222" s="5"/>
      <c r="L222" s="26">
        <v>4.7869999999999999</v>
      </c>
      <c r="M222" s="26">
        <v>44.816000000000003</v>
      </c>
      <c r="N222" s="26">
        <v>35.570999999999998</v>
      </c>
      <c r="O222" s="20"/>
      <c r="P222" s="51">
        <v>3.1E-2</v>
      </c>
      <c r="Q222" s="51">
        <v>8.0000000000000002E-3</v>
      </c>
      <c r="R222" s="51">
        <v>8.9999999999999993E-3</v>
      </c>
      <c r="S222" s="5"/>
      <c r="T222" s="26">
        <v>4.766</v>
      </c>
      <c r="U222" s="26">
        <v>1.296</v>
      </c>
      <c r="V222" s="5"/>
      <c r="W222" s="26">
        <v>0.85899999999999999</v>
      </c>
      <c r="X222" s="26">
        <v>0.27200000000000002</v>
      </c>
      <c r="Y222" s="53">
        <f t="shared" si="92"/>
        <v>0.23364800000000002</v>
      </c>
      <c r="Z222" s="5"/>
      <c r="AA222" s="28">
        <f t="shared" si="93"/>
        <v>2.2432052483598874</v>
      </c>
      <c r="AB222" s="28">
        <f t="shared" si="94"/>
        <v>1.8950484164235275</v>
      </c>
      <c r="AC222" s="28">
        <f t="shared" si="95"/>
        <v>1.7510583833809195</v>
      </c>
      <c r="AD222" s="5"/>
      <c r="AE222" s="26">
        <v>6.9000000000000006E-2</v>
      </c>
      <c r="AF222" s="26">
        <v>6.6000000000000003E-2</v>
      </c>
      <c r="AG222" s="26">
        <v>0.997</v>
      </c>
      <c r="AH222" s="5"/>
      <c r="AI222" s="38">
        <f t="shared" si="96"/>
        <v>0.23364800000000002</v>
      </c>
      <c r="AJ222" s="14">
        <f t="shared" si="97"/>
        <v>0.9227756863297728</v>
      </c>
      <c r="AK222" s="59">
        <f t="shared" si="98"/>
        <v>2828.2584800000004</v>
      </c>
      <c r="AL222" s="13">
        <f t="shared" si="99"/>
        <v>0.25320129632945393</v>
      </c>
      <c r="AN222" s="20"/>
      <c r="AO222" s="13">
        <f t="shared" si="105"/>
        <v>0.23364800000000002</v>
      </c>
      <c r="AP222" s="50">
        <f t="shared" si="106"/>
        <v>0.92720198121992659</v>
      </c>
      <c r="AQ222" s="12">
        <f t="shared" si="107"/>
        <v>3000.2234080000003</v>
      </c>
      <c r="AR222" s="13">
        <f t="shared" si="108"/>
        <v>0.25199255904585927</v>
      </c>
      <c r="AS222" s="20"/>
      <c r="AT222" s="19">
        <f t="shared" si="104"/>
        <v>285</v>
      </c>
      <c r="AU222" s="45">
        <v>7.3298799999999997E-2</v>
      </c>
      <c r="AV222" s="45"/>
      <c r="AW222" s="20"/>
      <c r="AX222" s="81">
        <f t="shared" si="89"/>
        <v>5.6524891802686508</v>
      </c>
      <c r="AY222" s="82">
        <f t="shared" si="90"/>
        <v>1.5615073786765503</v>
      </c>
      <c r="BA222" s="20"/>
      <c r="BB222" s="13"/>
    </row>
    <row r="223" spans="1:54" x14ac:dyDescent="0.2">
      <c r="A223" t="e">
        <f>IF(#REF!=D223,1,0)</f>
        <v>#REF!</v>
      </c>
      <c r="B223">
        <v>5</v>
      </c>
      <c r="C223" s="1" t="s">
        <v>480</v>
      </c>
      <c r="D223" s="1" t="s">
        <v>200</v>
      </c>
      <c r="E223" s="1">
        <v>244</v>
      </c>
      <c r="F223" s="1">
        <v>11906</v>
      </c>
      <c r="G223" s="5"/>
      <c r="H223" s="26">
        <v>1.4890000000000001</v>
      </c>
      <c r="I223" s="26">
        <v>20.805</v>
      </c>
      <c r="J223" s="26">
        <v>16.271999999999998</v>
      </c>
      <c r="K223" s="5"/>
      <c r="L223" s="26">
        <v>2.956</v>
      </c>
      <c r="M223" s="26">
        <v>43.197000000000003</v>
      </c>
      <c r="N223" s="26">
        <v>26.402000000000001</v>
      </c>
      <c r="O223" s="20"/>
      <c r="P223" s="51">
        <v>2.9000000000000001E-2</v>
      </c>
      <c r="Q223" s="51">
        <v>1.4999999999999999E-2</v>
      </c>
      <c r="R223" s="51">
        <v>1.0999999999999999E-2</v>
      </c>
      <c r="S223" s="5"/>
      <c r="T223" s="26">
        <v>3.8839999999999999</v>
      </c>
      <c r="U223" s="26">
        <v>1.1359999999999999</v>
      </c>
      <c r="V223" s="5"/>
      <c r="W223" s="26">
        <v>0.78200000000000003</v>
      </c>
      <c r="X223" s="26">
        <v>0.29199999999999998</v>
      </c>
      <c r="Y223" s="53">
        <f t="shared" si="92"/>
        <v>0.22834399999999999</v>
      </c>
      <c r="Z223" s="5"/>
      <c r="AA223" s="28">
        <f t="shared" si="93"/>
        <v>1.985224983210208</v>
      </c>
      <c r="AB223" s="28">
        <f t="shared" si="94"/>
        <v>2.0762797404470081</v>
      </c>
      <c r="AC223" s="28">
        <f t="shared" si="95"/>
        <v>1.6225417895771881</v>
      </c>
      <c r="AD223" s="5"/>
      <c r="AE223" s="26">
        <v>0.14699999999999999</v>
      </c>
      <c r="AF223" s="26">
        <v>0.14299999999999999</v>
      </c>
      <c r="AG223" s="26">
        <v>0.997</v>
      </c>
      <c r="AH223" s="5"/>
      <c r="AI223" s="38">
        <f t="shared" si="96"/>
        <v>0.22834399999999999</v>
      </c>
      <c r="AJ223" s="14">
        <f t="shared" si="97"/>
        <v>0.93125525246291474</v>
      </c>
      <c r="AK223" s="59">
        <f t="shared" si="98"/>
        <v>2738.886544</v>
      </c>
      <c r="AL223" s="13">
        <f t="shared" si="99"/>
        <v>0.24520022775290959</v>
      </c>
      <c r="AN223" s="20"/>
      <c r="AO223" s="13">
        <f t="shared" si="105"/>
        <v>0.22834399999999999</v>
      </c>
      <c r="AP223" s="50">
        <f t="shared" si="106"/>
        <v>0.93522963547420213</v>
      </c>
      <c r="AQ223" s="12">
        <f t="shared" si="107"/>
        <v>2906.9477279999996</v>
      </c>
      <c r="AR223" s="13">
        <f t="shared" si="108"/>
        <v>0.24415821669746343</v>
      </c>
      <c r="AS223" s="20"/>
      <c r="AT223" s="19">
        <f t="shared" si="104"/>
        <v>244</v>
      </c>
      <c r="AU223" s="45">
        <v>7.9591200000000001E-2</v>
      </c>
      <c r="AV223" s="45"/>
      <c r="AW223" s="20"/>
      <c r="AX223" s="81">
        <f t="shared" si="89"/>
        <v>5.4971682252932021</v>
      </c>
      <c r="AY223" s="82">
        <f t="shared" si="90"/>
        <v>1.3568655504290785</v>
      </c>
      <c r="BA223" s="20"/>
      <c r="BB223" s="13"/>
    </row>
    <row r="224" spans="1:54" x14ac:dyDescent="0.2">
      <c r="A224" t="e">
        <f>IF(#REF!=D224,1,0)</f>
        <v>#REF!</v>
      </c>
      <c r="B224">
        <v>5</v>
      </c>
      <c r="C224" s="1" t="s">
        <v>481</v>
      </c>
      <c r="D224" s="1" t="s">
        <v>194</v>
      </c>
      <c r="E224" s="1">
        <v>184</v>
      </c>
      <c r="F224" s="1">
        <v>11906</v>
      </c>
      <c r="G224" s="5"/>
      <c r="H224" s="26">
        <v>1.399</v>
      </c>
      <c r="I224" s="26">
        <v>15.226000000000001</v>
      </c>
      <c r="J224" s="26">
        <v>12.593</v>
      </c>
      <c r="K224" s="5"/>
      <c r="L224" s="26">
        <v>2.2869999999999999</v>
      </c>
      <c r="M224" s="26">
        <v>35.758000000000003</v>
      </c>
      <c r="N224" s="26">
        <v>24.492999999999999</v>
      </c>
      <c r="O224" s="20"/>
      <c r="P224" s="51">
        <v>1.7000000000000001E-2</v>
      </c>
      <c r="Q224" s="51">
        <v>1.0999999999999999E-2</v>
      </c>
      <c r="R224" s="51">
        <v>0.01</v>
      </c>
      <c r="S224" s="5"/>
      <c r="T224" s="26">
        <v>4.84</v>
      </c>
      <c r="U224" s="26">
        <v>0.82699999999999996</v>
      </c>
      <c r="V224" s="5"/>
      <c r="W224" s="26">
        <v>0.82699999999999996</v>
      </c>
      <c r="X224" s="26">
        <v>0.17100000000000001</v>
      </c>
      <c r="Y224" s="53">
        <f t="shared" si="92"/>
        <v>0.14141700000000001</v>
      </c>
      <c r="Z224" s="5"/>
      <c r="AA224" s="28">
        <f t="shared" si="93"/>
        <v>1.6347390993566833</v>
      </c>
      <c r="AB224" s="28">
        <f t="shared" si="94"/>
        <v>2.3484828582687509</v>
      </c>
      <c r="AC224" s="28">
        <f t="shared" si="95"/>
        <v>1.9449694274596998</v>
      </c>
      <c r="AD224" s="5"/>
      <c r="AE224" s="26">
        <v>9.5000000000000001E-2</v>
      </c>
      <c r="AF224" s="26">
        <v>0.104</v>
      </c>
      <c r="AG224" s="26">
        <v>1</v>
      </c>
      <c r="AH224" s="5"/>
      <c r="AI224" s="38">
        <f t="shared" si="96"/>
        <v>0.14141700000000001</v>
      </c>
      <c r="AJ224" s="14">
        <f t="shared" si="97"/>
        <v>0.9090822854239593</v>
      </c>
      <c r="AK224" s="59">
        <f t="shared" si="98"/>
        <v>1737.6071620000002</v>
      </c>
      <c r="AL224" s="13">
        <f t="shared" si="99"/>
        <v>0.15556017564906</v>
      </c>
      <c r="AN224" s="20"/>
      <c r="AO224" s="13">
        <f t="shared" si="105"/>
        <v>0.14141700000000001</v>
      </c>
      <c r="AP224" s="50">
        <f t="shared" si="106"/>
        <v>0.91422049006493156</v>
      </c>
      <c r="AQ224" s="12">
        <f t="shared" si="107"/>
        <v>1841.6900740000003</v>
      </c>
      <c r="AR224" s="13">
        <f t="shared" si="108"/>
        <v>0.15468587888459603</v>
      </c>
      <c r="AS224" s="20"/>
      <c r="AT224" s="19">
        <f t="shared" si="104"/>
        <v>184</v>
      </c>
      <c r="AU224" s="45">
        <v>-2.2728999999999999E-2</v>
      </c>
      <c r="AV224" s="45"/>
      <c r="AW224" s="20"/>
      <c r="AX224" s="81">
        <f t="shared" si="89"/>
        <v>5.2149357576089859</v>
      </c>
      <c r="AY224" s="82">
        <f t="shared" si="90"/>
        <v>1.5769147207285403</v>
      </c>
      <c r="BA224" s="20"/>
      <c r="BB224" s="13"/>
    </row>
    <row r="225" spans="1:54" x14ac:dyDescent="0.2">
      <c r="A225" t="e">
        <f>IF(#REF!=D225,1,0)</f>
        <v>#REF!</v>
      </c>
      <c r="B225">
        <v>5</v>
      </c>
      <c r="C225" s="1" t="s">
        <v>482</v>
      </c>
      <c r="D225" s="1" t="s">
        <v>188</v>
      </c>
      <c r="E225" s="1">
        <v>181</v>
      </c>
      <c r="F225" s="1">
        <v>11906</v>
      </c>
      <c r="G225" s="5"/>
      <c r="H225" s="26">
        <v>1.1120000000000001</v>
      </c>
      <c r="I225" s="26">
        <v>20.329000000000001</v>
      </c>
      <c r="J225" s="26">
        <v>16.779</v>
      </c>
      <c r="K225" s="5"/>
      <c r="L225" s="26">
        <v>1.6639999999999999</v>
      </c>
      <c r="M225" s="26">
        <v>42.374000000000002</v>
      </c>
      <c r="N225" s="26">
        <v>28.611999999999998</v>
      </c>
      <c r="O225" s="20"/>
      <c r="P225" s="51">
        <v>3.5000000000000003E-2</v>
      </c>
      <c r="Q225" s="51">
        <v>1.0999999999999999E-2</v>
      </c>
      <c r="R225" s="51">
        <v>0.01</v>
      </c>
      <c r="S225" s="5"/>
      <c r="T225" s="26">
        <v>3.91</v>
      </c>
      <c r="U225" s="26">
        <v>1.1040000000000001</v>
      </c>
      <c r="V225" s="5"/>
      <c r="W225" s="26">
        <v>0.82499999999999996</v>
      </c>
      <c r="X225" s="26">
        <v>0.28199999999999997</v>
      </c>
      <c r="Y225" s="53">
        <f t="shared" si="92"/>
        <v>0.23264999999999997</v>
      </c>
      <c r="Z225" s="5"/>
      <c r="AA225" s="28">
        <f t="shared" si="93"/>
        <v>1.4964028776978415</v>
      </c>
      <c r="AB225" s="28">
        <f t="shared" si="94"/>
        <v>2.0844114319445128</v>
      </c>
      <c r="AC225" s="28">
        <f t="shared" si="95"/>
        <v>1.7052267715596876</v>
      </c>
      <c r="AD225" s="5"/>
      <c r="AE225" s="26">
        <v>0.114</v>
      </c>
      <c r="AF225" s="26">
        <v>0.114</v>
      </c>
      <c r="AG225" s="26">
        <v>0.999</v>
      </c>
      <c r="AH225" s="5"/>
      <c r="AI225" s="38">
        <f t="shared" si="96"/>
        <v>0.23264999999999997</v>
      </c>
      <c r="AJ225" s="14">
        <f t="shared" si="97"/>
        <v>0.94926548282406764</v>
      </c>
      <c r="AK225" s="59">
        <f t="shared" si="98"/>
        <v>2737.5908499999996</v>
      </c>
      <c r="AL225" s="13">
        <f t="shared" si="99"/>
        <v>0.24508423008057292</v>
      </c>
      <c r="AN225" s="20"/>
      <c r="AO225" s="13">
        <f t="shared" si="105"/>
        <v>0.23264999999999997</v>
      </c>
      <c r="AP225" s="50">
        <f t="shared" si="106"/>
        <v>0.95225201617321786</v>
      </c>
      <c r="AQ225" s="12">
        <f t="shared" si="107"/>
        <v>2908.82125</v>
      </c>
      <c r="AR225" s="13">
        <f t="shared" si="108"/>
        <v>0.24431557618007727</v>
      </c>
      <c r="AS225" s="20"/>
      <c r="AT225" s="19">
        <f t="shared" si="104"/>
        <v>181</v>
      </c>
      <c r="AU225" s="45">
        <v>3.4368500000000003E-2</v>
      </c>
      <c r="AV225" s="45"/>
      <c r="AW225" s="20"/>
      <c r="AX225" s="81">
        <f t="shared" si="89"/>
        <v>5.1984970312658261</v>
      </c>
      <c r="AY225" s="82">
        <f t="shared" si="90"/>
        <v>1.3635373739972745</v>
      </c>
      <c r="BA225" s="20"/>
      <c r="BB225" s="13"/>
    </row>
    <row r="226" spans="1:54" x14ac:dyDescent="0.2">
      <c r="A226" t="e">
        <f>IF(#REF!=D226,1,0)</f>
        <v>#REF!</v>
      </c>
      <c r="B226">
        <v>5</v>
      </c>
      <c r="C226" s="1" t="s">
        <v>483</v>
      </c>
      <c r="D226" s="1" t="s">
        <v>211</v>
      </c>
      <c r="E226" s="1">
        <v>168</v>
      </c>
      <c r="F226" s="1">
        <v>11906</v>
      </c>
      <c r="G226" s="5"/>
      <c r="H226" s="26">
        <v>1.79</v>
      </c>
      <c r="I226" s="26">
        <v>24.449000000000002</v>
      </c>
      <c r="J226" s="26">
        <v>14.657999999999999</v>
      </c>
      <c r="K226" s="5"/>
      <c r="L226" s="26">
        <v>2.7890000000000001</v>
      </c>
      <c r="M226" s="26">
        <v>55.088000000000001</v>
      </c>
      <c r="N226" s="26">
        <v>19.841999999999999</v>
      </c>
      <c r="O226" s="20"/>
      <c r="P226" s="51">
        <v>1.4E-2</v>
      </c>
      <c r="Q226" s="51">
        <v>1.4999999999999999E-2</v>
      </c>
      <c r="R226" s="51">
        <v>1.2E-2</v>
      </c>
      <c r="S226" s="5"/>
      <c r="T226" s="26">
        <v>6.782</v>
      </c>
      <c r="U226" s="26">
        <v>1.3260000000000001</v>
      </c>
      <c r="V226" s="5"/>
      <c r="W226" s="26">
        <v>0.6</v>
      </c>
      <c r="X226" s="26">
        <v>0.19600000000000001</v>
      </c>
      <c r="Y226" s="53">
        <f t="shared" si="92"/>
        <v>0.1176</v>
      </c>
      <c r="Z226" s="5"/>
      <c r="AA226" s="28">
        <f t="shared" si="93"/>
        <v>1.558100558659218</v>
      </c>
      <c r="AB226" s="28">
        <f t="shared" si="94"/>
        <v>2.253180089165201</v>
      </c>
      <c r="AC226" s="28">
        <f t="shared" si="95"/>
        <v>1.3536635284486287</v>
      </c>
      <c r="AD226" s="5"/>
      <c r="AE226" s="26">
        <v>-0.33900000000000002</v>
      </c>
      <c r="AF226" s="26">
        <v>-0.33700000000000002</v>
      </c>
      <c r="AG226" s="26">
        <v>1</v>
      </c>
      <c r="AH226" s="5"/>
      <c r="AI226" s="38">
        <f t="shared" si="96"/>
        <v>0.1176</v>
      </c>
      <c r="AJ226" s="14">
        <f t="shared" si="97"/>
        <v>0.89859103132829188</v>
      </c>
      <c r="AK226" s="59">
        <f t="shared" si="98"/>
        <v>1461.8352</v>
      </c>
      <c r="AL226" s="13">
        <f t="shared" si="99"/>
        <v>0.13087154879140556</v>
      </c>
      <c r="AN226" s="20"/>
      <c r="AO226" s="13">
        <f t="shared" si="105"/>
        <v>0.1176</v>
      </c>
      <c r="AP226" s="50">
        <f t="shared" si="106"/>
        <v>0.90425970531432409</v>
      </c>
      <c r="AQ226" s="12">
        <f t="shared" si="107"/>
        <v>1548.3888000000002</v>
      </c>
      <c r="AR226" s="13">
        <f t="shared" si="108"/>
        <v>0.13005113388207629</v>
      </c>
      <c r="AS226" s="20"/>
      <c r="AT226" s="19">
        <f t="shared" si="104"/>
        <v>168</v>
      </c>
      <c r="AU226" s="45">
        <v>-2.7713399999999999E-2</v>
      </c>
      <c r="AV226" s="45"/>
      <c r="AW226" s="20"/>
      <c r="AX226" s="81">
        <f t="shared" si="89"/>
        <v>5.1239639794032588</v>
      </c>
      <c r="AY226" s="82">
        <f t="shared" si="90"/>
        <v>1.9142720437034468</v>
      </c>
      <c r="BA226" s="20"/>
      <c r="BB226" s="13"/>
    </row>
    <row r="227" spans="1:54" x14ac:dyDescent="0.2">
      <c r="A227" t="e">
        <f>IF(#REF!=D227,1,0)</f>
        <v>#REF!</v>
      </c>
      <c r="B227">
        <v>5</v>
      </c>
      <c r="C227" s="1" t="s">
        <v>484</v>
      </c>
      <c r="D227" s="1" t="s">
        <v>197</v>
      </c>
      <c r="E227" s="1">
        <v>168</v>
      </c>
      <c r="F227" s="1">
        <v>11906</v>
      </c>
      <c r="G227" s="5"/>
      <c r="H227" s="26">
        <v>1.0660000000000001</v>
      </c>
      <c r="I227" s="26">
        <v>12.53</v>
      </c>
      <c r="J227" s="26">
        <v>10.423999999999999</v>
      </c>
      <c r="K227" s="5"/>
      <c r="L227" s="26">
        <v>1.5980000000000001</v>
      </c>
      <c r="M227" s="26">
        <v>22.713000000000001</v>
      </c>
      <c r="N227" s="26">
        <v>16.314</v>
      </c>
      <c r="O227" s="20"/>
      <c r="P227" s="51">
        <v>4.7E-2</v>
      </c>
      <c r="Q227" s="51">
        <v>1.9E-2</v>
      </c>
      <c r="R227" s="51">
        <v>1.9E-2</v>
      </c>
      <c r="S227" s="5"/>
      <c r="T227" s="26">
        <v>4.04</v>
      </c>
      <c r="U227" s="26">
        <v>0.68</v>
      </c>
      <c r="V227" s="5"/>
      <c r="W227" s="26">
        <v>0.83199999999999996</v>
      </c>
      <c r="X227" s="26">
        <v>0.16800000000000001</v>
      </c>
      <c r="Y227" s="53">
        <f t="shared" si="92"/>
        <v>0.13977600000000001</v>
      </c>
      <c r="Z227" s="5"/>
      <c r="AA227" s="28">
        <f t="shared" si="93"/>
        <v>1.4990619136960601</v>
      </c>
      <c r="AB227" s="28">
        <f t="shared" si="94"/>
        <v>1.8126895450917799</v>
      </c>
      <c r="AC227" s="28">
        <f t="shared" si="95"/>
        <v>1.5650422102839601</v>
      </c>
      <c r="AD227" s="5"/>
      <c r="AE227" s="26">
        <v>-4.3999999999999997E-2</v>
      </c>
      <c r="AF227" s="26">
        <v>-4.2000000000000003E-2</v>
      </c>
      <c r="AG227" s="26">
        <v>0.998</v>
      </c>
      <c r="AH227" s="5"/>
      <c r="AI227" s="38">
        <f t="shared" si="96"/>
        <v>0.13977600000000001</v>
      </c>
      <c r="AJ227" s="14">
        <f t="shared" si="97"/>
        <v>0.915279449861646</v>
      </c>
      <c r="AK227" s="59">
        <f t="shared" si="98"/>
        <v>1705.8155520000003</v>
      </c>
      <c r="AL227" s="13">
        <f t="shared" si="99"/>
        <v>0.15271401539838855</v>
      </c>
      <c r="AN227" s="20"/>
      <c r="AO227" s="13">
        <f t="shared" si="105"/>
        <v>0.13977600000000001</v>
      </c>
      <c r="AP227" s="50">
        <f t="shared" si="106"/>
        <v>0.92009820531568964</v>
      </c>
      <c r="AQ227" s="12">
        <f t="shared" si="107"/>
        <v>1808.6906880000001</v>
      </c>
      <c r="AR227" s="13">
        <f t="shared" si="108"/>
        <v>0.15191421871325383</v>
      </c>
      <c r="AS227" s="20"/>
      <c r="AT227" s="19">
        <f t="shared" si="104"/>
        <v>168</v>
      </c>
      <c r="AU227" s="45">
        <v>-0.2198319</v>
      </c>
      <c r="AV227" s="45"/>
      <c r="AW227" s="20"/>
      <c r="AX227" s="81">
        <f t="shared" si="89"/>
        <v>5.1239639794032588</v>
      </c>
      <c r="AY227" s="82">
        <f t="shared" si="90"/>
        <v>1.3962446919730587</v>
      </c>
      <c r="BA227" s="20"/>
      <c r="BB227" s="13"/>
    </row>
    <row r="228" spans="1:54" x14ac:dyDescent="0.2">
      <c r="A228" t="e">
        <f>IF(#REF!=D228,1,0)</f>
        <v>#REF!</v>
      </c>
      <c r="B228">
        <v>5</v>
      </c>
      <c r="C228" s="1" t="s">
        <v>485</v>
      </c>
      <c r="D228" s="1" t="s">
        <v>208</v>
      </c>
      <c r="E228" s="1">
        <v>140</v>
      </c>
      <c r="F228" s="1">
        <v>11906</v>
      </c>
      <c r="G228" s="5"/>
      <c r="H228" s="26">
        <v>0.79700000000000004</v>
      </c>
      <c r="I228" s="26">
        <v>19.053000000000001</v>
      </c>
      <c r="J228" s="26">
        <v>15.91</v>
      </c>
      <c r="K228" s="5"/>
      <c r="L228" s="26">
        <v>1.2290000000000001</v>
      </c>
      <c r="M228" s="26">
        <v>43.493000000000002</v>
      </c>
      <c r="N228" s="26">
        <v>30.201000000000001</v>
      </c>
      <c r="O228" s="20"/>
      <c r="P228" s="51">
        <v>2.1999999999999999E-2</v>
      </c>
      <c r="Q228" s="51">
        <v>1.4E-2</v>
      </c>
      <c r="R228" s="51">
        <v>1.0999999999999999E-2</v>
      </c>
      <c r="S228" s="5"/>
      <c r="T228" s="26">
        <v>3.6240000000000001</v>
      </c>
      <c r="U228" s="26">
        <v>1.0309999999999999</v>
      </c>
      <c r="V228" s="5"/>
      <c r="W228" s="26">
        <v>0.83499999999999996</v>
      </c>
      <c r="X228" s="26">
        <v>0.28399999999999997</v>
      </c>
      <c r="Y228" s="53">
        <f t="shared" si="92"/>
        <v>0.23713999999999996</v>
      </c>
      <c r="Z228" s="5"/>
      <c r="AA228" s="28">
        <f t="shared" si="93"/>
        <v>1.5420326223337517</v>
      </c>
      <c r="AB228" s="28">
        <f t="shared" si="94"/>
        <v>2.2827376266204795</v>
      </c>
      <c r="AC228" s="28">
        <f t="shared" si="95"/>
        <v>1.8982401005656819</v>
      </c>
      <c r="AD228" s="5"/>
      <c r="AE228" s="26">
        <v>1.0999999999999999E-2</v>
      </c>
      <c r="AF228" s="26">
        <v>8.0000000000000002E-3</v>
      </c>
      <c r="AG228" s="26">
        <v>0.999</v>
      </c>
      <c r="AH228" s="5"/>
      <c r="AI228" s="38">
        <f t="shared" si="96"/>
        <v>0.23713999999999996</v>
      </c>
      <c r="AJ228" s="14">
        <f t="shared" si="97"/>
        <v>0.96124317775430601</v>
      </c>
      <c r="AK228" s="59">
        <f t="shared" si="98"/>
        <v>2755.6541999999995</v>
      </c>
      <c r="AL228" s="13">
        <f t="shared" si="99"/>
        <v>0.24670136078782448</v>
      </c>
      <c r="AN228" s="20"/>
      <c r="AO228" s="13">
        <f t="shared" si="105"/>
        <v>0.23713999999999996</v>
      </c>
      <c r="AP228" s="50">
        <f t="shared" si="106"/>
        <v>0.96355170562294468</v>
      </c>
      <c r="AQ228" s="12">
        <f t="shared" si="107"/>
        <v>2930.1892399999997</v>
      </c>
      <c r="AR228" s="13">
        <f t="shared" si="108"/>
        <v>0.24611030068872836</v>
      </c>
      <c r="AS228" s="20"/>
      <c r="AT228" s="19">
        <f t="shared" si="104"/>
        <v>140</v>
      </c>
      <c r="AU228" s="45">
        <v>7.5722000000000003E-3</v>
      </c>
      <c r="AV228" s="45"/>
      <c r="AW228" s="20"/>
      <c r="AX228" s="81">
        <f t="shared" si="89"/>
        <v>4.9416424226093039</v>
      </c>
      <c r="AY228" s="82">
        <f t="shared" si="90"/>
        <v>1.287578388180733</v>
      </c>
      <c r="BA228" s="20"/>
      <c r="BB228" s="13"/>
    </row>
    <row r="229" spans="1:54" x14ac:dyDescent="0.2">
      <c r="A229" t="e">
        <f>IF(#REF!=D229,1,0)</f>
        <v>#REF!</v>
      </c>
      <c r="B229">
        <v>5</v>
      </c>
      <c r="C229" s="1" t="s">
        <v>486</v>
      </c>
      <c r="D229" s="1" t="s">
        <v>210</v>
      </c>
      <c r="E229" s="1">
        <v>127</v>
      </c>
      <c r="F229" s="1">
        <v>11906</v>
      </c>
      <c r="G229" s="5"/>
      <c r="H229" s="26">
        <v>0.63800000000000001</v>
      </c>
      <c r="I229" s="26">
        <v>10.836</v>
      </c>
      <c r="J229" s="26">
        <v>8.9670000000000005</v>
      </c>
      <c r="K229" s="5"/>
      <c r="L229" s="26">
        <v>0.67900000000000005</v>
      </c>
      <c r="M229" s="26">
        <v>25.913</v>
      </c>
      <c r="N229" s="26">
        <v>17.837</v>
      </c>
      <c r="O229" s="20"/>
      <c r="P229" s="51">
        <v>0.01</v>
      </c>
      <c r="Q229" s="51">
        <v>1.4999999999999999E-2</v>
      </c>
      <c r="R229" s="51">
        <v>1.2E-2</v>
      </c>
      <c r="S229" s="5"/>
      <c r="T229" s="26">
        <v>3.198</v>
      </c>
      <c r="U229" s="26">
        <v>0.58599999999999997</v>
      </c>
      <c r="V229" s="5"/>
      <c r="W229" s="26">
        <v>0.82699999999999996</v>
      </c>
      <c r="X229" s="26">
        <v>0.183</v>
      </c>
      <c r="Y229" s="53">
        <f t="shared" si="92"/>
        <v>0.15134099999999998</v>
      </c>
      <c r="Z229" s="5"/>
      <c r="AA229" s="28">
        <f t="shared" si="93"/>
        <v>1.0642633228840126</v>
      </c>
      <c r="AB229" s="28">
        <f t="shared" si="94"/>
        <v>2.3913805832410482</v>
      </c>
      <c r="AC229" s="28">
        <f t="shared" si="95"/>
        <v>1.9891825582692091</v>
      </c>
      <c r="AD229" s="5"/>
      <c r="AE229" s="26">
        <v>-0.32200000000000001</v>
      </c>
      <c r="AF229" s="26">
        <v>-0.32400000000000001</v>
      </c>
      <c r="AG229" s="26">
        <v>0.999</v>
      </c>
      <c r="AH229" s="5"/>
      <c r="AI229" s="38">
        <f t="shared" si="96"/>
        <v>0.15134099999999998</v>
      </c>
      <c r="AJ229" s="14">
        <f t="shared" si="97"/>
        <v>0.94006441052245893</v>
      </c>
      <c r="AK229" s="59">
        <f t="shared" si="98"/>
        <v>1798.2586629999996</v>
      </c>
      <c r="AL229" s="13">
        <f t="shared" si="99"/>
        <v>0.16099003249776184</v>
      </c>
      <c r="AN229" s="20"/>
      <c r="AO229" s="13">
        <f t="shared" si="105"/>
        <v>0.15134099999999998</v>
      </c>
      <c r="AP229" s="50">
        <f t="shared" si="106"/>
        <v>0.94356037015514582</v>
      </c>
      <c r="AQ229" s="12">
        <f t="shared" si="107"/>
        <v>1909.6456389999996</v>
      </c>
      <c r="AR229" s="13">
        <f t="shared" si="108"/>
        <v>0.16039355274651432</v>
      </c>
      <c r="AS229" s="20"/>
      <c r="AT229" s="19">
        <f t="shared" si="104"/>
        <v>127</v>
      </c>
      <c r="AU229" s="45">
        <v>-0.18284639999999999</v>
      </c>
      <c r="AV229" s="45"/>
      <c r="AW229" s="20"/>
      <c r="AX229" s="81">
        <f t="shared" si="89"/>
        <v>4.8441870864585912</v>
      </c>
      <c r="AY229" s="82">
        <f t="shared" si="90"/>
        <v>1.1625256144117624</v>
      </c>
      <c r="BA229" s="20"/>
      <c r="BB229" s="13"/>
    </row>
    <row r="230" spans="1:54" x14ac:dyDescent="0.2">
      <c r="A230" t="e">
        <f>IF(#REF!=D230,1,0)</f>
        <v>#REF!</v>
      </c>
      <c r="B230">
        <v>5</v>
      </c>
      <c r="C230" s="1" t="s">
        <v>487</v>
      </c>
      <c r="D230" s="1" t="s">
        <v>201</v>
      </c>
      <c r="E230" s="1">
        <v>114</v>
      </c>
      <c r="F230" s="1">
        <v>11906</v>
      </c>
      <c r="G230" s="5"/>
      <c r="H230" s="26">
        <v>1.8939999999999999</v>
      </c>
      <c r="I230" s="26">
        <v>19.141999999999999</v>
      </c>
      <c r="J230" s="26">
        <v>15.942</v>
      </c>
      <c r="K230" s="5"/>
      <c r="L230" s="26">
        <v>5.0860000000000003</v>
      </c>
      <c r="M230" s="26">
        <v>56.369</v>
      </c>
      <c r="N230" s="26">
        <v>39.978999999999999</v>
      </c>
      <c r="O230" s="20"/>
      <c r="P230" s="51">
        <v>2.1999999999999999E-2</v>
      </c>
      <c r="Q230" s="51">
        <v>1.9E-2</v>
      </c>
      <c r="R230" s="51">
        <v>2.1000000000000001E-2</v>
      </c>
      <c r="S230" s="5"/>
      <c r="T230" s="26">
        <v>10.576000000000001</v>
      </c>
      <c r="U230" s="26">
        <v>1.0329999999999999</v>
      </c>
      <c r="V230" s="5"/>
      <c r="W230" s="26">
        <v>0.83299999999999996</v>
      </c>
      <c r="X230" s="26">
        <v>9.8000000000000004E-2</v>
      </c>
      <c r="Y230" s="53">
        <f t="shared" si="92"/>
        <v>8.1633999999999998E-2</v>
      </c>
      <c r="Z230" s="5"/>
      <c r="AA230" s="28">
        <f t="shared" si="93"/>
        <v>2.6853220696937701</v>
      </c>
      <c r="AB230" s="28">
        <f t="shared" si="94"/>
        <v>2.9447811096019225</v>
      </c>
      <c r="AC230" s="28">
        <f t="shared" si="95"/>
        <v>2.507778195960356</v>
      </c>
      <c r="AD230" s="5"/>
      <c r="AE230" s="26">
        <v>-0.3</v>
      </c>
      <c r="AF230" s="26">
        <v>-0.3</v>
      </c>
      <c r="AG230" s="26">
        <v>0.999</v>
      </c>
      <c r="AH230" s="5"/>
      <c r="AI230" s="38">
        <f t="shared" si="96"/>
        <v>8.1633999999999998E-2</v>
      </c>
      <c r="AJ230" s="14">
        <f t="shared" si="97"/>
        <v>0.89701029261548926</v>
      </c>
      <c r="AK230" s="59">
        <f t="shared" si="98"/>
        <v>1016.5455039999999</v>
      </c>
      <c r="AL230" s="13">
        <f t="shared" si="99"/>
        <v>9.1006759534467324E-2</v>
      </c>
      <c r="AN230" s="20"/>
      <c r="AO230" s="13">
        <f t="shared" si="105"/>
        <v>8.1633999999999998E-2</v>
      </c>
      <c r="AP230" s="50">
        <f t="shared" si="106"/>
        <v>0.90275776632876525</v>
      </c>
      <c r="AQ230" s="12">
        <f t="shared" si="107"/>
        <v>1076.6281280000001</v>
      </c>
      <c r="AR230" s="13">
        <f t="shared" si="108"/>
        <v>9.0427358306736108E-2</v>
      </c>
      <c r="AS230" s="20"/>
      <c r="AT230" s="19">
        <f t="shared" si="104"/>
        <v>114</v>
      </c>
      <c r="AU230" s="45">
        <v>-0.14227010000000001</v>
      </c>
      <c r="AV230" s="45"/>
      <c r="AW230" s="20"/>
      <c r="AX230" s="81">
        <f t="shared" si="89"/>
        <v>4.7361984483944957</v>
      </c>
      <c r="AY230" s="82">
        <f t="shared" si="90"/>
        <v>2.3585872831093306</v>
      </c>
      <c r="BA230" s="20"/>
      <c r="BB230" s="13"/>
    </row>
    <row r="231" spans="1:54" x14ac:dyDescent="0.2">
      <c r="A231" t="e">
        <f>IF(#REF!=D231,1,0)</f>
        <v>#REF!</v>
      </c>
      <c r="B231">
        <v>5</v>
      </c>
      <c r="C231" s="1" t="s">
        <v>488</v>
      </c>
      <c r="D231" s="1" t="s">
        <v>196</v>
      </c>
      <c r="E231" s="1">
        <v>113</v>
      </c>
      <c r="F231" s="1">
        <v>11906</v>
      </c>
      <c r="G231" s="5"/>
      <c r="H231" s="26">
        <v>0.92500000000000004</v>
      </c>
      <c r="I231" s="26">
        <v>26.074999999999999</v>
      </c>
      <c r="J231" s="26">
        <v>20.265000000000001</v>
      </c>
      <c r="K231" s="5"/>
      <c r="L231" s="26">
        <v>1.296</v>
      </c>
      <c r="M231" s="26">
        <v>46.353000000000002</v>
      </c>
      <c r="N231" s="26">
        <v>28.212</v>
      </c>
      <c r="O231" s="20"/>
      <c r="P231" s="51">
        <v>3.4000000000000002E-2</v>
      </c>
      <c r="Q231" s="51">
        <v>1.7000000000000001E-2</v>
      </c>
      <c r="R231" s="51">
        <v>0.02</v>
      </c>
      <c r="S231" s="5"/>
      <c r="T231" s="26">
        <v>5.2089999999999996</v>
      </c>
      <c r="U231" s="26">
        <v>1.4079999999999999</v>
      </c>
      <c r="V231" s="5"/>
      <c r="W231" s="26">
        <v>0.77700000000000002</v>
      </c>
      <c r="X231" s="26">
        <v>0.27</v>
      </c>
      <c r="Y231" s="53">
        <f t="shared" si="92"/>
        <v>0.20979000000000003</v>
      </c>
      <c r="Z231" s="5"/>
      <c r="AA231" s="28">
        <f t="shared" si="93"/>
        <v>1.401081081081081</v>
      </c>
      <c r="AB231" s="28">
        <f t="shared" si="94"/>
        <v>1.777679769894535</v>
      </c>
      <c r="AC231" s="28">
        <f t="shared" si="95"/>
        <v>1.3921539600296076</v>
      </c>
      <c r="AD231" s="5"/>
      <c r="AE231" s="26">
        <v>0.221</v>
      </c>
      <c r="AF231" s="26">
        <v>0.22600000000000001</v>
      </c>
      <c r="AG231" s="26">
        <v>0.997</v>
      </c>
      <c r="AH231" s="5"/>
      <c r="AI231" s="38">
        <f t="shared" si="96"/>
        <v>0.20979000000000003</v>
      </c>
      <c r="AJ231" s="14">
        <f t="shared" si="97"/>
        <v>0.96329360889910576</v>
      </c>
      <c r="AK231" s="59">
        <f t="shared" si="98"/>
        <v>2432.6480300000003</v>
      </c>
      <c r="AL231" s="13">
        <f t="shared" si="99"/>
        <v>0.21778406714413612</v>
      </c>
      <c r="AN231" s="20"/>
      <c r="AO231" s="13">
        <f t="shared" si="105"/>
        <v>0.20979000000000003</v>
      </c>
      <c r="AP231" s="50">
        <f t="shared" si="106"/>
        <v>0.96548438946644588</v>
      </c>
      <c r="AQ231" s="12">
        <f t="shared" si="107"/>
        <v>2587.0534700000003</v>
      </c>
      <c r="AR231" s="13">
        <f t="shared" si="108"/>
        <v>0.21728989333109358</v>
      </c>
      <c r="AS231" s="20"/>
      <c r="AT231" s="19">
        <f t="shared" si="104"/>
        <v>113</v>
      </c>
      <c r="AU231" s="45">
        <v>4.0705900000000003E-2</v>
      </c>
      <c r="AV231" s="45"/>
      <c r="AW231" s="20"/>
      <c r="AX231" s="81">
        <f t="shared" si="89"/>
        <v>4.7273878187123408</v>
      </c>
      <c r="AY231" s="82">
        <f t="shared" si="90"/>
        <v>1.6503878987630545</v>
      </c>
      <c r="BA231" s="20"/>
      <c r="BB231" s="13"/>
    </row>
    <row r="232" spans="1:54" x14ac:dyDescent="0.2">
      <c r="A232" t="e">
        <f>IF(#REF!=D232,1,0)</f>
        <v>#REF!</v>
      </c>
      <c r="B232">
        <v>5</v>
      </c>
      <c r="C232" s="1" t="s">
        <v>489</v>
      </c>
      <c r="D232" s="1" t="s">
        <v>199</v>
      </c>
      <c r="E232" s="1">
        <v>110</v>
      </c>
      <c r="F232" s="1">
        <v>11906</v>
      </c>
      <c r="G232" s="5"/>
      <c r="H232" s="26">
        <v>0.309</v>
      </c>
      <c r="I232" s="26">
        <v>19.381</v>
      </c>
      <c r="J232" s="26">
        <v>16.114000000000001</v>
      </c>
      <c r="K232" s="5"/>
      <c r="L232" s="26">
        <v>0.29599999999999999</v>
      </c>
      <c r="M232" s="26">
        <v>51.061</v>
      </c>
      <c r="N232" s="26">
        <v>36.338000000000001</v>
      </c>
      <c r="O232" s="20"/>
      <c r="P232" s="51">
        <v>5.0000000000000001E-3</v>
      </c>
      <c r="Q232" s="51">
        <v>1.9E-2</v>
      </c>
      <c r="R232" s="51">
        <v>1.7999999999999999E-2</v>
      </c>
      <c r="S232" s="5"/>
      <c r="T232" s="26">
        <v>1.79</v>
      </c>
      <c r="U232" s="26">
        <v>1.046</v>
      </c>
      <c r="V232" s="5"/>
      <c r="W232" s="26">
        <v>0.83099999999999996</v>
      </c>
      <c r="X232" s="26">
        <v>0.58399999999999996</v>
      </c>
      <c r="Y232" s="53">
        <f t="shared" si="92"/>
        <v>0.48530399999999996</v>
      </c>
      <c r="Z232" s="5"/>
      <c r="AA232" s="28">
        <f t="shared" si="93"/>
        <v>0.95792880258899671</v>
      </c>
      <c r="AB232" s="28">
        <f t="shared" si="94"/>
        <v>2.6345905784015273</v>
      </c>
      <c r="AC232" s="28">
        <f t="shared" si="95"/>
        <v>2.2550577137892516</v>
      </c>
      <c r="AD232" s="5"/>
      <c r="AE232" s="26">
        <v>0.1</v>
      </c>
      <c r="AF232" s="26">
        <v>9.6000000000000002E-2</v>
      </c>
      <c r="AG232" s="26">
        <v>0.999</v>
      </c>
      <c r="AH232" s="5"/>
      <c r="AI232" s="38">
        <f t="shared" si="96"/>
        <v>0.48530399999999996</v>
      </c>
      <c r="AJ232" s="14">
        <f t="shared" si="97"/>
        <v>0.98966372427242866</v>
      </c>
      <c r="AK232" s="59">
        <f t="shared" si="98"/>
        <v>5477.4622399999998</v>
      </c>
      <c r="AL232" s="13">
        <f t="shared" si="99"/>
        <v>0.49037262667860337</v>
      </c>
      <c r="AN232" s="20"/>
      <c r="AO232" s="13">
        <f t="shared" si="105"/>
        <v>0.48530399999999996</v>
      </c>
      <c r="AP232" s="50">
        <f t="shared" si="106"/>
        <v>0.99029648754093114</v>
      </c>
      <c r="AQ232" s="12">
        <f t="shared" si="107"/>
        <v>5834.6459839999998</v>
      </c>
      <c r="AR232" s="13">
        <f t="shared" si="108"/>
        <v>0.49005929648916513</v>
      </c>
      <c r="AS232" s="20"/>
      <c r="AT232" s="19">
        <f t="shared" si="104"/>
        <v>110</v>
      </c>
      <c r="AU232" s="45">
        <v>-2.4434999999999999E-3</v>
      </c>
      <c r="AV232" s="45"/>
      <c r="AW232" s="20"/>
      <c r="AX232" s="81">
        <f t="shared" si="89"/>
        <v>4.7004803657924166</v>
      </c>
      <c r="AY232" s="82">
        <f t="shared" si="90"/>
        <v>0.58221561985266368</v>
      </c>
      <c r="BA232" s="20"/>
      <c r="BB232" s="13"/>
    </row>
    <row r="233" spans="1:54" x14ac:dyDescent="0.2">
      <c r="A233" t="e">
        <f>IF(#REF!=D233,1,0)</f>
        <v>#REF!</v>
      </c>
      <c r="B233">
        <v>5</v>
      </c>
      <c r="C233" s="1" t="s">
        <v>490</v>
      </c>
      <c r="D233" s="1" t="s">
        <v>117</v>
      </c>
      <c r="E233" s="1">
        <v>101</v>
      </c>
      <c r="F233" s="1">
        <v>11906</v>
      </c>
      <c r="G233" s="5"/>
      <c r="H233" s="26">
        <v>1.522</v>
      </c>
      <c r="I233" s="26">
        <v>10.3</v>
      </c>
      <c r="J233" s="26">
        <v>8.4809999999999999</v>
      </c>
      <c r="K233" s="5"/>
      <c r="L233" s="26">
        <v>2.4049999999999998</v>
      </c>
      <c r="M233" s="26">
        <v>13.276999999999999</v>
      </c>
      <c r="N233" s="26">
        <v>8.9009999999999998</v>
      </c>
      <c r="O233" s="20"/>
      <c r="P233" s="51">
        <v>4.7E-2</v>
      </c>
      <c r="Q233" s="51">
        <v>2.3E-2</v>
      </c>
      <c r="R233" s="51">
        <v>0.01</v>
      </c>
      <c r="S233" s="5"/>
      <c r="T233" s="26">
        <v>9.5950000000000006</v>
      </c>
      <c r="U233" s="26">
        <v>0.55500000000000005</v>
      </c>
      <c r="V233" s="5"/>
      <c r="W233" s="26">
        <v>0.82299999999999995</v>
      </c>
      <c r="X233" s="26">
        <v>5.8000000000000003E-2</v>
      </c>
      <c r="Y233" s="53">
        <f t="shared" si="92"/>
        <v>4.7733999999999999E-2</v>
      </c>
      <c r="Z233" s="5"/>
      <c r="AA233" s="28">
        <f t="shared" si="93"/>
        <v>1.5801576872536136</v>
      </c>
      <c r="AB233" s="28">
        <f t="shared" si="94"/>
        <v>1.289029126213592</v>
      </c>
      <c r="AC233" s="28">
        <f t="shared" si="95"/>
        <v>1.0495224619738239</v>
      </c>
      <c r="AD233" s="5"/>
      <c r="AE233" s="26">
        <v>-0.13200000000000001</v>
      </c>
      <c r="AF233" s="26">
        <v>-0.127</v>
      </c>
      <c r="AG233" s="26">
        <v>0.999</v>
      </c>
      <c r="AH233" s="5"/>
      <c r="AI233" s="38">
        <f t="shared" si="96"/>
        <v>4.7733999999999999E-2</v>
      </c>
      <c r="AJ233" s="14">
        <f t="shared" si="97"/>
        <v>0.84718174407077806</v>
      </c>
      <c r="AK233" s="59">
        <f t="shared" si="98"/>
        <v>629.36764599999992</v>
      </c>
      <c r="AL233" s="13">
        <f t="shared" si="99"/>
        <v>5.6344462488809303E-2</v>
      </c>
      <c r="AN233" s="20"/>
      <c r="AO233" s="13">
        <f t="shared" si="105"/>
        <v>4.7733999999999999E-2</v>
      </c>
      <c r="AP233" s="50">
        <f t="shared" si="106"/>
        <v>0.8552612719096544</v>
      </c>
      <c r="AQ233" s="12">
        <f t="shared" si="107"/>
        <v>664.49986999999999</v>
      </c>
      <c r="AR233" s="13">
        <f t="shared" si="108"/>
        <v>5.581218461280027E-2</v>
      </c>
      <c r="AS233" s="20"/>
      <c r="AT233" s="19">
        <f t="shared" si="104"/>
        <v>101</v>
      </c>
      <c r="AU233" s="45">
        <v>4.0477100000000002E-2</v>
      </c>
      <c r="AV233" s="45"/>
      <c r="AW233" s="20"/>
      <c r="AX233" s="81">
        <f t="shared" si="89"/>
        <v>4.6151205168412597</v>
      </c>
      <c r="AY233" s="82">
        <f t="shared" si="90"/>
        <v>2.2612421294596632</v>
      </c>
      <c r="BA233" s="20"/>
      <c r="BB233" s="13"/>
    </row>
    <row r="234" spans="1:54" x14ac:dyDescent="0.2">
      <c r="A234" t="e">
        <f>IF(#REF!=D234,1,0)</f>
        <v>#REF!</v>
      </c>
      <c r="B234">
        <v>5</v>
      </c>
      <c r="C234" s="1" t="s">
        <v>491</v>
      </c>
      <c r="D234" s="1" t="s">
        <v>186</v>
      </c>
      <c r="E234" s="1">
        <v>97</v>
      </c>
      <c r="F234" s="1">
        <v>11906</v>
      </c>
      <c r="G234" s="5"/>
      <c r="H234" s="26">
        <v>0.84299999999999997</v>
      </c>
      <c r="I234" s="26">
        <v>19.952000000000002</v>
      </c>
      <c r="J234" s="26">
        <v>15.645</v>
      </c>
      <c r="K234" s="5"/>
      <c r="L234" s="26">
        <v>1.554</v>
      </c>
      <c r="M234" s="26">
        <v>43.250999999999998</v>
      </c>
      <c r="N234" s="26">
        <v>26.056000000000001</v>
      </c>
      <c r="O234" s="20"/>
      <c r="P234" s="51">
        <v>7.0000000000000001E-3</v>
      </c>
      <c r="Q234" s="51">
        <v>1.7000000000000001E-2</v>
      </c>
      <c r="R234" s="51">
        <v>1.6E-2</v>
      </c>
      <c r="S234" s="5"/>
      <c r="T234" s="26">
        <v>5.5350000000000001</v>
      </c>
      <c r="U234" s="26">
        <v>1.0760000000000001</v>
      </c>
      <c r="V234" s="5"/>
      <c r="W234" s="26">
        <v>0.78400000000000003</v>
      </c>
      <c r="X234" s="26">
        <v>0.19400000000000001</v>
      </c>
      <c r="Y234" s="53">
        <f t="shared" si="92"/>
        <v>0.15209600000000001</v>
      </c>
      <c r="Z234" s="5"/>
      <c r="AA234" s="28">
        <f t="shared" si="93"/>
        <v>1.8434163701067616</v>
      </c>
      <c r="AB234" s="28">
        <f t="shared" si="94"/>
        <v>2.1677526062550116</v>
      </c>
      <c r="AC234" s="28">
        <f t="shared" si="95"/>
        <v>1.6654522211569192</v>
      </c>
      <c r="AD234" s="5"/>
      <c r="AE234" s="26">
        <v>0.32200000000000001</v>
      </c>
      <c r="AF234" s="26">
        <v>0.316</v>
      </c>
      <c r="AG234" s="26">
        <v>0.995</v>
      </c>
      <c r="AH234" s="5"/>
      <c r="AI234" s="38">
        <f t="shared" si="96"/>
        <v>0.15209600000000001</v>
      </c>
      <c r="AJ234" s="14">
        <f t="shared" si="97"/>
        <v>0.95382406195595537</v>
      </c>
      <c r="AK234" s="59">
        <f t="shared" si="98"/>
        <v>1781.1590080000001</v>
      </c>
      <c r="AL234" s="13">
        <f t="shared" si="99"/>
        <v>0.15945917708146823</v>
      </c>
      <c r="AN234" s="20"/>
      <c r="AO234" s="13">
        <f t="shared" si="105"/>
        <v>0.15209600000000001</v>
      </c>
      <c r="AP234" s="50">
        <f t="shared" si="106"/>
        <v>0.95655453187536787</v>
      </c>
      <c r="AQ234" s="12">
        <f t="shared" si="107"/>
        <v>1893.101664</v>
      </c>
      <c r="AR234" s="13">
        <f t="shared" si="108"/>
        <v>0.15900400335965059</v>
      </c>
      <c r="AS234" s="20"/>
      <c r="AT234" s="19">
        <f t="shared" si="104"/>
        <v>97</v>
      </c>
      <c r="AU234" s="45">
        <v>8.7851200000000004E-2</v>
      </c>
      <c r="AV234" s="45"/>
      <c r="AW234" s="20"/>
      <c r="AX234" s="81">
        <f t="shared" si="89"/>
        <v>4.5747109785033828</v>
      </c>
      <c r="AY234" s="82">
        <f t="shared" si="90"/>
        <v>1.7110915661606003</v>
      </c>
      <c r="BA234" s="20"/>
      <c r="BB234" s="13"/>
    </row>
    <row r="235" spans="1:54" x14ac:dyDescent="0.2">
      <c r="A235" t="e">
        <f>IF(#REF!=D235,1,0)</f>
        <v>#REF!</v>
      </c>
      <c r="B235">
        <v>5</v>
      </c>
      <c r="C235" s="1" t="s">
        <v>492</v>
      </c>
      <c r="D235" s="1" t="s">
        <v>212</v>
      </c>
      <c r="E235" s="1">
        <v>95</v>
      </c>
      <c r="F235" s="1">
        <v>11906</v>
      </c>
      <c r="G235" s="5"/>
      <c r="H235" s="26">
        <v>0.57099999999999995</v>
      </c>
      <c r="I235" s="26">
        <v>18.879000000000001</v>
      </c>
      <c r="J235" s="26">
        <v>15.752000000000001</v>
      </c>
      <c r="K235" s="5"/>
      <c r="L235" s="26">
        <v>0.59699999999999998</v>
      </c>
      <c r="M235" s="26">
        <v>35.579000000000001</v>
      </c>
      <c r="N235" s="26">
        <v>25.158999999999999</v>
      </c>
      <c r="O235" s="20"/>
      <c r="P235" s="51">
        <v>3.4000000000000002E-2</v>
      </c>
      <c r="Q235" s="51">
        <v>1.7999999999999999E-2</v>
      </c>
      <c r="R235" s="51">
        <v>1.4E-2</v>
      </c>
      <c r="S235" s="5"/>
      <c r="T235" s="26">
        <v>3.8290000000000002</v>
      </c>
      <c r="U235" s="26">
        <v>1.018</v>
      </c>
      <c r="V235" s="5"/>
      <c r="W235" s="26">
        <v>0.83399999999999996</v>
      </c>
      <c r="X235" s="26">
        <v>0.26600000000000001</v>
      </c>
      <c r="Y235" s="53">
        <f t="shared" si="92"/>
        <v>0.22184400000000001</v>
      </c>
      <c r="Z235" s="5"/>
      <c r="AA235" s="28">
        <f t="shared" si="93"/>
        <v>1.0455341506129598</v>
      </c>
      <c r="AB235" s="28">
        <f t="shared" si="94"/>
        <v>1.8845807510991048</v>
      </c>
      <c r="AC235" s="28">
        <f t="shared" si="95"/>
        <v>1.597194007110208</v>
      </c>
      <c r="AD235" s="5"/>
      <c r="AE235" s="26">
        <v>-5.3999999999999999E-2</v>
      </c>
      <c r="AF235" s="26">
        <v>-4.5999999999999999E-2</v>
      </c>
      <c r="AG235" s="26">
        <v>0.998</v>
      </c>
      <c r="AH235" s="5"/>
      <c r="AI235" s="38">
        <f t="shared" si="96"/>
        <v>0.22184400000000001</v>
      </c>
      <c r="AJ235" s="14">
        <f t="shared" si="97"/>
        <v>0.97103171205486927</v>
      </c>
      <c r="AK235" s="59">
        <f t="shared" si="98"/>
        <v>2551.9223000000002</v>
      </c>
      <c r="AL235" s="13">
        <f t="shared" si="99"/>
        <v>0.22846215756490601</v>
      </c>
      <c r="AN235" s="20"/>
      <c r="AO235" s="13">
        <f t="shared" si="105"/>
        <v>0.22184400000000001</v>
      </c>
      <c r="AP235" s="50">
        <f t="shared" si="106"/>
        <v>0.97277370578639955</v>
      </c>
      <c r="AQ235" s="12">
        <f t="shared" si="107"/>
        <v>2715.1994840000002</v>
      </c>
      <c r="AR235" s="13">
        <f t="shared" si="108"/>
        <v>0.22805303913992947</v>
      </c>
      <c r="AS235" s="20"/>
      <c r="AT235" s="19">
        <f t="shared" si="104"/>
        <v>95</v>
      </c>
      <c r="AU235" s="45">
        <v>-4.1752600000000001E-2</v>
      </c>
      <c r="AV235" s="45"/>
      <c r="AW235" s="20"/>
      <c r="AX235" s="81">
        <f t="shared" si="89"/>
        <v>4.5538768916005408</v>
      </c>
      <c r="AY235" s="82">
        <f t="shared" si="90"/>
        <v>1.3426036724951576</v>
      </c>
      <c r="BA235" s="20"/>
      <c r="BB235" s="13"/>
    </row>
    <row r="236" spans="1:54" x14ac:dyDescent="0.2">
      <c r="A236" t="e">
        <f>IF(#REF!=D236,1,0)</f>
        <v>#REF!</v>
      </c>
      <c r="B236">
        <v>5</v>
      </c>
      <c r="C236" s="1" t="s">
        <v>493</v>
      </c>
      <c r="D236" s="1" t="s">
        <v>209</v>
      </c>
      <c r="E236" s="1">
        <v>90</v>
      </c>
      <c r="F236" s="1">
        <v>11906</v>
      </c>
      <c r="G236" s="5"/>
      <c r="H236" s="26">
        <v>0.92700000000000005</v>
      </c>
      <c r="I236" s="26">
        <v>15.061</v>
      </c>
      <c r="J236" s="26">
        <v>12.747999999999999</v>
      </c>
      <c r="K236" s="5"/>
      <c r="L236" s="26">
        <v>1.4339999999999999</v>
      </c>
      <c r="M236" s="26">
        <v>37.033000000000001</v>
      </c>
      <c r="N236" s="26">
        <v>25.405000000000001</v>
      </c>
      <c r="O236" s="20"/>
      <c r="P236" s="51">
        <v>0.03</v>
      </c>
      <c r="Q236" s="51">
        <v>1.7000000000000001E-2</v>
      </c>
      <c r="R236" s="51">
        <v>1.2E-2</v>
      </c>
      <c r="S236" s="5"/>
      <c r="T236" s="26">
        <v>6.556</v>
      </c>
      <c r="U236" s="26">
        <v>0.81100000000000005</v>
      </c>
      <c r="V236" s="5"/>
      <c r="W236" s="26">
        <v>0.84599999999999997</v>
      </c>
      <c r="X236" s="26">
        <v>0.124</v>
      </c>
      <c r="Y236" s="53">
        <f t="shared" si="92"/>
        <v>0.104904</v>
      </c>
      <c r="Z236" s="5"/>
      <c r="AA236" s="28">
        <f t="shared" si="93"/>
        <v>1.5469255663430419</v>
      </c>
      <c r="AB236" s="28">
        <f t="shared" si="94"/>
        <v>2.4588672730894365</v>
      </c>
      <c r="AC236" s="28">
        <f t="shared" si="95"/>
        <v>1.9928616253529967</v>
      </c>
      <c r="AD236" s="5"/>
      <c r="AE236" s="26">
        <v>0.123</v>
      </c>
      <c r="AF236" s="26">
        <v>0.112</v>
      </c>
      <c r="AG236" s="26">
        <v>0.997</v>
      </c>
      <c r="AH236" s="5"/>
      <c r="AI236" s="38">
        <f t="shared" si="96"/>
        <v>0.104904</v>
      </c>
      <c r="AJ236" s="14">
        <f t="shared" si="97"/>
        <v>0.93567331817063326</v>
      </c>
      <c r="AK236" s="59">
        <f t="shared" si="98"/>
        <v>1252.3363199999999</v>
      </c>
      <c r="AL236" s="13">
        <f t="shared" si="99"/>
        <v>0.11211605371530885</v>
      </c>
      <c r="AN236" s="20"/>
      <c r="AO236" s="13">
        <f t="shared" si="105"/>
        <v>0.104904</v>
      </c>
      <c r="AP236" s="50">
        <f t="shared" si="106"/>
        <v>0.93940889569927555</v>
      </c>
      <c r="AQ236" s="12">
        <f t="shared" si="107"/>
        <v>1329.545664</v>
      </c>
      <c r="AR236" s="13">
        <f t="shared" si="108"/>
        <v>0.11167022207290442</v>
      </c>
      <c r="AS236" s="20"/>
      <c r="AT236" s="19">
        <f t="shared" si="104"/>
        <v>90</v>
      </c>
      <c r="AU236" s="45">
        <v>8.2652000000000003E-3</v>
      </c>
      <c r="AV236" s="45"/>
      <c r="AW236" s="20"/>
      <c r="AX236" s="81">
        <f t="shared" si="89"/>
        <v>4.499809670330265</v>
      </c>
      <c r="AY236" s="82">
        <f t="shared" si="90"/>
        <v>1.8803806608815832</v>
      </c>
      <c r="BA236" s="20"/>
      <c r="BB236" s="13"/>
    </row>
    <row r="237" spans="1:54" x14ac:dyDescent="0.2">
      <c r="A237" t="e">
        <f>IF(#REF!=D237,1,0)</f>
        <v>#REF!</v>
      </c>
      <c r="B237">
        <v>5</v>
      </c>
      <c r="C237" s="1" t="s">
        <v>494</v>
      </c>
      <c r="D237" s="1" t="s">
        <v>213</v>
      </c>
      <c r="E237" s="1">
        <v>89</v>
      </c>
      <c r="F237" s="1">
        <v>11906</v>
      </c>
      <c r="G237" s="5"/>
      <c r="H237" s="26">
        <v>0.75</v>
      </c>
      <c r="I237" s="26">
        <v>23.375</v>
      </c>
      <c r="J237" s="26">
        <v>19.25</v>
      </c>
      <c r="K237" s="5"/>
      <c r="L237" s="26">
        <v>0.73799999999999999</v>
      </c>
      <c r="M237" s="26">
        <v>51.683999999999997</v>
      </c>
      <c r="N237" s="26">
        <v>36.509</v>
      </c>
      <c r="O237" s="20"/>
      <c r="P237" s="51">
        <v>0.05</v>
      </c>
      <c r="Q237" s="51">
        <v>0.01</v>
      </c>
      <c r="R237" s="51">
        <v>1.0999999999999999E-2</v>
      </c>
      <c r="S237" s="5"/>
      <c r="T237" s="26">
        <v>5.3650000000000002</v>
      </c>
      <c r="U237" s="26">
        <v>1.2589999999999999</v>
      </c>
      <c r="V237" s="5"/>
      <c r="W237" s="26">
        <v>0.82399999999999995</v>
      </c>
      <c r="X237" s="26">
        <v>0.23499999999999999</v>
      </c>
      <c r="Y237" s="53">
        <f t="shared" si="92"/>
        <v>0.19363999999999998</v>
      </c>
      <c r="Z237" s="5"/>
      <c r="AA237" s="28">
        <f t="shared" si="93"/>
        <v>0.98399999999999999</v>
      </c>
      <c r="AB237" s="28">
        <f t="shared" si="94"/>
        <v>2.2110802139037431</v>
      </c>
      <c r="AC237" s="28">
        <f t="shared" si="95"/>
        <v>1.8965714285714286</v>
      </c>
      <c r="AD237" s="5"/>
      <c r="AE237" s="26">
        <v>0.17100000000000001</v>
      </c>
      <c r="AF237" s="26">
        <v>0.157</v>
      </c>
      <c r="AG237" s="26">
        <v>0.998</v>
      </c>
      <c r="AH237" s="5"/>
      <c r="AI237" s="38">
        <f t="shared" si="96"/>
        <v>0.19363999999999998</v>
      </c>
      <c r="AJ237" s="14">
        <f t="shared" si="97"/>
        <v>0.96788596129803617</v>
      </c>
      <c r="AK237" s="59">
        <f t="shared" si="98"/>
        <v>2234.7248399999999</v>
      </c>
      <c r="AL237" s="13">
        <f t="shared" si="99"/>
        <v>0.20006489167412711</v>
      </c>
      <c r="AN237" s="20"/>
      <c r="AO237" s="13">
        <f t="shared" si="105"/>
        <v>0.19363999999999998</v>
      </c>
      <c r="AP237" s="50">
        <f t="shared" si="106"/>
        <v>0.96981124208425773</v>
      </c>
      <c r="AQ237" s="12">
        <f t="shared" si="107"/>
        <v>2377.2438799999995</v>
      </c>
      <c r="AR237" s="13">
        <f t="shared" si="108"/>
        <v>0.19966772047707035</v>
      </c>
      <c r="AS237" s="20"/>
      <c r="AT237" s="19">
        <f t="shared" si="104"/>
        <v>89</v>
      </c>
      <c r="AU237" s="45">
        <v>3.2731000000000001E-3</v>
      </c>
      <c r="AV237" s="45"/>
      <c r="AW237" s="20"/>
      <c r="AX237" s="81">
        <f t="shared" si="89"/>
        <v>4.4886363697321396</v>
      </c>
      <c r="AY237" s="82">
        <f t="shared" si="90"/>
        <v>1.6798963760826617</v>
      </c>
      <c r="BA237" s="20"/>
      <c r="BB237" s="13"/>
    </row>
    <row r="238" spans="1:54" x14ac:dyDescent="0.2">
      <c r="A238" t="e">
        <f>IF(#REF!=D238,1,0)</f>
        <v>#REF!</v>
      </c>
      <c r="B238">
        <v>5</v>
      </c>
      <c r="C238" s="1" t="s">
        <v>495</v>
      </c>
      <c r="D238" s="1" t="s">
        <v>214</v>
      </c>
      <c r="E238" s="1">
        <v>86</v>
      </c>
      <c r="F238" s="1">
        <v>11906</v>
      </c>
      <c r="G238" s="5"/>
      <c r="H238" s="26">
        <v>2.823</v>
      </c>
      <c r="I238" s="26">
        <v>16.747</v>
      </c>
      <c r="J238" s="26">
        <v>14.224</v>
      </c>
      <c r="K238" s="5"/>
      <c r="L238" s="26">
        <v>6.6769999999999996</v>
      </c>
      <c r="M238" s="26">
        <v>47.176000000000002</v>
      </c>
      <c r="N238" s="26">
        <v>36.627000000000002</v>
      </c>
      <c r="O238" s="20"/>
      <c r="P238" s="51">
        <v>0.04</v>
      </c>
      <c r="Q238" s="51">
        <v>1.7999999999999999E-2</v>
      </c>
      <c r="R238" s="51">
        <v>1.7000000000000001E-2</v>
      </c>
      <c r="S238" s="5"/>
      <c r="T238" s="26">
        <v>20.896000000000001</v>
      </c>
      <c r="U238" s="26">
        <v>0.90200000000000002</v>
      </c>
      <c r="V238" s="5"/>
      <c r="W238" s="26">
        <v>0.84899999999999998</v>
      </c>
      <c r="X238" s="26">
        <v>4.2999999999999997E-2</v>
      </c>
      <c r="Y238" s="53">
        <f t="shared" si="92"/>
        <v>3.6506999999999998E-2</v>
      </c>
      <c r="Z238" s="5"/>
      <c r="AA238" s="28">
        <f t="shared" si="93"/>
        <v>2.3652143110166488</v>
      </c>
      <c r="AB238" s="28">
        <f t="shared" si="94"/>
        <v>2.8169821460560103</v>
      </c>
      <c r="AC238" s="28">
        <f t="shared" si="95"/>
        <v>2.5750140607424075</v>
      </c>
      <c r="AD238" s="5"/>
      <c r="AE238" s="26">
        <v>-0.54300000000000004</v>
      </c>
      <c r="AF238" s="26">
        <v>-0.54100000000000004</v>
      </c>
      <c r="AG238" s="26">
        <v>0.998</v>
      </c>
      <c r="AH238" s="5"/>
      <c r="AI238" s="38">
        <f t="shared" si="96"/>
        <v>3.6506999999999998E-2</v>
      </c>
      <c r="AJ238" s="14">
        <f t="shared" si="97"/>
        <v>0.83111896287534892</v>
      </c>
      <c r="AK238" s="59">
        <f t="shared" si="98"/>
        <v>490.64358800000002</v>
      </c>
      <c r="AL238" s="13">
        <f t="shared" si="99"/>
        <v>4.3925119785138765E-2</v>
      </c>
      <c r="AN238" s="20"/>
      <c r="AO238" s="13">
        <f t="shared" si="105"/>
        <v>3.6506999999999998E-2</v>
      </c>
      <c r="AP238" s="50">
        <f t="shared" si="106"/>
        <v>0.83988723060228421</v>
      </c>
      <c r="AQ238" s="12">
        <f t="shared" si="107"/>
        <v>517.51274000000001</v>
      </c>
      <c r="AR238" s="13">
        <f t="shared" si="108"/>
        <v>4.3466549638837559E-2</v>
      </c>
      <c r="AS238" s="20"/>
      <c r="AT238" s="19">
        <f t="shared" si="104"/>
        <v>86</v>
      </c>
      <c r="AU238" s="45">
        <v>-0.29041250000000002</v>
      </c>
      <c r="AV238" s="45"/>
      <c r="AW238" s="20"/>
      <c r="AX238" s="81">
        <f t="shared" si="89"/>
        <v>4.4543472962535073</v>
      </c>
      <c r="AY238" s="82">
        <f t="shared" si="90"/>
        <v>3.0395577530940208</v>
      </c>
      <c r="BA238" s="20"/>
      <c r="BB238" s="13"/>
    </row>
    <row r="239" spans="1:54" x14ac:dyDescent="0.2">
      <c r="A239" t="e">
        <f>IF(#REF!=D239,1,0)</f>
        <v>#REF!</v>
      </c>
      <c r="B239">
        <v>5</v>
      </c>
      <c r="C239" s="1" t="s">
        <v>496</v>
      </c>
      <c r="D239" s="1" t="s">
        <v>203</v>
      </c>
      <c r="E239" s="1">
        <v>75</v>
      </c>
      <c r="F239" s="1">
        <v>11906</v>
      </c>
      <c r="G239" s="5"/>
      <c r="H239" s="26">
        <v>0.5</v>
      </c>
      <c r="I239" s="26">
        <v>17.440999999999999</v>
      </c>
      <c r="J239" s="26">
        <v>14.303000000000001</v>
      </c>
      <c r="K239" s="5"/>
      <c r="L239" s="26">
        <v>0.48499999999999999</v>
      </c>
      <c r="M239" s="26">
        <v>36.658000000000001</v>
      </c>
      <c r="N239" s="26">
        <v>24.542999999999999</v>
      </c>
      <c r="O239" s="20"/>
      <c r="P239" s="51">
        <v>8.9999999999999993E-3</v>
      </c>
      <c r="Q239" s="51">
        <v>1.6E-2</v>
      </c>
      <c r="R239" s="51">
        <v>1.4E-2</v>
      </c>
      <c r="S239" s="5"/>
      <c r="T239" s="26">
        <v>4.2439999999999998</v>
      </c>
      <c r="U239" s="26">
        <v>0.93899999999999995</v>
      </c>
      <c r="V239" s="5"/>
      <c r="W239" s="26">
        <v>0.82</v>
      </c>
      <c r="X239" s="26">
        <v>0.221</v>
      </c>
      <c r="Y239" s="53">
        <f t="shared" si="92"/>
        <v>0.18121999999999999</v>
      </c>
      <c r="Z239" s="5"/>
      <c r="AA239" s="28">
        <f t="shared" si="93"/>
        <v>0.97</v>
      </c>
      <c r="AB239" s="28">
        <f t="shared" si="94"/>
        <v>2.1018290235651627</v>
      </c>
      <c r="AC239" s="28">
        <f t="shared" si="95"/>
        <v>1.7159337201985596</v>
      </c>
      <c r="AD239" s="5"/>
      <c r="AE239" s="26">
        <v>0.23699999999999999</v>
      </c>
      <c r="AF239" s="26">
        <v>0.24199999999999999</v>
      </c>
      <c r="AG239" s="26">
        <v>0.999</v>
      </c>
      <c r="AH239" s="5"/>
      <c r="AI239" s="38">
        <f t="shared" si="96"/>
        <v>0.18121999999999999</v>
      </c>
      <c r="AJ239" s="14">
        <f t="shared" si="97"/>
        <v>0.97055646194045653</v>
      </c>
      <c r="AK239" s="59">
        <f t="shared" si="98"/>
        <v>2085.6359000000002</v>
      </c>
      <c r="AL239" s="13">
        <f t="shared" si="99"/>
        <v>0.18671762757385857</v>
      </c>
      <c r="AN239" s="20"/>
      <c r="AO239" s="13">
        <f t="shared" si="105"/>
        <v>0.18121999999999999</v>
      </c>
      <c r="AP239" s="50">
        <f t="shared" si="106"/>
        <v>0.97232622012241454</v>
      </c>
      <c r="AQ239" s="12">
        <f t="shared" si="107"/>
        <v>2219.0138200000001</v>
      </c>
      <c r="AR239" s="13">
        <f t="shared" si="108"/>
        <v>0.18637777759113053</v>
      </c>
      <c r="AS239" s="20"/>
      <c r="AT239" s="19">
        <f t="shared" si="104"/>
        <v>75</v>
      </c>
      <c r="AU239" s="45">
        <v>4.3390100000000001E-2</v>
      </c>
      <c r="AV239" s="45"/>
      <c r="AW239" s="20"/>
      <c r="AX239" s="81">
        <f t="shared" si="89"/>
        <v>4.3174881135363101</v>
      </c>
      <c r="AY239" s="82">
        <f t="shared" si="90"/>
        <v>1.4455062207517366</v>
      </c>
      <c r="BA239" s="20"/>
      <c r="BB239" s="13"/>
    </row>
    <row r="240" spans="1:54" x14ac:dyDescent="0.2">
      <c r="A240" t="e">
        <f>IF(#REF!=D240,1,0)</f>
        <v>#REF!</v>
      </c>
      <c r="B240">
        <v>5</v>
      </c>
      <c r="C240" s="1" t="s">
        <v>497</v>
      </c>
      <c r="D240" s="1" t="s">
        <v>193</v>
      </c>
      <c r="E240" s="1">
        <v>68</v>
      </c>
      <c r="F240" s="1">
        <v>11906</v>
      </c>
      <c r="G240" s="5"/>
      <c r="H240" s="26">
        <v>1.29</v>
      </c>
      <c r="I240" s="26">
        <v>18.629000000000001</v>
      </c>
      <c r="J240" s="26">
        <v>14.331</v>
      </c>
      <c r="K240" s="5"/>
      <c r="L240" s="26">
        <v>2.593</v>
      </c>
      <c r="M240" s="26">
        <v>53.103999999999999</v>
      </c>
      <c r="N240" s="26">
        <v>31.417000000000002</v>
      </c>
      <c r="O240" s="20"/>
      <c r="P240" s="51">
        <v>1.6E-2</v>
      </c>
      <c r="Q240" s="51">
        <v>1.4999999999999999E-2</v>
      </c>
      <c r="R240" s="51">
        <v>1.7999999999999999E-2</v>
      </c>
      <c r="S240" s="5"/>
      <c r="T240" s="26">
        <v>12.08</v>
      </c>
      <c r="U240" s="26">
        <v>1.002</v>
      </c>
      <c r="V240" s="5"/>
      <c r="W240" s="26">
        <v>0.76900000000000002</v>
      </c>
      <c r="X240" s="26">
        <v>8.3000000000000004E-2</v>
      </c>
      <c r="Y240" s="53">
        <f t="shared" si="92"/>
        <v>6.3827000000000009E-2</v>
      </c>
      <c r="Z240" s="5"/>
      <c r="AA240" s="28">
        <f t="shared" si="93"/>
        <v>2.0100775193798448</v>
      </c>
      <c r="AB240" s="28">
        <f t="shared" si="94"/>
        <v>2.8506092651242683</v>
      </c>
      <c r="AC240" s="28">
        <f t="shared" si="95"/>
        <v>2.1922405973065384</v>
      </c>
      <c r="AD240" s="5"/>
      <c r="AE240" s="26">
        <v>-0.186</v>
      </c>
      <c r="AF240" s="26">
        <v>-0.216</v>
      </c>
      <c r="AG240" s="26">
        <v>0.998</v>
      </c>
      <c r="AH240" s="5"/>
      <c r="AI240" s="38">
        <f t="shared" si="96"/>
        <v>6.3827000000000009E-2</v>
      </c>
      <c r="AJ240" s="14">
        <f t="shared" si="97"/>
        <v>0.91802837859812492</v>
      </c>
      <c r="AK240" s="59">
        <f t="shared" si="98"/>
        <v>776.6073540000001</v>
      </c>
      <c r="AL240" s="13">
        <f t="shared" si="99"/>
        <v>6.9526173142345576E-2</v>
      </c>
      <c r="AN240" s="20"/>
      <c r="AO240" s="13">
        <f t="shared" si="105"/>
        <v>6.3827000000000009E-2</v>
      </c>
      <c r="AP240" s="50">
        <f t="shared" si="106"/>
        <v>0.92270398406197351</v>
      </c>
      <c r="AQ240" s="12">
        <f t="shared" si="107"/>
        <v>823.58402600000011</v>
      </c>
      <c r="AR240" s="13">
        <f t="shared" si="108"/>
        <v>6.9173864102133387E-2</v>
      </c>
      <c r="AS240" s="20"/>
      <c r="AT240" s="19">
        <f t="shared" si="104"/>
        <v>68</v>
      </c>
      <c r="AU240" s="45">
        <v>-4.7432799999999997E-2</v>
      </c>
      <c r="AV240" s="45"/>
      <c r="AW240" s="20"/>
      <c r="AX240" s="81">
        <f t="shared" si="89"/>
        <v>4.219507705176107</v>
      </c>
      <c r="AY240" s="82">
        <f t="shared" si="90"/>
        <v>2.4915511925066687</v>
      </c>
      <c r="BA240" s="20"/>
      <c r="BB240" s="13"/>
    </row>
    <row r="241" spans="1:54" x14ac:dyDescent="0.2">
      <c r="A241" t="e">
        <f>IF(#REF!=D241,1,0)</f>
        <v>#REF!</v>
      </c>
      <c r="B241">
        <v>5</v>
      </c>
      <c r="C241" s="1" t="s">
        <v>498</v>
      </c>
      <c r="D241" s="1" t="s">
        <v>206</v>
      </c>
      <c r="E241" s="1">
        <v>57</v>
      </c>
      <c r="F241" s="1">
        <v>11906</v>
      </c>
      <c r="G241" s="5"/>
      <c r="H241" s="26">
        <v>0.63</v>
      </c>
      <c r="I241" s="26">
        <v>15.962999999999999</v>
      </c>
      <c r="J241" s="26">
        <v>13.798</v>
      </c>
      <c r="K241" s="5"/>
      <c r="L241" s="26">
        <v>0.82599999999999996</v>
      </c>
      <c r="M241" s="26">
        <v>42.738999999999997</v>
      </c>
      <c r="N241" s="26">
        <v>29.853999999999999</v>
      </c>
      <c r="O241" s="20"/>
      <c r="P241" s="51">
        <v>2.5999999999999999E-2</v>
      </c>
      <c r="Q241" s="51">
        <v>1.9E-2</v>
      </c>
      <c r="R241" s="51">
        <v>2.1000000000000001E-2</v>
      </c>
      <c r="S241" s="5"/>
      <c r="T241" s="26">
        <v>7.032</v>
      </c>
      <c r="U241" s="26">
        <v>0.85799999999999998</v>
      </c>
      <c r="V241" s="5"/>
      <c r="W241" s="26">
        <v>0.86399999999999999</v>
      </c>
      <c r="X241" s="26">
        <v>0.122</v>
      </c>
      <c r="Y241" s="53">
        <f t="shared" si="92"/>
        <v>0.105408</v>
      </c>
      <c r="Z241" s="5"/>
      <c r="AA241" s="28">
        <f t="shared" si="93"/>
        <v>1.3111111111111111</v>
      </c>
      <c r="AB241" s="28">
        <f t="shared" si="94"/>
        <v>2.6773789387959654</v>
      </c>
      <c r="AC241" s="28">
        <f t="shared" si="95"/>
        <v>2.1636469053486014</v>
      </c>
      <c r="AD241" s="5"/>
      <c r="AE241" s="26">
        <v>-0.105</v>
      </c>
      <c r="AF241" s="26">
        <v>-7.6999999999999999E-2</v>
      </c>
      <c r="AG241" s="26">
        <v>0.996</v>
      </c>
      <c r="AH241" s="5"/>
      <c r="AI241" s="38">
        <f t="shared" si="96"/>
        <v>0.105408</v>
      </c>
      <c r="AJ241" s="14">
        <f t="shared" si="97"/>
        <v>0.95848926962421499</v>
      </c>
      <c r="AK241" s="59">
        <f t="shared" si="98"/>
        <v>1228.3991039999999</v>
      </c>
      <c r="AL241" s="13">
        <f t="shared" si="99"/>
        <v>0.10997306213070723</v>
      </c>
      <c r="AN241" s="20"/>
      <c r="AO241" s="13">
        <f t="shared" si="105"/>
        <v>0.105408</v>
      </c>
      <c r="AP241" s="50">
        <f t="shared" si="106"/>
        <v>0.9609551694978048</v>
      </c>
      <c r="AQ241" s="12">
        <f t="shared" si="107"/>
        <v>1305.979392</v>
      </c>
      <c r="AR241" s="13">
        <f t="shared" si="108"/>
        <v>0.10969086107844783</v>
      </c>
      <c r="AS241" s="20"/>
      <c r="AT241" s="19">
        <f t="shared" si="104"/>
        <v>57</v>
      </c>
      <c r="AU241" s="45">
        <v>-4.4512799999999998E-2</v>
      </c>
      <c r="AV241" s="45"/>
      <c r="AW241" s="20"/>
      <c r="AX241" s="81">
        <f t="shared" si="89"/>
        <v>4.0430512678345503</v>
      </c>
      <c r="AY241" s="82">
        <f t="shared" si="90"/>
        <v>1.9504711603828759</v>
      </c>
      <c r="BA241" s="20"/>
      <c r="BB241" s="13"/>
    </row>
    <row r="242" spans="1:54" x14ac:dyDescent="0.2">
      <c r="A242" t="e">
        <f>IF(#REF!=D242,1,0)</f>
        <v>#REF!</v>
      </c>
      <c r="B242">
        <v>5</v>
      </c>
      <c r="C242" s="1" t="s">
        <v>499</v>
      </c>
      <c r="D242" s="1" t="s">
        <v>207</v>
      </c>
      <c r="E242" s="1">
        <v>54</v>
      </c>
      <c r="F242" s="1">
        <v>11906</v>
      </c>
      <c r="G242" s="5"/>
      <c r="H242" s="26">
        <v>0.438</v>
      </c>
      <c r="I242" s="26">
        <v>13.228999999999999</v>
      </c>
      <c r="J242" s="26">
        <v>10.955</v>
      </c>
      <c r="K242" s="5"/>
      <c r="L242" s="26">
        <v>0.746</v>
      </c>
      <c r="M242" s="26">
        <v>24.468</v>
      </c>
      <c r="N242" s="26">
        <v>16.555</v>
      </c>
      <c r="O242" s="20"/>
      <c r="P242" s="51">
        <v>1.6E-2</v>
      </c>
      <c r="Q242" s="51">
        <v>1.4999999999999999E-2</v>
      </c>
      <c r="R242" s="51">
        <v>1.2999999999999999E-2</v>
      </c>
      <c r="S242" s="5"/>
      <c r="T242" s="26">
        <v>5.1580000000000004</v>
      </c>
      <c r="U242" s="26">
        <v>0.71099999999999997</v>
      </c>
      <c r="V242" s="5"/>
      <c r="W242" s="26">
        <v>0.82799999999999996</v>
      </c>
      <c r="X242" s="26">
        <v>0.13800000000000001</v>
      </c>
      <c r="Y242" s="53">
        <f t="shared" si="92"/>
        <v>0.114264</v>
      </c>
      <c r="Z242" s="5"/>
      <c r="AA242" s="28">
        <f t="shared" si="93"/>
        <v>1.7031963470319635</v>
      </c>
      <c r="AB242" s="28">
        <f t="shared" si="94"/>
        <v>1.8495729080051404</v>
      </c>
      <c r="AC242" s="28">
        <f t="shared" si="95"/>
        <v>1.5111821086261981</v>
      </c>
      <c r="AD242" s="5"/>
      <c r="AE242" s="26">
        <v>-0.30599999999999999</v>
      </c>
      <c r="AF242" s="26">
        <v>-0.30399999999999999</v>
      </c>
      <c r="AG242" s="26">
        <v>0.999</v>
      </c>
      <c r="AH242" s="5"/>
      <c r="AI242" s="38">
        <f t="shared" si="96"/>
        <v>0.114264</v>
      </c>
      <c r="AJ242" s="14">
        <f t="shared" si="97"/>
        <v>0.96387914322868928</v>
      </c>
      <c r="AK242" s="59">
        <f t="shared" si="98"/>
        <v>1324.1586239999999</v>
      </c>
      <c r="AL242" s="13">
        <f t="shared" si="99"/>
        <v>0.11854598245299909</v>
      </c>
      <c r="AN242" s="20"/>
      <c r="AO242" s="13">
        <f t="shared" si="105"/>
        <v>0.114264</v>
      </c>
      <c r="AP242" s="50">
        <f t="shared" si="106"/>
        <v>0.96603620898359255</v>
      </c>
      <c r="AQ242" s="12">
        <f t="shared" si="107"/>
        <v>1408.256928</v>
      </c>
      <c r="AR242" s="13">
        <f t="shared" si="108"/>
        <v>0.11828128069880732</v>
      </c>
      <c r="AS242" s="20"/>
      <c r="AT242" s="19">
        <f t="shared" si="104"/>
        <v>54</v>
      </c>
      <c r="AU242" s="45">
        <v>-9.0509000000000006E-2</v>
      </c>
      <c r="AV242" s="45"/>
      <c r="AW242" s="20"/>
      <c r="AX242" s="81">
        <f t="shared" si="89"/>
        <v>3.9889840465642745</v>
      </c>
      <c r="AY242" s="82">
        <f t="shared" si="90"/>
        <v>1.640548907459153</v>
      </c>
      <c r="BA242" s="20"/>
      <c r="BB242" s="13"/>
    </row>
    <row r="243" spans="1:54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52"/>
      <c r="Q243" s="52"/>
      <c r="R243" s="52"/>
      <c r="S243" s="20"/>
      <c r="T243" s="20"/>
      <c r="U243" s="20"/>
      <c r="V243" s="20"/>
      <c r="W243" s="20"/>
      <c r="X243" s="20"/>
      <c r="Y243" s="54"/>
      <c r="Z243" s="20"/>
      <c r="AA243" s="20"/>
      <c r="AB243" s="20"/>
      <c r="AC243" s="20"/>
      <c r="AD243" s="20"/>
      <c r="AE243" s="20"/>
      <c r="AF243" s="20"/>
      <c r="AG243" s="20"/>
      <c r="AH243" s="20"/>
      <c r="AI243" s="42"/>
      <c r="AJ243" s="42"/>
      <c r="AK243" s="62"/>
      <c r="AL243" s="41" t="s">
        <v>263</v>
      </c>
      <c r="AM243" s="20">
        <f>SUM(E244:E262)</f>
        <v>7802</v>
      </c>
      <c r="AN243" s="20"/>
      <c r="AO243" s="20"/>
      <c r="AP243" s="24"/>
      <c r="AQ243" s="20"/>
      <c r="AR243" s="20"/>
      <c r="AS243" s="20"/>
      <c r="AT243" s="80">
        <f>COUNTIF(AT244:AT262,"&gt;0")</f>
        <v>19</v>
      </c>
      <c r="AU243" s="47"/>
      <c r="AV243" s="47"/>
      <c r="AW243" s="20"/>
      <c r="AX243" s="83">
        <f>AT243</f>
        <v>19</v>
      </c>
      <c r="AY243" s="84"/>
      <c r="AZ243" s="20"/>
      <c r="BA243" s="20"/>
      <c r="BB243" s="13"/>
    </row>
    <row r="244" spans="1:54" x14ac:dyDescent="0.2">
      <c r="A244" t="e">
        <f>IF(#REF!=D244,1,0)</f>
        <v>#REF!</v>
      </c>
      <c r="B244">
        <v>6</v>
      </c>
      <c r="C244" s="1" t="s">
        <v>393</v>
      </c>
      <c r="D244" s="1" t="s">
        <v>230</v>
      </c>
      <c r="E244" s="1">
        <v>2210</v>
      </c>
      <c r="F244" s="1">
        <v>8165</v>
      </c>
      <c r="G244" s="5"/>
      <c r="H244" s="26">
        <v>4.8499999999999996</v>
      </c>
      <c r="I244" s="26">
        <v>5.2320000000000002</v>
      </c>
      <c r="J244" s="26">
        <v>4.0010000000000003</v>
      </c>
      <c r="K244" s="5"/>
      <c r="L244" s="26">
        <v>10.635999999999999</v>
      </c>
      <c r="M244" s="26">
        <v>9.4870000000000001</v>
      </c>
      <c r="N244" s="26">
        <v>5.5110000000000001</v>
      </c>
      <c r="O244" s="20"/>
      <c r="P244" s="51">
        <v>2.9000000000000001E-2</v>
      </c>
      <c r="Q244" s="51">
        <v>3.3000000000000002E-2</v>
      </c>
      <c r="R244" s="51">
        <v>2.3E-2</v>
      </c>
      <c r="S244" s="5"/>
      <c r="T244" s="26">
        <v>1.788</v>
      </c>
      <c r="U244" s="26">
        <v>0.71599999999999997</v>
      </c>
      <c r="V244" s="5"/>
      <c r="W244" s="26">
        <v>0.76500000000000001</v>
      </c>
      <c r="X244" s="26">
        <v>0.4</v>
      </c>
      <c r="Y244" s="53">
        <f t="shared" si="92"/>
        <v>0.30600000000000005</v>
      </c>
      <c r="Z244" s="5"/>
      <c r="AA244" s="28">
        <f t="shared" ref="AA244:AA262" si="109">L244/H244</f>
        <v>2.1929896907216495</v>
      </c>
      <c r="AB244" s="28">
        <f t="shared" ref="AB244:AB262" si="110">M244/I244</f>
        <v>1.8132645259938838</v>
      </c>
      <c r="AC244" s="28">
        <f t="shared" ref="AC244:AC262" si="111">N244/J244</f>
        <v>1.377405648587853</v>
      </c>
      <c r="AD244" s="5"/>
      <c r="AE244" s="26">
        <v>-0.45200000000000001</v>
      </c>
      <c r="AF244" s="26">
        <v>-0.45200000000000001</v>
      </c>
      <c r="AG244" s="26">
        <v>1</v>
      </c>
      <c r="AH244" s="5"/>
      <c r="AI244" s="38">
        <f t="shared" ref="AI244:AI262" si="112">Y244</f>
        <v>0.30600000000000005</v>
      </c>
      <c r="AJ244" s="14">
        <f t="shared" ref="AJ244:AJ262" si="113">AI244*$AM$243/AK244</f>
        <v>0.60885474472807999</v>
      </c>
      <c r="AK244" s="59">
        <f t="shared" ref="AK244:AK262" si="114">E244*(1-AI244)+AI244*$AM$243</f>
        <v>3921.152</v>
      </c>
      <c r="AL244" s="13">
        <f t="shared" ref="AL244:AL262" si="115">AK244/$AM$243</f>
        <v>0.50258292745449884</v>
      </c>
      <c r="AN244" s="20"/>
      <c r="AO244" s="13">
        <f t="shared" ref="AO244" si="116">Y244</f>
        <v>0.30600000000000005</v>
      </c>
      <c r="AP244" s="50">
        <f t="shared" ref="AP244" si="117">AO244*F244/AQ244</f>
        <v>0.61962983262363514</v>
      </c>
      <c r="AQ244" s="12">
        <f t="shared" ref="AQ244" si="118">E244*(1-AO244)+AO244*F244</f>
        <v>4032.23</v>
      </c>
      <c r="AR244" s="13">
        <f t="shared" ref="AR244" si="119">AQ244/F244</f>
        <v>0.49384323331292101</v>
      </c>
      <c r="AS244" s="20"/>
      <c r="AT244" s="19">
        <f t="shared" si="104"/>
        <v>2210</v>
      </c>
      <c r="AU244" s="45">
        <v>5.6324399999999997E-2</v>
      </c>
      <c r="AV244" s="75">
        <f>CORREL($AT244:$AT262,AU244:AU262)</f>
        <v>8.9229462580079397E-2</v>
      </c>
      <c r="AW244" s="20"/>
      <c r="AX244" s="81">
        <f t="shared" si="89"/>
        <v>7.7007477945117984</v>
      </c>
      <c r="AY244" s="82">
        <f t="shared" si="90"/>
        <v>0.5810976767513224</v>
      </c>
      <c r="AZ244" s="75">
        <f>CORREL($AX244:$AX295,AY244:AY295)</f>
        <v>-0.81253946825506573</v>
      </c>
      <c r="BA244" s="20"/>
      <c r="BB244" s="13"/>
    </row>
    <row r="245" spans="1:54" x14ac:dyDescent="0.2">
      <c r="A245" t="e">
        <f>IF(#REF!=D245,1,0)</f>
        <v>#REF!</v>
      </c>
      <c r="B245">
        <v>6</v>
      </c>
      <c r="C245" s="1" t="s">
        <v>395</v>
      </c>
      <c r="D245" s="1" t="s">
        <v>232</v>
      </c>
      <c r="E245" s="1">
        <v>764</v>
      </c>
      <c r="F245" s="1">
        <v>8165</v>
      </c>
      <c r="G245" s="5"/>
      <c r="H245" s="26">
        <v>1.855</v>
      </c>
      <c r="I245" s="26">
        <v>8.7129999999999992</v>
      </c>
      <c r="J245" s="26">
        <v>7.6589999999999998</v>
      </c>
      <c r="K245" s="5"/>
      <c r="L245" s="26">
        <v>2.7389999999999999</v>
      </c>
      <c r="M245" s="26">
        <v>8.41</v>
      </c>
      <c r="N245" s="26">
        <v>6.3090000000000002</v>
      </c>
      <c r="O245" s="20"/>
      <c r="P245" s="51">
        <v>2.3E-2</v>
      </c>
      <c r="Q245" s="51">
        <v>2.1999999999999999E-2</v>
      </c>
      <c r="R245" s="51">
        <v>8.9999999999999993E-3</v>
      </c>
      <c r="S245" s="5"/>
      <c r="T245" s="26">
        <v>1.9790000000000001</v>
      </c>
      <c r="U245" s="26">
        <v>0.95899999999999996</v>
      </c>
      <c r="V245" s="5"/>
      <c r="W245" s="26">
        <v>0.879</v>
      </c>
      <c r="X245" s="26">
        <v>0.48499999999999999</v>
      </c>
      <c r="Y245" s="53">
        <f t="shared" si="92"/>
        <v>0.426315</v>
      </c>
      <c r="Z245" s="5"/>
      <c r="AA245" s="28">
        <f t="shared" si="109"/>
        <v>1.4765498652291105</v>
      </c>
      <c r="AB245" s="28">
        <f t="shared" si="110"/>
        <v>0.96522437736715261</v>
      </c>
      <c r="AC245" s="28">
        <f t="shared" si="111"/>
        <v>0.82373678025851949</v>
      </c>
      <c r="AD245" s="5"/>
      <c r="AE245" s="26">
        <v>-0.09</v>
      </c>
      <c r="AF245" s="26">
        <v>-7.8E-2</v>
      </c>
      <c r="AG245" s="26">
        <v>0.98399999999999999</v>
      </c>
      <c r="AH245" s="5"/>
      <c r="AI245" s="38">
        <f t="shared" si="112"/>
        <v>0.426315</v>
      </c>
      <c r="AJ245" s="14">
        <f t="shared" si="113"/>
        <v>0.8835684939604147</v>
      </c>
      <c r="AK245" s="59">
        <f t="shared" si="114"/>
        <v>3764.40497</v>
      </c>
      <c r="AL245" s="13">
        <f t="shared" si="115"/>
        <v>0.48249230581902075</v>
      </c>
      <c r="AN245" s="20"/>
      <c r="AO245" s="13">
        <f t="shared" ref="AO245:AO262" si="120">Y245</f>
        <v>0.426315</v>
      </c>
      <c r="AP245" s="50">
        <f t="shared" ref="AP245:AP262" si="121">AO245*F245/AQ245</f>
        <v>0.8881659232400575</v>
      </c>
      <c r="AQ245" s="12">
        <f t="shared" ref="AQ245:AQ262" si="122">E245*(1-AO245)+AO245*F245</f>
        <v>3919.1573149999999</v>
      </c>
      <c r="AR245" s="13">
        <f t="shared" ref="AR245:AR262" si="123">AQ245/F245</f>
        <v>0.4799947721984078</v>
      </c>
      <c r="AS245" s="20"/>
      <c r="AT245" s="19">
        <f t="shared" si="104"/>
        <v>764</v>
      </c>
      <c r="AU245" s="45">
        <v>5.0829800000000001E-2</v>
      </c>
      <c r="AV245" s="75">
        <f>(AV244*SQRT(AT243-2))/SQRT(1-AV244^2)</f>
        <v>0.36937590422104383</v>
      </c>
      <c r="AW245" s="20"/>
      <c r="AX245" s="81">
        <f t="shared" si="89"/>
        <v>6.6385677891665207</v>
      </c>
      <c r="AY245" s="82">
        <f t="shared" si="90"/>
        <v>0.68259166662042869</v>
      </c>
      <c r="AZ245" s="75">
        <f>(AZ244*SQRT(AX243-2))/SQRT(1-AZ244^2)</f>
        <v>-5.7473847047221085</v>
      </c>
      <c r="BA245" s="20"/>
      <c r="BB245" s="13"/>
    </row>
    <row r="246" spans="1:54" x14ac:dyDescent="0.2">
      <c r="A246" t="e">
        <f>IF(#REF!=D246,1,0)</f>
        <v>#REF!</v>
      </c>
      <c r="B246">
        <v>6</v>
      </c>
      <c r="C246" s="1" t="s">
        <v>396</v>
      </c>
      <c r="D246" s="1" t="s">
        <v>233</v>
      </c>
      <c r="E246" s="1">
        <v>612</v>
      </c>
      <c r="F246" s="1">
        <v>8165</v>
      </c>
      <c r="G246" s="5"/>
      <c r="H246" s="26">
        <v>1.7430000000000001</v>
      </c>
      <c r="I246" s="26">
        <v>8.9450000000000003</v>
      </c>
      <c r="J246" s="26">
        <v>7.8730000000000002</v>
      </c>
      <c r="K246" s="5"/>
      <c r="L246" s="26">
        <v>2.2970000000000002</v>
      </c>
      <c r="M246" s="26">
        <v>8.5589999999999993</v>
      </c>
      <c r="N246" s="26">
        <v>6.6029999999999998</v>
      </c>
      <c r="O246" s="20"/>
      <c r="P246" s="51">
        <v>5.0999999999999997E-2</v>
      </c>
      <c r="Q246" s="51">
        <v>2.5999999999999999E-2</v>
      </c>
      <c r="R246" s="51">
        <v>8.9999999999999993E-3</v>
      </c>
      <c r="S246" s="5"/>
      <c r="T246" s="26">
        <v>2.3210000000000002</v>
      </c>
      <c r="U246" s="26">
        <v>0.96499999999999997</v>
      </c>
      <c r="V246" s="5"/>
      <c r="W246" s="26">
        <v>0.88</v>
      </c>
      <c r="X246" s="26">
        <v>0.41599999999999998</v>
      </c>
      <c r="Y246" s="53">
        <f t="shared" si="92"/>
        <v>0.36607999999999996</v>
      </c>
      <c r="Z246" s="5"/>
      <c r="AA246" s="28">
        <f t="shared" si="109"/>
        <v>1.3178427997705107</v>
      </c>
      <c r="AB246" s="28">
        <f t="shared" si="110"/>
        <v>0.95684740078256003</v>
      </c>
      <c r="AC246" s="28">
        <f t="shared" si="111"/>
        <v>0.83868919090562677</v>
      </c>
      <c r="AD246" s="5"/>
      <c r="AE246" s="26">
        <v>-0.109</v>
      </c>
      <c r="AF246" s="26">
        <v>-0.10299999999999999</v>
      </c>
      <c r="AG246" s="26">
        <v>0.98599999999999999</v>
      </c>
      <c r="AH246" s="5"/>
      <c r="AI246" s="38">
        <f t="shared" si="112"/>
        <v>0.36607999999999996</v>
      </c>
      <c r="AJ246" s="14">
        <f t="shared" si="113"/>
        <v>0.88041144778089253</v>
      </c>
      <c r="AK246" s="59">
        <f t="shared" si="114"/>
        <v>3244.1151999999997</v>
      </c>
      <c r="AL246" s="13">
        <f t="shared" si="115"/>
        <v>0.41580558831068953</v>
      </c>
      <c r="AN246" s="20"/>
      <c r="AO246" s="13">
        <f t="shared" si="120"/>
        <v>0.36607999999999996</v>
      </c>
      <c r="AP246" s="50">
        <f t="shared" si="121"/>
        <v>0.88511732820171296</v>
      </c>
      <c r="AQ246" s="12">
        <f t="shared" si="122"/>
        <v>3377.0022399999998</v>
      </c>
      <c r="AR246" s="13">
        <f t="shared" si="123"/>
        <v>0.41359488548683404</v>
      </c>
      <c r="AS246" s="20"/>
      <c r="AT246" s="19">
        <f t="shared" si="104"/>
        <v>612</v>
      </c>
      <c r="AU246" s="45">
        <v>2.1477799999999998E-2</v>
      </c>
      <c r="AV246" s="75">
        <f>_xlfn.T.DIST.RT(AV245,AT243-2)</f>
        <v>0.35820413216336822</v>
      </c>
      <c r="AW246" s="20"/>
      <c r="AX246" s="81">
        <f t="shared" si="89"/>
        <v>6.4167322825123261</v>
      </c>
      <c r="AY246" s="82">
        <f t="shared" si="90"/>
        <v>0.84199812729230006</v>
      </c>
      <c r="AZ246" s="75">
        <f>1-_xlfn.T.DIST.RT(AZ245,AX243-2)</f>
        <v>1.1844330409682691E-5</v>
      </c>
      <c r="BA246" s="20"/>
      <c r="BB246" s="13"/>
    </row>
    <row r="247" spans="1:54" x14ac:dyDescent="0.2">
      <c r="A247" t="e">
        <f>IF(#REF!=D247,1,0)</f>
        <v>#REF!</v>
      </c>
      <c r="B247">
        <v>6</v>
      </c>
      <c r="C247" s="1" t="s">
        <v>397</v>
      </c>
      <c r="D247" s="1" t="s">
        <v>234</v>
      </c>
      <c r="E247" s="1">
        <v>500</v>
      </c>
      <c r="F247" s="1">
        <v>8165</v>
      </c>
      <c r="G247" s="5"/>
      <c r="H247" s="26">
        <v>2.29</v>
      </c>
      <c r="I247" s="26">
        <v>8.4990000000000006</v>
      </c>
      <c r="J247" s="26">
        <v>6.8479999999999999</v>
      </c>
      <c r="K247" s="5"/>
      <c r="L247" s="26">
        <v>5.0510000000000002</v>
      </c>
      <c r="M247" s="26">
        <v>9.9710000000000001</v>
      </c>
      <c r="N247" s="26">
        <v>6.1189999999999998</v>
      </c>
      <c r="O247" s="20"/>
      <c r="P247" s="51">
        <v>2.3E-2</v>
      </c>
      <c r="Q247" s="51">
        <v>2.1999999999999999E-2</v>
      </c>
      <c r="R247" s="51">
        <v>1.0999999999999999E-2</v>
      </c>
      <c r="S247" s="5"/>
      <c r="T247" s="26">
        <v>3.7320000000000002</v>
      </c>
      <c r="U247" s="26">
        <v>0.90400000000000003</v>
      </c>
      <c r="V247" s="5"/>
      <c r="W247" s="26">
        <v>0.80600000000000005</v>
      </c>
      <c r="X247" s="26">
        <v>0.24199999999999999</v>
      </c>
      <c r="Y247" s="53">
        <f t="shared" si="92"/>
        <v>0.195052</v>
      </c>
      <c r="Z247" s="5"/>
      <c r="AA247" s="28">
        <f t="shared" si="109"/>
        <v>2.2056768558951965</v>
      </c>
      <c r="AB247" s="28">
        <f t="shared" si="110"/>
        <v>1.1731968466878455</v>
      </c>
      <c r="AC247" s="28">
        <f t="shared" si="111"/>
        <v>0.89354556074766356</v>
      </c>
      <c r="AD247" s="5"/>
      <c r="AE247" s="26">
        <v>-0.434</v>
      </c>
      <c r="AF247" s="26">
        <v>-0.44600000000000001</v>
      </c>
      <c r="AG247" s="26">
        <v>0.99299999999999999</v>
      </c>
      <c r="AH247" s="5"/>
      <c r="AI247" s="38">
        <f t="shared" si="112"/>
        <v>0.195052</v>
      </c>
      <c r="AJ247" s="14">
        <f t="shared" si="113"/>
        <v>0.79084324865512723</v>
      </c>
      <c r="AK247" s="59">
        <f t="shared" si="114"/>
        <v>1924.269704</v>
      </c>
      <c r="AL247" s="13">
        <f t="shared" si="115"/>
        <v>0.24663800358882337</v>
      </c>
      <c r="AN247" s="20"/>
      <c r="AO247" s="13">
        <f t="shared" si="120"/>
        <v>0.195052</v>
      </c>
      <c r="AP247" s="50">
        <f t="shared" si="121"/>
        <v>0.79826608700817947</v>
      </c>
      <c r="AQ247" s="12">
        <f t="shared" si="122"/>
        <v>1995.07358</v>
      </c>
      <c r="AR247" s="13">
        <f t="shared" si="123"/>
        <v>0.24434459032455602</v>
      </c>
      <c r="AS247" s="20"/>
      <c r="AT247" s="19">
        <f t="shared" si="104"/>
        <v>500</v>
      </c>
      <c r="AU247" s="45">
        <v>4.5160400000000003E-2</v>
      </c>
      <c r="AV247" s="45"/>
      <c r="AW247" s="20"/>
      <c r="AX247" s="81">
        <f t="shared" si="89"/>
        <v>6.2146080984221914</v>
      </c>
      <c r="AY247" s="82">
        <f t="shared" si="90"/>
        <v>1.3169442829850975</v>
      </c>
      <c r="AZ247" s="85">
        <f>LINEST(AY244:AY262,AX244:AX262)</f>
        <v>-0.57254325999786326</v>
      </c>
      <c r="BA247" s="20"/>
      <c r="BB247" s="13"/>
    </row>
    <row r="248" spans="1:54" x14ac:dyDescent="0.2">
      <c r="A248" t="e">
        <f>IF(#REF!=D248,1,0)</f>
        <v>#REF!</v>
      </c>
      <c r="B248">
        <v>6</v>
      </c>
      <c r="C248" s="1" t="s">
        <v>398</v>
      </c>
      <c r="D248" s="1" t="s">
        <v>235</v>
      </c>
      <c r="E248" s="1">
        <v>432</v>
      </c>
      <c r="F248" s="1">
        <v>8165</v>
      </c>
      <c r="G248" s="5"/>
      <c r="H248" s="26">
        <v>1.571</v>
      </c>
      <c r="I248" s="26">
        <v>7.17</v>
      </c>
      <c r="J248" s="26">
        <v>5.875</v>
      </c>
      <c r="K248" s="5"/>
      <c r="L248" s="26">
        <v>3.1560000000000001</v>
      </c>
      <c r="M248" s="26">
        <v>6.4859999999999998</v>
      </c>
      <c r="N248" s="26">
        <v>4.3789999999999996</v>
      </c>
      <c r="O248" s="20"/>
      <c r="P248" s="51">
        <v>2.9000000000000001E-2</v>
      </c>
      <c r="Q248" s="51">
        <v>2.5999999999999999E-2</v>
      </c>
      <c r="R248" s="51">
        <v>0.01</v>
      </c>
      <c r="S248" s="5"/>
      <c r="T248" s="26">
        <v>2.964</v>
      </c>
      <c r="U248" s="26">
        <v>0.75600000000000001</v>
      </c>
      <c r="V248" s="5"/>
      <c r="W248" s="26">
        <v>0.81899999999999995</v>
      </c>
      <c r="X248" s="26">
        <v>0.255</v>
      </c>
      <c r="Y248" s="53">
        <f t="shared" si="92"/>
        <v>0.208845</v>
      </c>
      <c r="Z248" s="5"/>
      <c r="AA248" s="28">
        <f t="shared" si="109"/>
        <v>2.0089115213239976</v>
      </c>
      <c r="AB248" s="28">
        <f t="shared" si="110"/>
        <v>0.90460251046025097</v>
      </c>
      <c r="AC248" s="28">
        <f t="shared" si="111"/>
        <v>0.74536170212765951</v>
      </c>
      <c r="AD248" s="5"/>
      <c r="AE248" s="26">
        <v>-0.24399999999999999</v>
      </c>
      <c r="AF248" s="26">
        <v>-0.23699999999999999</v>
      </c>
      <c r="AG248" s="26">
        <v>0.997</v>
      </c>
      <c r="AH248" s="5"/>
      <c r="AI248" s="38">
        <f t="shared" si="112"/>
        <v>0.208845</v>
      </c>
      <c r="AJ248" s="14">
        <f t="shared" si="113"/>
        <v>0.82661267180727305</v>
      </c>
      <c r="AK248" s="59">
        <f t="shared" si="114"/>
        <v>1971.1876500000001</v>
      </c>
      <c r="AL248" s="13">
        <f t="shared" si="115"/>
        <v>0.25265158292745449</v>
      </c>
      <c r="AN248" s="20"/>
      <c r="AO248" s="13">
        <f t="shared" si="120"/>
        <v>0.208845</v>
      </c>
      <c r="AP248" s="50">
        <f t="shared" si="121"/>
        <v>0.83303408419640734</v>
      </c>
      <c r="AQ248" s="12">
        <f t="shared" si="122"/>
        <v>2046.9983850000001</v>
      </c>
      <c r="AR248" s="13">
        <f t="shared" si="123"/>
        <v>0.25070402755664423</v>
      </c>
      <c r="AS248" s="20"/>
      <c r="AT248" s="19">
        <f t="shared" si="104"/>
        <v>432</v>
      </c>
      <c r="AU248" s="45">
        <v>8.1922099999999998E-2</v>
      </c>
      <c r="AV248" s="45"/>
      <c r="AW248" s="20"/>
      <c r="AX248" s="81">
        <f t="shared" si="89"/>
        <v>6.0684255882441107</v>
      </c>
      <c r="AY248" s="82">
        <f t="shared" si="90"/>
        <v>1.0865397074338405</v>
      </c>
      <c r="AZ248" s="89">
        <f>EXP(INTERCEPT(AY244:AY262,AX244:AX262))</f>
        <v>98.617592043372255</v>
      </c>
      <c r="BA248" s="20"/>
      <c r="BB248" s="13"/>
    </row>
    <row r="249" spans="1:54" x14ac:dyDescent="0.2">
      <c r="A249" t="e">
        <f>IF(#REF!=D249,1,0)</f>
        <v>#REF!</v>
      </c>
      <c r="B249">
        <v>6</v>
      </c>
      <c r="C249" s="1" t="s">
        <v>399</v>
      </c>
      <c r="D249" s="1" t="s">
        <v>236</v>
      </c>
      <c r="E249" s="1">
        <v>415</v>
      </c>
      <c r="F249" s="1">
        <v>8165</v>
      </c>
      <c r="G249" s="5"/>
      <c r="H249" s="26">
        <v>1.3520000000000001</v>
      </c>
      <c r="I249" s="26">
        <v>8.5150000000000006</v>
      </c>
      <c r="J249" s="26">
        <v>7.3970000000000002</v>
      </c>
      <c r="K249" s="5"/>
      <c r="L249" s="26">
        <v>1.69</v>
      </c>
      <c r="M249" s="26">
        <v>9.7669999999999995</v>
      </c>
      <c r="N249" s="26">
        <v>7.1550000000000002</v>
      </c>
      <c r="O249" s="20"/>
      <c r="P249" s="51">
        <v>5.3999999999999999E-2</v>
      </c>
      <c r="Q249" s="51">
        <v>2.4E-2</v>
      </c>
      <c r="R249" s="51">
        <v>1.4E-2</v>
      </c>
      <c r="S249" s="5"/>
      <c r="T249" s="26">
        <v>2.6539999999999999</v>
      </c>
      <c r="U249" s="26">
        <v>0.89500000000000002</v>
      </c>
      <c r="V249" s="5"/>
      <c r="W249" s="26">
        <v>0.86899999999999999</v>
      </c>
      <c r="X249" s="26">
        <v>0.33700000000000002</v>
      </c>
      <c r="Y249" s="53">
        <f t="shared" si="92"/>
        <v>0.29285300000000003</v>
      </c>
      <c r="Z249" s="5"/>
      <c r="AA249" s="28">
        <f t="shared" si="109"/>
        <v>1.2499999999999998</v>
      </c>
      <c r="AB249" s="28">
        <f t="shared" si="110"/>
        <v>1.1470346447445683</v>
      </c>
      <c r="AC249" s="28">
        <f t="shared" si="111"/>
        <v>0.96728403406786534</v>
      </c>
      <c r="AD249" s="5"/>
      <c r="AE249" s="26">
        <v>-0.252</v>
      </c>
      <c r="AF249" s="26">
        <v>-0.28599999999999998</v>
      </c>
      <c r="AG249" s="26">
        <v>0.98099999999999998</v>
      </c>
      <c r="AH249" s="5"/>
      <c r="AI249" s="38">
        <f t="shared" si="112"/>
        <v>0.29285300000000003</v>
      </c>
      <c r="AJ249" s="14">
        <f t="shared" si="113"/>
        <v>0.88617871339277654</v>
      </c>
      <c r="AK249" s="59">
        <f t="shared" si="114"/>
        <v>2578.3051110000006</v>
      </c>
      <c r="AL249" s="13">
        <f t="shared" si="115"/>
        <v>0.33046720212765968</v>
      </c>
      <c r="AN249" s="20"/>
      <c r="AO249" s="13">
        <f t="shared" si="120"/>
        <v>0.29285300000000003</v>
      </c>
      <c r="AP249" s="50">
        <f t="shared" si="121"/>
        <v>0.89068582661378382</v>
      </c>
      <c r="AQ249" s="12">
        <f t="shared" si="122"/>
        <v>2684.6107499999998</v>
      </c>
      <c r="AR249" s="13">
        <f t="shared" si="123"/>
        <v>0.3287949479485609</v>
      </c>
      <c r="AS249" s="20"/>
      <c r="AT249" s="19">
        <f t="shared" si="104"/>
        <v>415</v>
      </c>
      <c r="AU249" s="45">
        <v>-7.1160699999999993E-2</v>
      </c>
      <c r="AV249" s="45"/>
      <c r="AW249" s="20"/>
      <c r="AX249" s="81">
        <f t="shared" si="89"/>
        <v>6.0282785202306979</v>
      </c>
      <c r="AY249" s="82">
        <f t="shared" si="90"/>
        <v>0.97606793591001573</v>
      </c>
      <c r="BA249" s="20"/>
      <c r="BB249" s="13"/>
    </row>
    <row r="250" spans="1:54" x14ac:dyDescent="0.2">
      <c r="A250" t="e">
        <f>IF(#REF!=D250,1,0)</f>
        <v>#REF!</v>
      </c>
      <c r="B250">
        <v>6</v>
      </c>
      <c r="C250" s="1" t="s">
        <v>382</v>
      </c>
      <c r="D250" s="1" t="s">
        <v>238</v>
      </c>
      <c r="E250" s="1">
        <v>405</v>
      </c>
      <c r="F250" s="1">
        <v>8165</v>
      </c>
      <c r="G250" s="5"/>
      <c r="H250" s="26">
        <v>0.871</v>
      </c>
      <c r="I250" s="26">
        <v>9.2539999999999996</v>
      </c>
      <c r="J250" s="26">
        <v>8.0939999999999994</v>
      </c>
      <c r="K250" s="5"/>
      <c r="L250" s="26">
        <v>0.82699999999999996</v>
      </c>
      <c r="M250" s="26">
        <v>8.6319999999999997</v>
      </c>
      <c r="N250" s="26">
        <v>6.7370000000000001</v>
      </c>
      <c r="O250" s="20"/>
      <c r="P250" s="51">
        <v>1.7000000000000001E-2</v>
      </c>
      <c r="Q250" s="51">
        <v>2.5999999999999999E-2</v>
      </c>
      <c r="R250" s="51">
        <v>8.0000000000000002E-3</v>
      </c>
      <c r="S250" s="5"/>
      <c r="T250" s="26">
        <v>1.7529999999999999</v>
      </c>
      <c r="U250" s="26">
        <v>0.97199999999999998</v>
      </c>
      <c r="V250" s="5"/>
      <c r="W250" s="26">
        <v>0.875</v>
      </c>
      <c r="X250" s="26">
        <v>0.55400000000000005</v>
      </c>
      <c r="Y250" s="53">
        <f t="shared" si="92"/>
        <v>0.48475000000000001</v>
      </c>
      <c r="Z250" s="5"/>
      <c r="AA250" s="28">
        <f t="shared" si="109"/>
        <v>0.94948335246842708</v>
      </c>
      <c r="AB250" s="28">
        <f t="shared" si="110"/>
        <v>0.93278582234709317</v>
      </c>
      <c r="AC250" s="28">
        <f t="shared" si="111"/>
        <v>0.83234494687422789</v>
      </c>
      <c r="AD250" s="5"/>
      <c r="AE250" s="26">
        <v>-0.122</v>
      </c>
      <c r="AF250" s="26">
        <v>-0.10100000000000001</v>
      </c>
      <c r="AG250" s="26">
        <v>0.98599999999999999</v>
      </c>
      <c r="AH250" s="5"/>
      <c r="AI250" s="38">
        <f t="shared" si="112"/>
        <v>0.48475000000000001</v>
      </c>
      <c r="AJ250" s="14">
        <f t="shared" si="113"/>
        <v>0.94770930607776849</v>
      </c>
      <c r="AK250" s="59">
        <f t="shared" si="114"/>
        <v>3990.6957500000003</v>
      </c>
      <c r="AL250" s="13">
        <f t="shared" si="115"/>
        <v>0.51149650730581908</v>
      </c>
      <c r="AN250" s="20"/>
      <c r="AO250" s="13">
        <f t="shared" si="120"/>
        <v>0.48475000000000001</v>
      </c>
      <c r="AP250" s="50">
        <f t="shared" si="121"/>
        <v>0.9499176198681919</v>
      </c>
      <c r="AQ250" s="12">
        <f t="shared" si="122"/>
        <v>4166.66</v>
      </c>
      <c r="AR250" s="13">
        <f t="shared" si="123"/>
        <v>0.51030740967544397</v>
      </c>
      <c r="AS250" s="20"/>
      <c r="AT250" s="19">
        <f t="shared" si="104"/>
        <v>405</v>
      </c>
      <c r="AU250" s="45">
        <v>-2.8591499999999999E-2</v>
      </c>
      <c r="AV250" s="45"/>
      <c r="AW250" s="20"/>
      <c r="AX250" s="81">
        <f t="shared" si="89"/>
        <v>6.0038870671065387</v>
      </c>
      <c r="AY250" s="82">
        <f t="shared" si="90"/>
        <v>0.56132860593909739</v>
      </c>
      <c r="BA250" s="20"/>
      <c r="BB250" s="13"/>
    </row>
    <row r="251" spans="1:54" x14ac:dyDescent="0.2">
      <c r="A251" t="e">
        <f>IF(#REF!=D251,1,0)</f>
        <v>#REF!</v>
      </c>
      <c r="B251">
        <v>6</v>
      </c>
      <c r="C251" s="1" t="s">
        <v>381</v>
      </c>
      <c r="D251" s="1" t="s">
        <v>237</v>
      </c>
      <c r="E251" s="1">
        <v>318</v>
      </c>
      <c r="F251" s="1">
        <v>8165</v>
      </c>
      <c r="G251" s="5"/>
      <c r="H251" s="26">
        <v>1.446</v>
      </c>
      <c r="I251" s="26">
        <v>7.431</v>
      </c>
      <c r="J251" s="26">
        <v>6.1749999999999998</v>
      </c>
      <c r="K251" s="5"/>
      <c r="L251" s="26">
        <v>2.3199999999999998</v>
      </c>
      <c r="M251" s="26">
        <v>7.702</v>
      </c>
      <c r="N251" s="26">
        <v>5.3520000000000003</v>
      </c>
      <c r="O251" s="20"/>
      <c r="P251" s="51">
        <v>3.9E-2</v>
      </c>
      <c r="Q251" s="51">
        <v>2.9000000000000001E-2</v>
      </c>
      <c r="R251" s="51">
        <v>1.4E-2</v>
      </c>
      <c r="S251" s="5"/>
      <c r="T251" s="26">
        <v>3.7040000000000002</v>
      </c>
      <c r="U251" s="26">
        <v>0.77200000000000002</v>
      </c>
      <c r="V251" s="5"/>
      <c r="W251" s="26">
        <v>0.83099999999999996</v>
      </c>
      <c r="X251" s="26">
        <v>0.20799999999999999</v>
      </c>
      <c r="Y251" s="53">
        <f t="shared" si="92"/>
        <v>0.17284799999999997</v>
      </c>
      <c r="Z251" s="5"/>
      <c r="AA251" s="28">
        <f t="shared" si="109"/>
        <v>1.6044260027662516</v>
      </c>
      <c r="AB251" s="28">
        <f t="shared" si="110"/>
        <v>1.0364688467231866</v>
      </c>
      <c r="AC251" s="28">
        <f t="shared" si="111"/>
        <v>0.8667206477732794</v>
      </c>
      <c r="AD251" s="5"/>
      <c r="AE251" s="26">
        <v>-0.31900000000000001</v>
      </c>
      <c r="AF251" s="26">
        <v>-0.309</v>
      </c>
      <c r="AG251" s="26">
        <v>0.995</v>
      </c>
      <c r="AH251" s="5"/>
      <c r="AI251" s="38">
        <f t="shared" si="112"/>
        <v>0.17284799999999997</v>
      </c>
      <c r="AJ251" s="14">
        <f t="shared" si="113"/>
        <v>0.83678627154750562</v>
      </c>
      <c r="AK251" s="59">
        <f t="shared" si="114"/>
        <v>1611.5944319999996</v>
      </c>
      <c r="AL251" s="13">
        <f t="shared" si="115"/>
        <v>0.20656170622917197</v>
      </c>
      <c r="AN251" s="20"/>
      <c r="AO251" s="13">
        <f t="shared" si="120"/>
        <v>0.17284799999999997</v>
      </c>
      <c r="AP251" s="50">
        <f t="shared" si="121"/>
        <v>0.8429025108532191</v>
      </c>
      <c r="AQ251" s="12">
        <f t="shared" si="122"/>
        <v>1674.3382559999998</v>
      </c>
      <c r="AR251" s="13">
        <f t="shared" si="123"/>
        <v>0.20506286050214326</v>
      </c>
      <c r="AS251" s="20"/>
      <c r="AT251" s="19">
        <f t="shared" si="104"/>
        <v>318</v>
      </c>
      <c r="AU251" s="45">
        <v>-6.5776999999999997E-3</v>
      </c>
      <c r="AV251" s="45"/>
      <c r="AW251" s="20"/>
      <c r="AX251" s="81">
        <f t="shared" si="89"/>
        <v>5.7620513827801769</v>
      </c>
      <c r="AY251" s="82">
        <f t="shared" si="90"/>
        <v>1.309413316783933</v>
      </c>
      <c r="BA251" s="20"/>
      <c r="BB251" s="13"/>
    </row>
    <row r="252" spans="1:54" x14ac:dyDescent="0.2">
      <c r="A252" t="e">
        <f>IF(#REF!=D252,1,0)</f>
        <v>#REF!</v>
      </c>
      <c r="B252">
        <v>6</v>
      </c>
      <c r="C252" s="1" t="s">
        <v>384</v>
      </c>
      <c r="D252" s="1" t="s">
        <v>240</v>
      </c>
      <c r="E252" s="1">
        <v>313</v>
      </c>
      <c r="F252" s="1">
        <v>8165</v>
      </c>
      <c r="G252" s="5"/>
      <c r="H252" s="26">
        <v>1.073</v>
      </c>
      <c r="I252" s="26">
        <v>9.4329999999999998</v>
      </c>
      <c r="J252" s="26">
        <v>8.2159999999999993</v>
      </c>
      <c r="K252" s="5"/>
      <c r="L252" s="26">
        <v>1.675</v>
      </c>
      <c r="M252" s="26">
        <v>10.146000000000001</v>
      </c>
      <c r="N252" s="26">
        <v>7.6879999999999997</v>
      </c>
      <c r="O252" s="20"/>
      <c r="P252" s="51">
        <v>0.03</v>
      </c>
      <c r="Q252" s="51">
        <v>2.4E-2</v>
      </c>
      <c r="R252" s="51">
        <v>8.9999999999999993E-3</v>
      </c>
      <c r="S252" s="5"/>
      <c r="T252" s="26">
        <v>2.794</v>
      </c>
      <c r="U252" s="26">
        <v>0.97899999999999998</v>
      </c>
      <c r="V252" s="5"/>
      <c r="W252" s="26">
        <v>0.871</v>
      </c>
      <c r="X252" s="26">
        <v>0.35</v>
      </c>
      <c r="Y252" s="53">
        <f t="shared" si="92"/>
        <v>0.30484999999999995</v>
      </c>
      <c r="Z252" s="5"/>
      <c r="AA252" s="28">
        <f t="shared" si="109"/>
        <v>1.5610438024231128</v>
      </c>
      <c r="AB252" s="28">
        <f t="shared" si="110"/>
        <v>1.0755857097423938</v>
      </c>
      <c r="AC252" s="28">
        <f t="shared" si="111"/>
        <v>0.93573515092502435</v>
      </c>
      <c r="AD252" s="5"/>
      <c r="AE252" s="26">
        <v>-0.106</v>
      </c>
      <c r="AF252" s="26">
        <v>-0.128</v>
      </c>
      <c r="AG252" s="26">
        <v>0.98199999999999998</v>
      </c>
      <c r="AH252" s="5"/>
      <c r="AI252" s="38">
        <f t="shared" si="112"/>
        <v>0.30484999999999995</v>
      </c>
      <c r="AJ252" s="14">
        <f t="shared" si="113"/>
        <v>0.91618638850719902</v>
      </c>
      <c r="AK252" s="59">
        <f t="shared" si="114"/>
        <v>2596.0216499999997</v>
      </c>
      <c r="AL252" s="13">
        <f t="shared" si="115"/>
        <v>0.3327379710330684</v>
      </c>
      <c r="AN252" s="20"/>
      <c r="AO252" s="13">
        <f t="shared" si="120"/>
        <v>0.30484999999999995</v>
      </c>
      <c r="AP252" s="50">
        <f t="shared" si="121"/>
        <v>0.9196130413832847</v>
      </c>
      <c r="AQ252" s="12">
        <f t="shared" si="122"/>
        <v>2706.6821999999993</v>
      </c>
      <c r="AR252" s="13">
        <f t="shared" si="123"/>
        <v>0.33149812614819341</v>
      </c>
      <c r="AS252" s="20"/>
      <c r="AT252" s="19">
        <f t="shared" si="104"/>
        <v>313</v>
      </c>
      <c r="AU252" s="45">
        <v>2.2374399999999999E-2</v>
      </c>
      <c r="AV252" s="45"/>
      <c r="AW252" s="20"/>
      <c r="AX252" s="81">
        <f t="shared" si="89"/>
        <v>5.7462031905401529</v>
      </c>
      <c r="AY252" s="82">
        <f t="shared" si="90"/>
        <v>1.02747426083477</v>
      </c>
      <c r="BA252" s="20"/>
      <c r="BB252" s="13"/>
    </row>
    <row r="253" spans="1:54" x14ac:dyDescent="0.2">
      <c r="A253" t="e">
        <f>IF(#REF!=D253,1,0)</f>
        <v>#REF!</v>
      </c>
      <c r="B253">
        <v>6</v>
      </c>
      <c r="C253" s="1" t="s">
        <v>383</v>
      </c>
      <c r="D253" s="1" t="s">
        <v>239</v>
      </c>
      <c r="E253" s="1">
        <v>291</v>
      </c>
      <c r="F253" s="1">
        <v>8165</v>
      </c>
      <c r="G253" s="5"/>
      <c r="H253" s="26">
        <v>0.91700000000000004</v>
      </c>
      <c r="I253" s="26">
        <v>9.7460000000000004</v>
      </c>
      <c r="J253" s="26">
        <v>8.6829999999999998</v>
      </c>
      <c r="K253" s="5"/>
      <c r="L253" s="26">
        <v>0.85899999999999999</v>
      </c>
      <c r="M253" s="26">
        <v>10.544</v>
      </c>
      <c r="N253" s="26">
        <v>8.4559999999999995</v>
      </c>
      <c r="O253" s="20"/>
      <c r="P253" s="51">
        <v>6.3E-2</v>
      </c>
      <c r="Q253" s="51">
        <v>2.4E-2</v>
      </c>
      <c r="R253" s="51">
        <v>1.2E-2</v>
      </c>
      <c r="S253" s="5"/>
      <c r="T253" s="26">
        <v>2.5670000000000002</v>
      </c>
      <c r="U253" s="26">
        <v>1.0089999999999999</v>
      </c>
      <c r="V253" s="5"/>
      <c r="W253" s="26">
        <v>0.89100000000000001</v>
      </c>
      <c r="X253" s="26">
        <v>0.39300000000000002</v>
      </c>
      <c r="Y253" s="53">
        <f t="shared" si="92"/>
        <v>0.350163</v>
      </c>
      <c r="Z253" s="5"/>
      <c r="AA253" s="28">
        <f t="shared" si="109"/>
        <v>0.93675027262813515</v>
      </c>
      <c r="AB253" s="28">
        <f t="shared" si="110"/>
        <v>1.0818797455366305</v>
      </c>
      <c r="AC253" s="28">
        <f t="shared" si="111"/>
        <v>0.97385696187953463</v>
      </c>
      <c r="AD253" s="5"/>
      <c r="AE253" s="26">
        <v>-0.24399999999999999</v>
      </c>
      <c r="AF253" s="26">
        <v>-0.222</v>
      </c>
      <c r="AG253" s="26">
        <v>0.98699999999999999</v>
      </c>
      <c r="AH253" s="5"/>
      <c r="AI253" s="38">
        <f t="shared" si="112"/>
        <v>0.350163</v>
      </c>
      <c r="AJ253" s="14">
        <f t="shared" si="113"/>
        <v>0.93526266433785632</v>
      </c>
      <c r="AK253" s="59">
        <f t="shared" si="114"/>
        <v>2921.0742930000001</v>
      </c>
      <c r="AL253" s="13">
        <f t="shared" si="115"/>
        <v>0.37440070405024356</v>
      </c>
      <c r="AN253" s="20"/>
      <c r="AO253" s="13">
        <f t="shared" si="120"/>
        <v>0.350163</v>
      </c>
      <c r="AP253" s="50">
        <f t="shared" si="121"/>
        <v>0.93796220950692899</v>
      </c>
      <c r="AQ253" s="12">
        <f t="shared" si="122"/>
        <v>3048.183462</v>
      </c>
      <c r="AR253" s="13">
        <f t="shared" si="123"/>
        <v>0.37332314292712798</v>
      </c>
      <c r="AS253" s="20"/>
      <c r="AT253" s="19">
        <f t="shared" si="104"/>
        <v>291</v>
      </c>
      <c r="AU253" s="45">
        <v>-6.3112600000000005E-2</v>
      </c>
      <c r="AV253" s="45"/>
      <c r="AW253" s="20"/>
      <c r="AX253" s="81">
        <f t="shared" si="89"/>
        <v>5.6733232671714928</v>
      </c>
      <c r="AY253" s="82">
        <f t="shared" si="90"/>
        <v>0.94273790188900342</v>
      </c>
      <c r="BA253" s="20"/>
      <c r="BB253" s="13"/>
    </row>
    <row r="254" spans="1:54" x14ac:dyDescent="0.2">
      <c r="A254" t="e">
        <f>IF(#REF!=D254,1,0)</f>
        <v>#REF!</v>
      </c>
      <c r="B254">
        <v>6</v>
      </c>
      <c r="C254" s="1" t="s">
        <v>385</v>
      </c>
      <c r="D254" s="1" t="s">
        <v>241</v>
      </c>
      <c r="E254" s="1">
        <v>275</v>
      </c>
      <c r="F254" s="1">
        <v>8165</v>
      </c>
      <c r="G254" s="5"/>
      <c r="H254" s="26">
        <v>1.873</v>
      </c>
      <c r="I254" s="26">
        <v>8.5229999999999997</v>
      </c>
      <c r="J254" s="26">
        <v>7.3819999999999997</v>
      </c>
      <c r="K254" s="5"/>
      <c r="L254" s="26">
        <v>5.0110000000000001</v>
      </c>
      <c r="M254" s="26">
        <v>8.8729999999999993</v>
      </c>
      <c r="N254" s="26">
        <v>6.9080000000000004</v>
      </c>
      <c r="O254" s="20"/>
      <c r="P254" s="51">
        <v>1.4E-2</v>
      </c>
      <c r="Q254" s="51">
        <v>2.4E-2</v>
      </c>
      <c r="R254" s="51">
        <v>1.2999999999999999E-2</v>
      </c>
      <c r="S254" s="5"/>
      <c r="T254" s="26">
        <v>5.55</v>
      </c>
      <c r="U254" s="26">
        <v>0.88</v>
      </c>
      <c r="V254" s="5"/>
      <c r="W254" s="26">
        <v>0.86599999999999999</v>
      </c>
      <c r="X254" s="26">
        <v>0.159</v>
      </c>
      <c r="Y254" s="53">
        <f t="shared" si="92"/>
        <v>0.13769400000000001</v>
      </c>
      <c r="Z254" s="5"/>
      <c r="AA254" s="28">
        <f t="shared" si="109"/>
        <v>2.6753870795515216</v>
      </c>
      <c r="AB254" s="28">
        <f t="shared" si="110"/>
        <v>1.0410653525753841</v>
      </c>
      <c r="AC254" s="28">
        <f t="shared" si="111"/>
        <v>0.93578975887293425</v>
      </c>
      <c r="AD254" s="5"/>
      <c r="AE254" s="26">
        <v>-0.315</v>
      </c>
      <c r="AF254" s="26">
        <v>-0.314</v>
      </c>
      <c r="AG254" s="26">
        <v>0.98899999999999999</v>
      </c>
      <c r="AH254" s="5"/>
      <c r="AI254" s="38">
        <f t="shared" si="112"/>
        <v>0.13769400000000001</v>
      </c>
      <c r="AJ254" s="14">
        <f t="shared" si="113"/>
        <v>0.81917794840003755</v>
      </c>
      <c r="AK254" s="59">
        <f t="shared" si="114"/>
        <v>1311.4227380000002</v>
      </c>
      <c r="AL254" s="13">
        <f t="shared" si="115"/>
        <v>0.16808802076390672</v>
      </c>
      <c r="AN254" s="20"/>
      <c r="AO254" s="13">
        <f t="shared" si="120"/>
        <v>0.13769400000000001</v>
      </c>
      <c r="AP254" s="50">
        <f t="shared" si="121"/>
        <v>0.82581668567471644</v>
      </c>
      <c r="AQ254" s="12">
        <f t="shared" si="122"/>
        <v>1361.4056600000001</v>
      </c>
      <c r="AR254" s="13">
        <f t="shared" si="123"/>
        <v>0.16673676178812005</v>
      </c>
      <c r="AS254" s="20"/>
      <c r="AT254" s="19">
        <f t="shared" si="104"/>
        <v>275</v>
      </c>
      <c r="AU254" s="45">
        <v>8.8954400000000003E-2</v>
      </c>
      <c r="AV254" s="45"/>
      <c r="AW254" s="20"/>
      <c r="AX254" s="81">
        <f t="shared" si="89"/>
        <v>5.6167710976665717</v>
      </c>
      <c r="AY254" s="82">
        <f t="shared" si="90"/>
        <v>1.7137979277583431</v>
      </c>
      <c r="BA254" s="20"/>
      <c r="BB254" s="13"/>
    </row>
    <row r="255" spans="1:54" x14ac:dyDescent="0.2">
      <c r="A255" t="e">
        <f>IF(#REF!=D255,1,0)</f>
        <v>#REF!</v>
      </c>
      <c r="B255">
        <v>6</v>
      </c>
      <c r="C255" s="1" t="s">
        <v>388</v>
      </c>
      <c r="D255" s="1" t="s">
        <v>244</v>
      </c>
      <c r="E255" s="1">
        <v>246</v>
      </c>
      <c r="F255" s="1">
        <v>8165</v>
      </c>
      <c r="G255" s="5"/>
      <c r="H255" s="26">
        <v>1.661</v>
      </c>
      <c r="I255" s="26">
        <v>8.7840000000000007</v>
      </c>
      <c r="J255" s="26">
        <v>7.7759999999999998</v>
      </c>
      <c r="K255" s="5"/>
      <c r="L255" s="26">
        <v>2.8759999999999999</v>
      </c>
      <c r="M255" s="26">
        <v>9.4559999999999995</v>
      </c>
      <c r="N255" s="26">
        <v>6.968</v>
      </c>
      <c r="O255" s="20"/>
      <c r="P255" s="51">
        <v>0.04</v>
      </c>
      <c r="Q255" s="51">
        <v>2.5000000000000001E-2</v>
      </c>
      <c r="R255" s="51">
        <v>1.4E-2</v>
      </c>
      <c r="S255" s="5"/>
      <c r="T255" s="26">
        <v>5.5010000000000003</v>
      </c>
      <c r="U255" s="26">
        <v>0.90400000000000003</v>
      </c>
      <c r="V255" s="5"/>
      <c r="W255" s="26">
        <v>0.88500000000000001</v>
      </c>
      <c r="X255" s="26">
        <v>0.16400000000000001</v>
      </c>
      <c r="Y255" s="53">
        <f t="shared" si="92"/>
        <v>0.14514000000000002</v>
      </c>
      <c r="Z255" s="5"/>
      <c r="AA255" s="28">
        <f t="shared" si="109"/>
        <v>1.7314870559903672</v>
      </c>
      <c r="AB255" s="28">
        <f t="shared" si="110"/>
        <v>1.076502732240437</v>
      </c>
      <c r="AC255" s="28">
        <f t="shared" si="111"/>
        <v>0.89609053497942392</v>
      </c>
      <c r="AD255" s="5"/>
      <c r="AE255" s="26">
        <v>-0.34499999999999997</v>
      </c>
      <c r="AF255" s="26">
        <v>-0.33</v>
      </c>
      <c r="AG255" s="26">
        <v>0.98699999999999999</v>
      </c>
      <c r="AH255" s="5"/>
      <c r="AI255" s="38">
        <f t="shared" si="112"/>
        <v>0.14514000000000002</v>
      </c>
      <c r="AJ255" s="14">
        <f t="shared" si="113"/>
        <v>0.84337601043598065</v>
      </c>
      <c r="AK255" s="59">
        <f t="shared" si="114"/>
        <v>1342.6778400000001</v>
      </c>
      <c r="AL255" s="13">
        <f t="shared" si="115"/>
        <v>0.17209405793386312</v>
      </c>
      <c r="AN255" s="20"/>
      <c r="AO255" s="13">
        <f t="shared" si="120"/>
        <v>0.14514000000000002</v>
      </c>
      <c r="AP255" s="50">
        <f t="shared" si="121"/>
        <v>0.8492897829946352</v>
      </c>
      <c r="AQ255" s="12">
        <f t="shared" si="122"/>
        <v>1395.3636600000002</v>
      </c>
      <c r="AR255" s="13">
        <f t="shared" si="123"/>
        <v>0.17089573300673611</v>
      </c>
      <c r="AS255" s="20"/>
      <c r="AT255" s="19">
        <f t="shared" si="104"/>
        <v>246</v>
      </c>
      <c r="AU255" s="45">
        <v>-1.6684000000000001E-2</v>
      </c>
      <c r="AV255" s="45"/>
      <c r="AW255" s="20"/>
      <c r="AX255" s="81">
        <f t="shared" si="89"/>
        <v>5.5053315359323625</v>
      </c>
      <c r="AY255" s="82">
        <f t="shared" si="90"/>
        <v>1.7049298938933211</v>
      </c>
      <c r="BA255" s="20"/>
      <c r="BB255" s="13"/>
    </row>
    <row r="256" spans="1:54" x14ac:dyDescent="0.2">
      <c r="A256" t="e">
        <f>IF(#REF!=D256,1,0)</f>
        <v>#REF!</v>
      </c>
      <c r="B256">
        <v>6</v>
      </c>
      <c r="C256" s="1" t="s">
        <v>394</v>
      </c>
      <c r="D256" s="1" t="s">
        <v>231</v>
      </c>
      <c r="E256" s="1">
        <v>229</v>
      </c>
      <c r="F256" s="1">
        <v>8165</v>
      </c>
      <c r="G256" s="5"/>
      <c r="H256" s="26">
        <v>1.5209999999999999</v>
      </c>
      <c r="I256" s="26">
        <v>7.5730000000000004</v>
      </c>
      <c r="J256" s="26">
        <v>6.4960000000000004</v>
      </c>
      <c r="K256" s="5"/>
      <c r="L256" s="26">
        <v>1.6519999999999999</v>
      </c>
      <c r="M256" s="26">
        <v>11.657</v>
      </c>
      <c r="N256" s="26">
        <v>8.4469999999999992</v>
      </c>
      <c r="O256" s="20"/>
      <c r="P256" s="51">
        <v>2.4E-2</v>
      </c>
      <c r="Q256" s="51">
        <v>2.3E-2</v>
      </c>
      <c r="R256" s="51">
        <v>8.0000000000000002E-3</v>
      </c>
      <c r="S256" s="5"/>
      <c r="T256" s="26">
        <v>5.4130000000000003</v>
      </c>
      <c r="U256" s="26">
        <v>0.77800000000000002</v>
      </c>
      <c r="V256" s="5"/>
      <c r="W256" s="26">
        <v>0.85799999999999998</v>
      </c>
      <c r="X256" s="26">
        <v>0.14399999999999999</v>
      </c>
      <c r="Y256" s="53">
        <f t="shared" si="92"/>
        <v>0.123552</v>
      </c>
      <c r="Z256" s="5"/>
      <c r="AA256" s="28">
        <f t="shared" si="109"/>
        <v>1.0861275476660093</v>
      </c>
      <c r="AB256" s="28">
        <f t="shared" si="110"/>
        <v>1.5392842994850124</v>
      </c>
      <c r="AC256" s="28">
        <f t="shared" si="111"/>
        <v>1.3003386699507387</v>
      </c>
      <c r="AD256" s="5"/>
      <c r="AE256" s="26">
        <v>-0.255</v>
      </c>
      <c r="AF256" s="26">
        <v>-0.25800000000000001</v>
      </c>
      <c r="AG256" s="26">
        <v>0.995</v>
      </c>
      <c r="AH256" s="5"/>
      <c r="AI256" s="38">
        <f t="shared" si="112"/>
        <v>0.123552</v>
      </c>
      <c r="AJ256" s="14">
        <f t="shared" si="113"/>
        <v>0.82766926543297004</v>
      </c>
      <c r="AK256" s="59">
        <f t="shared" si="114"/>
        <v>1164.6592959999998</v>
      </c>
      <c r="AL256" s="13">
        <f t="shared" si="115"/>
        <v>0.14927701820046141</v>
      </c>
      <c r="AN256" s="20"/>
      <c r="AO256" s="13">
        <f t="shared" si="120"/>
        <v>0.123552</v>
      </c>
      <c r="AP256" s="50">
        <f t="shared" si="121"/>
        <v>0.83405940226280573</v>
      </c>
      <c r="AQ256" s="12">
        <f t="shared" si="122"/>
        <v>1209.5086719999999</v>
      </c>
      <c r="AR256" s="13">
        <f t="shared" si="123"/>
        <v>0.14813333398652787</v>
      </c>
      <c r="AS256" s="20"/>
      <c r="AT256" s="19">
        <f t="shared" si="104"/>
        <v>229</v>
      </c>
      <c r="AU256" s="45">
        <v>-0.13662940000000001</v>
      </c>
      <c r="AV256" s="45"/>
      <c r="AW256" s="20"/>
      <c r="AX256" s="81">
        <f t="shared" si="89"/>
        <v>5.43372200355424</v>
      </c>
      <c r="AY256" s="82">
        <f t="shared" si="90"/>
        <v>1.6888034678148409</v>
      </c>
      <c r="BA256" s="20"/>
      <c r="BB256" s="13"/>
    </row>
    <row r="257" spans="1:54" x14ac:dyDescent="0.2">
      <c r="A257" t="e">
        <f>IF(#REF!=D257,1,0)</f>
        <v>#REF!</v>
      </c>
      <c r="B257">
        <v>6</v>
      </c>
      <c r="C257" s="1" t="s">
        <v>387</v>
      </c>
      <c r="D257" s="1" t="s">
        <v>243</v>
      </c>
      <c r="E257" s="1">
        <v>198</v>
      </c>
      <c r="F257" s="1">
        <v>8165</v>
      </c>
      <c r="G257" s="5"/>
      <c r="H257" s="26">
        <v>0.98399999999999999</v>
      </c>
      <c r="I257" s="26">
        <v>8.1980000000000004</v>
      </c>
      <c r="J257" s="26">
        <v>7.1440000000000001</v>
      </c>
      <c r="K257" s="5"/>
      <c r="L257" s="26">
        <v>1.917</v>
      </c>
      <c r="M257" s="26">
        <v>8.6750000000000007</v>
      </c>
      <c r="N257" s="26">
        <v>6.7430000000000003</v>
      </c>
      <c r="O257" s="20"/>
      <c r="P257" s="51">
        <v>1.4999999999999999E-2</v>
      </c>
      <c r="Q257" s="51">
        <v>2.1999999999999999E-2</v>
      </c>
      <c r="R257" s="51">
        <v>0.01</v>
      </c>
      <c r="S257" s="5"/>
      <c r="T257" s="26">
        <v>4.048</v>
      </c>
      <c r="U257" s="26">
        <v>0.83799999999999997</v>
      </c>
      <c r="V257" s="5"/>
      <c r="W257" s="26">
        <v>0.871</v>
      </c>
      <c r="X257" s="26">
        <v>0.20699999999999999</v>
      </c>
      <c r="Y257" s="53">
        <f t="shared" si="92"/>
        <v>0.18029699999999999</v>
      </c>
      <c r="Z257" s="5"/>
      <c r="AA257" s="28">
        <f t="shared" si="109"/>
        <v>1.9481707317073171</v>
      </c>
      <c r="AB257" s="28">
        <f t="shared" si="110"/>
        <v>1.0581849231519884</v>
      </c>
      <c r="AC257" s="28">
        <f t="shared" si="111"/>
        <v>0.94386898096304594</v>
      </c>
      <c r="AD257" s="5"/>
      <c r="AE257" s="26">
        <v>-0.22</v>
      </c>
      <c r="AF257" s="26">
        <v>-0.221</v>
      </c>
      <c r="AG257" s="26">
        <v>0.99299999999999999</v>
      </c>
      <c r="AH257" s="5"/>
      <c r="AI257" s="38">
        <f t="shared" si="112"/>
        <v>0.18029699999999999</v>
      </c>
      <c r="AJ257" s="14">
        <f t="shared" si="113"/>
        <v>0.89655613153034708</v>
      </c>
      <c r="AK257" s="59">
        <f t="shared" si="114"/>
        <v>1568.978388</v>
      </c>
      <c r="AL257" s="13">
        <f t="shared" si="115"/>
        <v>0.20109951140733145</v>
      </c>
      <c r="AN257" s="20"/>
      <c r="AO257" s="13">
        <f t="shared" si="120"/>
        <v>0.18029699999999999</v>
      </c>
      <c r="AP257" s="50">
        <f t="shared" si="121"/>
        <v>0.90069836490671662</v>
      </c>
      <c r="AQ257" s="12">
        <f t="shared" si="122"/>
        <v>1634.426199</v>
      </c>
      <c r="AR257" s="13">
        <f t="shared" si="123"/>
        <v>0.20017467225964483</v>
      </c>
      <c r="AS257" s="20"/>
      <c r="AT257" s="19">
        <f t="shared" si="104"/>
        <v>198</v>
      </c>
      <c r="AU257" s="45">
        <v>2.5655000000000001E-2</v>
      </c>
      <c r="AV257" s="45"/>
      <c r="AW257" s="20"/>
      <c r="AX257" s="81">
        <f t="shared" si="89"/>
        <v>5.2882670306945352</v>
      </c>
      <c r="AY257" s="82">
        <f t="shared" si="90"/>
        <v>1.3982229319851645</v>
      </c>
      <c r="BA257" s="20"/>
      <c r="BB257" s="13"/>
    </row>
    <row r="258" spans="1:54" x14ac:dyDescent="0.2">
      <c r="A258" t="e">
        <f>IF(#REF!=D258,1,0)</f>
        <v>#REF!</v>
      </c>
      <c r="B258">
        <v>6</v>
      </c>
      <c r="C258" s="1" t="s">
        <v>389</v>
      </c>
      <c r="D258" s="1" t="s">
        <v>245</v>
      </c>
      <c r="E258" s="1">
        <v>177</v>
      </c>
      <c r="F258" s="1">
        <v>8165</v>
      </c>
      <c r="G258" s="5"/>
      <c r="H258" s="26">
        <v>0.98799999999999999</v>
      </c>
      <c r="I258" s="26">
        <v>8.6890000000000001</v>
      </c>
      <c r="J258" s="26">
        <v>7.0910000000000002</v>
      </c>
      <c r="K258" s="5"/>
      <c r="L258" s="26">
        <v>1.776</v>
      </c>
      <c r="M258" s="26">
        <v>9.1829999999999998</v>
      </c>
      <c r="N258" s="26">
        <v>6.17</v>
      </c>
      <c r="O258" s="20"/>
      <c r="P258" s="51">
        <v>2.3E-2</v>
      </c>
      <c r="Q258" s="51">
        <v>2.5000000000000001E-2</v>
      </c>
      <c r="R258" s="51">
        <v>1.0999999999999999E-2</v>
      </c>
      <c r="S258" s="5"/>
      <c r="T258" s="26">
        <v>4.5469999999999997</v>
      </c>
      <c r="U258" s="26">
        <v>0.88600000000000001</v>
      </c>
      <c r="V258" s="5"/>
      <c r="W258" s="26">
        <v>0.81599999999999995</v>
      </c>
      <c r="X258" s="26">
        <v>0.19500000000000001</v>
      </c>
      <c r="Y258" s="53">
        <f t="shared" si="92"/>
        <v>0.15911999999999998</v>
      </c>
      <c r="Z258" s="5"/>
      <c r="AA258" s="28">
        <f t="shared" si="109"/>
        <v>1.7975708502024292</v>
      </c>
      <c r="AB258" s="28">
        <f t="shared" si="110"/>
        <v>1.0568534929220854</v>
      </c>
      <c r="AC258" s="28">
        <f t="shared" si="111"/>
        <v>0.87011704978141302</v>
      </c>
      <c r="AD258" s="5"/>
      <c r="AE258" s="26">
        <v>-0.14099999999999999</v>
      </c>
      <c r="AF258" s="26">
        <v>-0.13300000000000001</v>
      </c>
      <c r="AG258" s="26">
        <v>0.998</v>
      </c>
      <c r="AH258" s="5"/>
      <c r="AI258" s="38">
        <f t="shared" si="112"/>
        <v>0.15911999999999998</v>
      </c>
      <c r="AJ258" s="14">
        <f t="shared" si="113"/>
        <v>0.89294624862438776</v>
      </c>
      <c r="AK258" s="59">
        <f t="shared" si="114"/>
        <v>1390.2899999999997</v>
      </c>
      <c r="AL258" s="13">
        <f t="shared" si="115"/>
        <v>0.17819661625224298</v>
      </c>
      <c r="AN258" s="20"/>
      <c r="AO258" s="13">
        <f t="shared" si="120"/>
        <v>0.15911999999999998</v>
      </c>
      <c r="AP258" s="50">
        <f t="shared" si="121"/>
        <v>0.89721646183403991</v>
      </c>
      <c r="AQ258" s="12">
        <f t="shared" si="122"/>
        <v>1448.0505599999999</v>
      </c>
      <c r="AR258" s="13">
        <f t="shared" si="123"/>
        <v>0.17734850704225352</v>
      </c>
      <c r="AS258" s="20"/>
      <c r="AT258" s="19">
        <f t="shared" si="104"/>
        <v>177</v>
      </c>
      <c r="AU258" s="45">
        <v>2.52778E-2</v>
      </c>
      <c r="AV258" s="45"/>
      <c r="AW258" s="20"/>
      <c r="AX258" s="81">
        <f t="shared" si="89"/>
        <v>5.1761497325738288</v>
      </c>
      <c r="AY258" s="82">
        <f t="shared" si="90"/>
        <v>1.5144676748428734</v>
      </c>
      <c r="BA258" s="20"/>
      <c r="BB258" s="13"/>
    </row>
    <row r="259" spans="1:54" x14ac:dyDescent="0.2">
      <c r="A259" t="e">
        <f>IF(#REF!=D259,1,0)</f>
        <v>#REF!</v>
      </c>
      <c r="B259">
        <v>6</v>
      </c>
      <c r="C259" s="1" t="s">
        <v>386</v>
      </c>
      <c r="D259" s="1" t="s">
        <v>242</v>
      </c>
      <c r="E259" s="1">
        <v>133</v>
      </c>
      <c r="F259" s="1">
        <v>8165</v>
      </c>
      <c r="G259" s="5"/>
      <c r="H259" s="26">
        <v>0.69599999999999995</v>
      </c>
      <c r="I259" s="26">
        <v>7.9909999999999997</v>
      </c>
      <c r="J259" s="26">
        <v>6.5960000000000001</v>
      </c>
      <c r="K259" s="5"/>
      <c r="L259" s="26">
        <v>0.83799999999999997</v>
      </c>
      <c r="M259" s="26">
        <v>7.0350000000000001</v>
      </c>
      <c r="N259" s="26">
        <v>4.7809999999999997</v>
      </c>
      <c r="O259" s="20"/>
      <c r="P259" s="51">
        <v>0.01</v>
      </c>
      <c r="Q259" s="51">
        <v>2.1999999999999999E-2</v>
      </c>
      <c r="R259" s="51">
        <v>0.01</v>
      </c>
      <c r="S259" s="5"/>
      <c r="T259" s="26">
        <v>4.2619999999999996</v>
      </c>
      <c r="U259" s="26">
        <v>0.81100000000000005</v>
      </c>
      <c r="V259" s="5"/>
      <c r="W259" s="26">
        <v>0.82499999999999996</v>
      </c>
      <c r="X259" s="26">
        <v>0.19</v>
      </c>
      <c r="Y259" s="53">
        <f t="shared" si="92"/>
        <v>0.15675</v>
      </c>
      <c r="Z259" s="5"/>
      <c r="AA259" s="28">
        <f t="shared" si="109"/>
        <v>1.2040229885057472</v>
      </c>
      <c r="AB259" s="28">
        <f t="shared" si="110"/>
        <v>0.88036541108747346</v>
      </c>
      <c r="AC259" s="28">
        <f t="shared" si="111"/>
        <v>0.72483323226197693</v>
      </c>
      <c r="AD259" s="5"/>
      <c r="AE259" s="26">
        <v>0.114</v>
      </c>
      <c r="AF259" s="26">
        <v>0.13800000000000001</v>
      </c>
      <c r="AG259" s="26">
        <v>0.996</v>
      </c>
      <c r="AH259" s="5"/>
      <c r="AI259" s="38">
        <f t="shared" si="112"/>
        <v>0.15675</v>
      </c>
      <c r="AJ259" s="14">
        <f t="shared" si="113"/>
        <v>0.91599810728021136</v>
      </c>
      <c r="AK259" s="59">
        <f t="shared" si="114"/>
        <v>1335.1157500000002</v>
      </c>
      <c r="AL259" s="13">
        <f t="shared" si="115"/>
        <v>0.17112480774160474</v>
      </c>
      <c r="AN259" s="20"/>
      <c r="AO259" s="13">
        <f t="shared" si="120"/>
        <v>0.15675</v>
      </c>
      <c r="AP259" s="50">
        <f t="shared" si="121"/>
        <v>0.91943178095654066</v>
      </c>
      <c r="AQ259" s="12">
        <f t="shared" si="122"/>
        <v>1392.0160000000001</v>
      </c>
      <c r="AR259" s="13">
        <f t="shared" si="123"/>
        <v>0.17048573178199633</v>
      </c>
      <c r="AS259" s="20"/>
      <c r="AT259" s="19">
        <f t="shared" si="104"/>
        <v>133</v>
      </c>
      <c r="AU259" s="45">
        <v>5.2006900000000002E-2</v>
      </c>
      <c r="AV259" s="45"/>
      <c r="AW259" s="20"/>
      <c r="AX259" s="81">
        <f t="shared" si="89"/>
        <v>4.8903491282217537</v>
      </c>
      <c r="AY259" s="82">
        <f t="shared" si="90"/>
        <v>1.4497385336764252</v>
      </c>
      <c r="BA259" s="20"/>
      <c r="BB259" s="13"/>
    </row>
    <row r="260" spans="1:54" x14ac:dyDescent="0.2">
      <c r="A260" t="e">
        <f>IF(#REF!=D260,1,0)</f>
        <v>#REF!</v>
      </c>
      <c r="B260">
        <v>6</v>
      </c>
      <c r="C260" s="1" t="s">
        <v>391</v>
      </c>
      <c r="D260" s="18" t="s">
        <v>500</v>
      </c>
      <c r="E260" s="1">
        <v>114</v>
      </c>
      <c r="F260" s="1">
        <v>8165</v>
      </c>
      <c r="G260" s="5"/>
      <c r="H260" s="26">
        <v>0.61699999999999999</v>
      </c>
      <c r="I260" s="26">
        <v>7.585</v>
      </c>
      <c r="J260" s="26">
        <v>6.4160000000000004</v>
      </c>
      <c r="K260" s="5"/>
      <c r="L260" s="26">
        <v>0.68300000000000005</v>
      </c>
      <c r="M260" s="26">
        <v>8.9450000000000003</v>
      </c>
      <c r="N260" s="26">
        <v>6.3789999999999996</v>
      </c>
      <c r="O260" s="20"/>
      <c r="P260" s="51">
        <v>3.4000000000000002E-2</v>
      </c>
      <c r="Q260" s="51">
        <v>2.7E-2</v>
      </c>
      <c r="R260" s="51">
        <v>1.4999999999999999E-2</v>
      </c>
      <c r="S260" s="5"/>
      <c r="T260" s="26">
        <v>4.41</v>
      </c>
      <c r="U260" s="26">
        <v>0.76800000000000002</v>
      </c>
      <c r="V260" s="5"/>
      <c r="W260" s="26">
        <v>0.84599999999999997</v>
      </c>
      <c r="X260" s="26">
        <v>0.17399999999999999</v>
      </c>
      <c r="Y260" s="53">
        <f t="shared" si="92"/>
        <v>0.14720399999999997</v>
      </c>
      <c r="Z260" s="5"/>
      <c r="AA260" s="28">
        <f t="shared" si="109"/>
        <v>1.1069692058346841</v>
      </c>
      <c r="AB260" s="28">
        <f t="shared" si="110"/>
        <v>1.1793012524719841</v>
      </c>
      <c r="AC260" s="28">
        <f t="shared" si="111"/>
        <v>0.99423316708229414</v>
      </c>
      <c r="AD260" s="5"/>
      <c r="AE260" s="26">
        <v>-0.38300000000000001</v>
      </c>
      <c r="AF260" s="26">
        <v>-0.40500000000000003</v>
      </c>
      <c r="AG260" s="26">
        <v>0.99199999999999999</v>
      </c>
      <c r="AH260" s="5"/>
      <c r="AI260" s="38">
        <f t="shared" si="112"/>
        <v>0.14720399999999997</v>
      </c>
      <c r="AJ260" s="14">
        <f t="shared" si="113"/>
        <v>0.9219568079344721</v>
      </c>
      <c r="AK260" s="59">
        <f t="shared" si="114"/>
        <v>1245.7043519999997</v>
      </c>
      <c r="AL260" s="13">
        <f t="shared" si="115"/>
        <v>0.15966474647526271</v>
      </c>
      <c r="AN260" s="20"/>
      <c r="AO260" s="13">
        <f t="shared" si="120"/>
        <v>0.14720399999999997</v>
      </c>
      <c r="AP260" s="50">
        <f t="shared" si="121"/>
        <v>0.92516681142865242</v>
      </c>
      <c r="AQ260" s="12">
        <f t="shared" si="122"/>
        <v>1299.1394039999998</v>
      </c>
      <c r="AR260" s="13">
        <f t="shared" si="123"/>
        <v>0.15911076595223511</v>
      </c>
      <c r="AS260" s="20"/>
      <c r="AT260" s="19">
        <f t="shared" si="104"/>
        <v>114</v>
      </c>
      <c r="AU260" s="45">
        <v>-0.15431429999999999</v>
      </c>
      <c r="AV260" s="45"/>
      <c r="AW260" s="20"/>
      <c r="AX260" s="81">
        <f t="shared" si="89"/>
        <v>4.7361984483944957</v>
      </c>
      <c r="AY260" s="82">
        <f t="shared" si="90"/>
        <v>1.4838746894587547</v>
      </c>
      <c r="BA260" s="20"/>
      <c r="BB260" s="13"/>
    </row>
    <row r="261" spans="1:54" x14ac:dyDescent="0.2">
      <c r="A261" t="e">
        <f>IF(#REF!=D261,1,0)</f>
        <v>#REF!</v>
      </c>
      <c r="B261">
        <v>6</v>
      </c>
      <c r="C261" s="1" t="s">
        <v>392</v>
      </c>
      <c r="D261" s="1" t="s">
        <v>247</v>
      </c>
      <c r="E261" s="1">
        <v>96</v>
      </c>
      <c r="F261" s="1">
        <v>8165</v>
      </c>
      <c r="G261" s="5"/>
      <c r="H261" s="26">
        <v>4.085</v>
      </c>
      <c r="I261" s="26">
        <v>9.298</v>
      </c>
      <c r="J261" s="26">
        <v>5.5789999999999997</v>
      </c>
      <c r="K261" s="5"/>
      <c r="L261" s="26">
        <v>9.7799999999999994</v>
      </c>
      <c r="M261" s="26">
        <v>9.6769999999999996</v>
      </c>
      <c r="N261" s="26">
        <v>3.5049999999999999</v>
      </c>
      <c r="O261" s="20"/>
      <c r="P261" s="51">
        <v>3.9E-2</v>
      </c>
      <c r="Q261" s="51">
        <v>2.4E-2</v>
      </c>
      <c r="R261" s="51">
        <v>1.6E-2</v>
      </c>
      <c r="S261" s="5"/>
      <c r="T261" s="26">
        <v>34.674999999999997</v>
      </c>
      <c r="U261" s="26">
        <v>0.93899999999999995</v>
      </c>
      <c r="V261" s="5"/>
      <c r="W261" s="26">
        <v>0.6</v>
      </c>
      <c r="X261" s="26">
        <v>2.7E-2</v>
      </c>
      <c r="Y261" s="53">
        <f t="shared" si="92"/>
        <v>1.6199999999999999E-2</v>
      </c>
      <c r="Z261" s="5"/>
      <c r="AA261" s="28">
        <f t="shared" si="109"/>
        <v>2.394124847001224</v>
      </c>
      <c r="AB261" s="28">
        <f t="shared" si="110"/>
        <v>1.0407614540761454</v>
      </c>
      <c r="AC261" s="28">
        <f t="shared" si="111"/>
        <v>0.62824879010575374</v>
      </c>
      <c r="AD261" s="5"/>
      <c r="AE261" s="26">
        <v>-0.14899999999999999</v>
      </c>
      <c r="AF261" s="26">
        <v>-0.154</v>
      </c>
      <c r="AG261" s="26">
        <v>0.999</v>
      </c>
      <c r="AH261" s="5"/>
      <c r="AI261" s="38">
        <f t="shared" si="112"/>
        <v>1.6199999999999999E-2</v>
      </c>
      <c r="AJ261" s="14">
        <f t="shared" si="113"/>
        <v>0.57233292217072118</v>
      </c>
      <c r="AK261" s="59">
        <f t="shared" si="114"/>
        <v>220.8372</v>
      </c>
      <c r="AL261" s="13">
        <f t="shared" si="115"/>
        <v>2.8305203793899E-2</v>
      </c>
      <c r="AN261" s="20"/>
      <c r="AO261" s="13">
        <f t="shared" si="120"/>
        <v>1.6199999999999999E-2</v>
      </c>
      <c r="AP261" s="50">
        <f t="shared" si="121"/>
        <v>0.58342573895829963</v>
      </c>
      <c r="AQ261" s="12">
        <f t="shared" si="122"/>
        <v>226.71780000000001</v>
      </c>
      <c r="AR261" s="13">
        <f t="shared" si="123"/>
        <v>2.77670300061237E-2</v>
      </c>
      <c r="AS261" s="20"/>
      <c r="AT261" s="19">
        <f t="shared" si="104"/>
        <v>96</v>
      </c>
      <c r="AU261" s="45">
        <v>0.30286229999999997</v>
      </c>
      <c r="AV261" s="45"/>
      <c r="AW261" s="20"/>
      <c r="AX261" s="81">
        <f t="shared" si="89"/>
        <v>4.5643481914678361</v>
      </c>
      <c r="AY261" s="82">
        <f t="shared" si="90"/>
        <v>3.5460189662008954</v>
      </c>
      <c r="BA261" s="20"/>
      <c r="BB261" s="13"/>
    </row>
    <row r="262" spans="1:54" x14ac:dyDescent="0.2">
      <c r="A262" t="e">
        <f>IF(#REF!=D262,1,0)</f>
        <v>#REF!</v>
      </c>
      <c r="B262">
        <v>6</v>
      </c>
      <c r="C262" s="1" t="s">
        <v>390</v>
      </c>
      <c r="D262" s="1" t="s">
        <v>246</v>
      </c>
      <c r="E262" s="1">
        <v>74</v>
      </c>
      <c r="F262" s="1">
        <v>8165</v>
      </c>
      <c r="G262" s="5"/>
      <c r="H262" s="26">
        <v>0.5</v>
      </c>
      <c r="I262" s="26">
        <v>7.9560000000000004</v>
      </c>
      <c r="J262" s="26">
        <v>6.4169999999999998</v>
      </c>
      <c r="K262" s="5"/>
      <c r="L262" s="26">
        <v>0.72099999999999997</v>
      </c>
      <c r="M262" s="26">
        <v>9.7479999999999993</v>
      </c>
      <c r="N262" s="26">
        <v>6.2450000000000001</v>
      </c>
      <c r="O262" s="20"/>
      <c r="P262" s="51">
        <v>1.2999999999999999E-2</v>
      </c>
      <c r="Q262" s="51">
        <v>2.4E-2</v>
      </c>
      <c r="R262" s="51">
        <v>1.2E-2</v>
      </c>
      <c r="S262" s="5"/>
      <c r="T262" s="26">
        <v>5.5060000000000002</v>
      </c>
      <c r="U262" s="26">
        <v>0.80100000000000005</v>
      </c>
      <c r="V262" s="5"/>
      <c r="W262" s="26">
        <v>0.80700000000000005</v>
      </c>
      <c r="X262" s="26">
        <v>0.14599999999999999</v>
      </c>
      <c r="Y262" s="53">
        <f t="shared" si="92"/>
        <v>0.117822</v>
      </c>
      <c r="Z262" s="5"/>
      <c r="AA262" s="28">
        <f t="shared" si="109"/>
        <v>1.4419999999999999</v>
      </c>
      <c r="AB262" s="28">
        <f t="shared" si="110"/>
        <v>1.2252388134741075</v>
      </c>
      <c r="AC262" s="28">
        <f t="shared" si="111"/>
        <v>0.97319619760012477</v>
      </c>
      <c r="AD262" s="5"/>
      <c r="AE262" s="26">
        <v>-0.114</v>
      </c>
      <c r="AF262" s="26">
        <v>-0.124</v>
      </c>
      <c r="AG262" s="26">
        <v>0.99199999999999999</v>
      </c>
      <c r="AH262" s="5"/>
      <c r="AI262" s="38">
        <f t="shared" si="112"/>
        <v>0.117822</v>
      </c>
      <c r="AJ262" s="14">
        <f t="shared" si="113"/>
        <v>0.93369295295180188</v>
      </c>
      <c r="AK262" s="63">
        <f t="shared" si="114"/>
        <v>984.52841599999999</v>
      </c>
      <c r="AL262" s="13">
        <f t="shared" si="115"/>
        <v>0.12618923558062034</v>
      </c>
      <c r="AN262" s="20"/>
      <c r="AO262" s="13">
        <f t="shared" si="120"/>
        <v>0.117822</v>
      </c>
      <c r="AP262" s="50">
        <f t="shared" si="121"/>
        <v>0.93645350756819778</v>
      </c>
      <c r="AQ262" s="12">
        <f t="shared" si="122"/>
        <v>1027.297802</v>
      </c>
      <c r="AR262" s="13">
        <f t="shared" si="123"/>
        <v>0.12581724458052665</v>
      </c>
      <c r="AS262" s="20"/>
      <c r="AT262" s="19">
        <f t="shared" si="104"/>
        <v>74</v>
      </c>
      <c r="AU262" s="45">
        <v>7.4422999999999998E-3</v>
      </c>
      <c r="AV262" s="45"/>
      <c r="AW262" s="20"/>
      <c r="AX262" s="81">
        <f t="shared" si="89"/>
        <v>4.3040650932041702</v>
      </c>
      <c r="AY262" s="82">
        <f t="shared" si="90"/>
        <v>1.7058384067204155</v>
      </c>
      <c r="BA262" s="20"/>
      <c r="BB262" s="13"/>
    </row>
    <row r="263" spans="1:54" x14ac:dyDescent="0.2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52"/>
      <c r="Q263" s="52"/>
      <c r="R263" s="52"/>
      <c r="S263" s="20"/>
      <c r="T263" s="20"/>
      <c r="U263" s="20"/>
      <c r="V263" s="20"/>
      <c r="W263" s="20"/>
      <c r="X263" s="20"/>
      <c r="Y263" s="54"/>
      <c r="Z263" s="20"/>
      <c r="AA263" s="20"/>
      <c r="AB263" s="20"/>
      <c r="AC263" s="20"/>
      <c r="AD263" s="20"/>
      <c r="AE263" s="20"/>
      <c r="AF263" s="20"/>
      <c r="AG263" s="20"/>
      <c r="AH263" s="20"/>
      <c r="AI263" s="42"/>
      <c r="AJ263" s="42"/>
      <c r="AK263" s="60"/>
      <c r="AL263" s="41" t="s">
        <v>263</v>
      </c>
      <c r="AM263" s="20">
        <f>SUM(E264:E280)</f>
        <v>16985</v>
      </c>
      <c r="AN263" s="20"/>
      <c r="AO263" s="20"/>
      <c r="AP263" s="24"/>
      <c r="AQ263" s="20"/>
      <c r="AR263" s="20"/>
      <c r="AS263" s="20"/>
      <c r="AT263" s="80">
        <f>COUNTIF(AT264:AT280,"&gt;0")</f>
        <v>17</v>
      </c>
      <c r="AU263" s="47"/>
      <c r="AV263" s="47"/>
      <c r="AW263" s="20"/>
      <c r="AX263" s="83">
        <f>AT263</f>
        <v>17</v>
      </c>
      <c r="AY263" s="84"/>
      <c r="AZ263" s="20"/>
      <c r="BA263" s="20"/>
      <c r="BB263" s="13"/>
    </row>
    <row r="264" spans="1:54" x14ac:dyDescent="0.2">
      <c r="A264" t="e">
        <f>IF(#REF!=D264,1,0)</f>
        <v>#REF!</v>
      </c>
      <c r="B264">
        <v>7</v>
      </c>
      <c r="C264" s="1" t="s">
        <v>272</v>
      </c>
      <c r="D264" s="1" t="s">
        <v>167</v>
      </c>
      <c r="E264" s="1">
        <v>5568</v>
      </c>
      <c r="F264" s="1">
        <v>17196</v>
      </c>
      <c r="G264" s="5"/>
      <c r="H264" s="26">
        <v>10.864000000000001</v>
      </c>
      <c r="I264" s="26">
        <v>15.826000000000001</v>
      </c>
      <c r="J264" s="26">
        <v>12.037000000000001</v>
      </c>
      <c r="K264" s="5"/>
      <c r="L264" s="26">
        <v>25.809000000000001</v>
      </c>
      <c r="M264" s="26">
        <v>24.45</v>
      </c>
      <c r="N264" s="26">
        <v>15.272</v>
      </c>
      <c r="O264" s="20"/>
      <c r="P264" s="51">
        <v>1.7999999999999999E-2</v>
      </c>
      <c r="Q264" s="51">
        <v>6.0000000000000001E-3</v>
      </c>
      <c r="R264" s="51">
        <v>3.0000000000000001E-3</v>
      </c>
      <c r="S264" s="5"/>
      <c r="T264" s="26">
        <v>1.4910000000000001</v>
      </c>
      <c r="U264" s="26">
        <v>1.04</v>
      </c>
      <c r="V264" s="5"/>
      <c r="W264" s="26">
        <v>0.76100000000000001</v>
      </c>
      <c r="X264" s="26">
        <v>0.69799999999999995</v>
      </c>
      <c r="Y264" s="53">
        <f t="shared" si="92"/>
        <v>0.53117799999999993</v>
      </c>
      <c r="Z264" s="5"/>
      <c r="AA264" s="28">
        <f t="shared" ref="AA264:AA280" si="124">L264/H264</f>
        <v>2.375644329896907</v>
      </c>
      <c r="AB264" s="28">
        <f t="shared" ref="AB264:AB280" si="125">M264/I264</f>
        <v>1.5449260710223682</v>
      </c>
      <c r="AC264" s="28">
        <f t="shared" ref="AC264:AC280" si="126">N264/J264</f>
        <v>1.2687546730913017</v>
      </c>
      <c r="AD264" s="5"/>
      <c r="AE264" s="26">
        <v>-6.7000000000000004E-2</v>
      </c>
      <c r="AF264" s="26">
        <v>-4.8000000000000001E-2</v>
      </c>
      <c r="AG264" s="26">
        <v>0.98899999999999999</v>
      </c>
      <c r="AH264" s="5"/>
      <c r="AI264" s="38">
        <f t="shared" ref="AI264:AI274" si="127">Y264</f>
        <v>0.53117799999999993</v>
      </c>
      <c r="AJ264" s="14">
        <f t="shared" ref="AJ264:AJ280" si="128">AI264*$AM$263/AK264</f>
        <v>0.77559337666403083</v>
      </c>
      <c r="AK264" s="59">
        <f t="shared" ref="AK264:AK280" si="129">E264*(1-AI264)+AI264*$AM$263</f>
        <v>11632.459225999999</v>
      </c>
      <c r="AL264" s="13">
        <f t="shared" ref="AL264:AL280" si="130">AK264/$AM$263</f>
        <v>0.68486660147188694</v>
      </c>
      <c r="AN264" s="20"/>
      <c r="AO264" s="13">
        <f t="shared" ref="AO264" si="131">Y264</f>
        <v>0.53117799999999993</v>
      </c>
      <c r="AP264" s="50">
        <f t="shared" ref="AP264" si="132">AO264*F264/AQ264</f>
        <v>0.77773489736171286</v>
      </c>
      <c r="AQ264" s="12">
        <f t="shared" ref="AQ264" si="133">E264*(1-AO264)+AO264*F264</f>
        <v>11744.537784</v>
      </c>
      <c r="AR264" s="13">
        <f t="shared" ref="AR264" si="134">AQ264/F264</f>
        <v>0.68298079692951852</v>
      </c>
      <c r="AS264" s="43"/>
      <c r="AT264" s="19">
        <f t="shared" si="104"/>
        <v>5568</v>
      </c>
      <c r="AU264" s="45">
        <v>0.25476779999999999</v>
      </c>
      <c r="AV264" s="75">
        <f>CORREL($AT264:$AT280,AU264:AU280)</f>
        <v>0.54836286289419678</v>
      </c>
      <c r="AW264" s="43"/>
      <c r="AX264" s="81">
        <f t="shared" si="89"/>
        <v>8.6247912020142561</v>
      </c>
      <c r="AY264" s="82">
        <f t="shared" si="90"/>
        <v>0.39944703578260143</v>
      </c>
      <c r="AZ264" s="75">
        <f>CORREL($AX264:$AX315,AY264:AY315)</f>
        <v>-0.65094769547358311</v>
      </c>
      <c r="BA264" s="20"/>
      <c r="BB264" s="13"/>
    </row>
    <row r="265" spans="1:54" x14ac:dyDescent="0.2">
      <c r="A265" t="e">
        <f>IF(#REF!=D265,1,0)</f>
        <v>#REF!</v>
      </c>
      <c r="B265">
        <v>7</v>
      </c>
      <c r="C265" s="1" t="s">
        <v>277</v>
      </c>
      <c r="D265" s="1" t="s">
        <v>169</v>
      </c>
      <c r="E265" s="1">
        <v>2434</v>
      </c>
      <c r="F265" s="1">
        <v>17196</v>
      </c>
      <c r="G265" s="5"/>
      <c r="H265" s="26">
        <v>5.8220000000000001</v>
      </c>
      <c r="I265" s="26">
        <v>20.366</v>
      </c>
      <c r="J265" s="26">
        <v>16.117999999999999</v>
      </c>
      <c r="K265" s="5"/>
      <c r="L265" s="26">
        <v>14.871</v>
      </c>
      <c r="M265" s="26">
        <v>48.420999999999999</v>
      </c>
      <c r="N265" s="26">
        <v>34.64</v>
      </c>
      <c r="O265" s="20"/>
      <c r="P265" s="51">
        <v>1.6E-2</v>
      </c>
      <c r="Q265" s="51">
        <v>1.7000000000000001E-2</v>
      </c>
      <c r="R265" s="51">
        <v>1.6E-2</v>
      </c>
      <c r="S265" s="5"/>
      <c r="T265" s="26">
        <v>1.827</v>
      </c>
      <c r="U265" s="26">
        <v>1.054</v>
      </c>
      <c r="V265" s="5"/>
      <c r="W265" s="26">
        <v>0.79100000000000004</v>
      </c>
      <c r="X265" s="26">
        <v>0.57699999999999996</v>
      </c>
      <c r="Y265" s="53">
        <f t="shared" si="92"/>
        <v>0.45640700000000001</v>
      </c>
      <c r="Z265" s="5"/>
      <c r="AA265" s="28">
        <f t="shared" si="124"/>
        <v>2.5542768807969769</v>
      </c>
      <c r="AB265" s="28">
        <f t="shared" si="125"/>
        <v>2.3775409997053916</v>
      </c>
      <c r="AC265" s="28">
        <f t="shared" si="126"/>
        <v>2.1491500186127315</v>
      </c>
      <c r="AD265" s="5"/>
      <c r="AE265" s="26">
        <v>2.5999999999999999E-2</v>
      </c>
      <c r="AF265" s="26">
        <v>5.6000000000000001E-2</v>
      </c>
      <c r="AG265" s="26">
        <v>0.99099999999999999</v>
      </c>
      <c r="AH265" s="5"/>
      <c r="AI265" s="38">
        <f t="shared" si="127"/>
        <v>0.45640700000000001</v>
      </c>
      <c r="AJ265" s="14">
        <f t="shared" si="128"/>
        <v>0.85420612967250065</v>
      </c>
      <c r="AK265" s="59">
        <f t="shared" si="129"/>
        <v>9075.1782569999996</v>
      </c>
      <c r="AL265" s="13">
        <f t="shared" si="130"/>
        <v>0.53430546111274657</v>
      </c>
      <c r="AN265" s="20"/>
      <c r="AO265" s="13">
        <f t="shared" ref="AO265:AO280" si="135">Y265</f>
        <v>0.45640700000000001</v>
      </c>
      <c r="AP265" s="50">
        <f t="shared" ref="AP265:AP280" si="136">AO265*F265/AQ265</f>
        <v>0.8557369865421115</v>
      </c>
      <c r="AQ265" s="12">
        <f t="shared" ref="AQ265:AQ280" si="137">E265*(1-AO265)+AO265*F265</f>
        <v>9171.4801339999995</v>
      </c>
      <c r="AR265" s="13">
        <f t="shared" ref="AR265:AR280" si="138">AQ265/F265</f>
        <v>0.53334962398232144</v>
      </c>
      <c r="AS265" s="43"/>
      <c r="AT265" s="19">
        <f t="shared" si="104"/>
        <v>2434</v>
      </c>
      <c r="AU265" s="45">
        <v>0.1114928</v>
      </c>
      <c r="AV265" s="75">
        <f>(AV264*SQRT(AT263-2))/SQRT(1-AV264^2)</f>
        <v>2.5397002902759982</v>
      </c>
      <c r="AW265" s="43"/>
      <c r="AX265" s="81">
        <f t="shared" si="89"/>
        <v>7.7972912735474722</v>
      </c>
      <c r="AY265" s="82">
        <f t="shared" si="90"/>
        <v>0.60267527739586968</v>
      </c>
      <c r="AZ265" s="75">
        <f>(AZ264*SQRT(AX263-2))/SQRT(1-AZ264^2)</f>
        <v>-3.321083625332748</v>
      </c>
      <c r="BA265" s="20"/>
      <c r="BB265" s="13"/>
    </row>
    <row r="266" spans="1:54" x14ac:dyDescent="0.2">
      <c r="A266" t="e">
        <f>IF(#REF!=D266,1,0)</f>
        <v>#REF!</v>
      </c>
      <c r="B266">
        <v>7</v>
      </c>
      <c r="C266" s="1" t="s">
        <v>279</v>
      </c>
      <c r="D266" s="1" t="s">
        <v>171</v>
      </c>
      <c r="E266" s="1">
        <v>2064</v>
      </c>
      <c r="F266" s="1">
        <v>17196</v>
      </c>
      <c r="G266" s="5"/>
      <c r="H266" s="26">
        <v>5.6890000000000001</v>
      </c>
      <c r="I266" s="26">
        <v>22.33</v>
      </c>
      <c r="J266" s="26">
        <v>15.419</v>
      </c>
      <c r="K266" s="5"/>
      <c r="L266" s="26">
        <v>16.061</v>
      </c>
      <c r="M266" s="26">
        <v>28.620999999999999</v>
      </c>
      <c r="N266" s="26">
        <v>13.728</v>
      </c>
      <c r="O266" s="20"/>
      <c r="P266" s="51">
        <v>1.2E-2</v>
      </c>
      <c r="Q266" s="51">
        <v>4.0000000000000001E-3</v>
      </c>
      <c r="R266" s="51">
        <v>4.0000000000000001E-3</v>
      </c>
      <c r="S266" s="5"/>
      <c r="T266" s="26">
        <v>2.1059999999999999</v>
      </c>
      <c r="U266" s="26">
        <v>1.127</v>
      </c>
      <c r="V266" s="5"/>
      <c r="W266" s="26">
        <v>0.69</v>
      </c>
      <c r="X266" s="26">
        <v>0.53500000000000003</v>
      </c>
      <c r="Y266" s="53">
        <f t="shared" si="92"/>
        <v>0.36914999999999998</v>
      </c>
      <c r="Z266" s="5"/>
      <c r="AA266" s="28">
        <f t="shared" si="124"/>
        <v>2.8231675162594478</v>
      </c>
      <c r="AB266" s="28">
        <f t="shared" si="125"/>
        <v>1.2817286162113748</v>
      </c>
      <c r="AC266" s="28">
        <f t="shared" si="126"/>
        <v>0.89033011219923464</v>
      </c>
      <c r="AD266" s="5"/>
      <c r="AE266" s="26">
        <v>-1.6E-2</v>
      </c>
      <c r="AF266" s="26">
        <v>-0.02</v>
      </c>
      <c r="AG266" s="26">
        <v>0.998</v>
      </c>
      <c r="AH266" s="5"/>
      <c r="AI266" s="38">
        <f t="shared" si="127"/>
        <v>0.36914999999999998</v>
      </c>
      <c r="AJ266" s="14">
        <f t="shared" si="128"/>
        <v>0.82804286662231563</v>
      </c>
      <c r="AK266" s="59">
        <f t="shared" si="129"/>
        <v>7572.0871499999994</v>
      </c>
      <c r="AL266" s="13">
        <f t="shared" si="130"/>
        <v>0.44581025316455691</v>
      </c>
      <c r="AN266" s="20"/>
      <c r="AO266" s="13">
        <f t="shared" si="135"/>
        <v>0.36914999999999998</v>
      </c>
      <c r="AP266" s="50">
        <f t="shared" si="136"/>
        <v>0.82979370214642978</v>
      </c>
      <c r="AQ266" s="12">
        <f t="shared" si="137"/>
        <v>7649.9777999999988</v>
      </c>
      <c r="AR266" s="13">
        <f t="shared" si="138"/>
        <v>0.44486960921144447</v>
      </c>
      <c r="AS266" s="43"/>
      <c r="AT266" s="19">
        <f t="shared" si="104"/>
        <v>2064</v>
      </c>
      <c r="AU266" s="45">
        <v>0.24947800000000001</v>
      </c>
      <c r="AV266" s="75">
        <f>_xlfn.T.DIST.RT(AV265,AT263-2)</f>
        <v>1.132784411688372E-2</v>
      </c>
      <c r="AW266" s="43"/>
      <c r="AX266" s="81">
        <f t="shared" si="89"/>
        <v>7.6324011266014535</v>
      </c>
      <c r="AY266" s="82">
        <f t="shared" si="90"/>
        <v>0.74479041371178367</v>
      </c>
      <c r="AZ266" s="75">
        <f>1-_xlfn.T.DIST.RT(AZ265,AX263-2)</f>
        <v>2.3266541172924926E-3</v>
      </c>
      <c r="BA266" s="20"/>
      <c r="BB266" s="13"/>
    </row>
    <row r="267" spans="1:54" x14ac:dyDescent="0.2">
      <c r="A267" t="e">
        <f>IF(#REF!=D267,1,0)</f>
        <v>#REF!</v>
      </c>
      <c r="B267">
        <v>7</v>
      </c>
      <c r="C267" s="1" t="s">
        <v>278</v>
      </c>
      <c r="D267" s="1" t="s">
        <v>170</v>
      </c>
      <c r="E267" s="1">
        <v>1732</v>
      </c>
      <c r="F267" s="1">
        <v>17196</v>
      </c>
      <c r="G267" s="5"/>
      <c r="H267" s="26">
        <v>2.9079999999999999</v>
      </c>
      <c r="I267" s="26">
        <v>20.332000000000001</v>
      </c>
      <c r="J267" s="26">
        <v>14.773999999999999</v>
      </c>
      <c r="K267" s="5"/>
      <c r="L267" s="26">
        <v>4.05</v>
      </c>
      <c r="M267" s="26">
        <v>60.965000000000003</v>
      </c>
      <c r="N267" s="26">
        <v>33.692999999999998</v>
      </c>
      <c r="O267" s="20"/>
      <c r="P267" s="51">
        <v>2.5000000000000001E-2</v>
      </c>
      <c r="Q267" s="51">
        <v>0.02</v>
      </c>
      <c r="R267" s="51">
        <v>2.1999999999999999E-2</v>
      </c>
      <c r="S267" s="5"/>
      <c r="T267" s="26">
        <v>1.2829999999999999</v>
      </c>
      <c r="U267" s="26">
        <v>1.004</v>
      </c>
      <c r="V267" s="5"/>
      <c r="W267" s="26">
        <v>0.72699999999999998</v>
      </c>
      <c r="X267" s="26">
        <v>0.78300000000000003</v>
      </c>
      <c r="Y267" s="53">
        <f t="shared" si="92"/>
        <v>0.569241</v>
      </c>
      <c r="Z267" s="5"/>
      <c r="AA267" s="28">
        <f t="shared" si="124"/>
        <v>1.3927097661623109</v>
      </c>
      <c r="AB267" s="28">
        <f t="shared" si="125"/>
        <v>2.9984753098563841</v>
      </c>
      <c r="AC267" s="28">
        <f t="shared" si="126"/>
        <v>2.2805604440232843</v>
      </c>
      <c r="AD267" s="5"/>
      <c r="AE267" s="26">
        <v>1.7000000000000001E-2</v>
      </c>
      <c r="AF267" s="26">
        <v>2.1000000000000001E-2</v>
      </c>
      <c r="AG267" s="26">
        <v>0.998</v>
      </c>
      <c r="AH267" s="5"/>
      <c r="AI267" s="38">
        <f t="shared" si="127"/>
        <v>0.569241</v>
      </c>
      <c r="AJ267" s="14">
        <f t="shared" si="128"/>
        <v>0.92836285350293168</v>
      </c>
      <c r="AK267" s="59">
        <f t="shared" si="129"/>
        <v>10414.632973</v>
      </c>
      <c r="AL267" s="13">
        <f t="shared" si="130"/>
        <v>0.61316649826317338</v>
      </c>
      <c r="AN267" s="20"/>
      <c r="AO267" s="13">
        <f t="shared" si="135"/>
        <v>0.569241</v>
      </c>
      <c r="AP267" s="50">
        <f t="shared" si="136"/>
        <v>0.92917961069725308</v>
      </c>
      <c r="AQ267" s="12">
        <f t="shared" si="137"/>
        <v>10534.742823999999</v>
      </c>
      <c r="AR267" s="13">
        <f t="shared" si="138"/>
        <v>0.61262751942312155</v>
      </c>
      <c r="AS267" s="43"/>
      <c r="AT267" s="19">
        <f t="shared" si="104"/>
        <v>1732</v>
      </c>
      <c r="AU267" s="45">
        <v>-0.18550059999999999</v>
      </c>
      <c r="AV267" s="45"/>
      <c r="AW267" s="43"/>
      <c r="AX267" s="81">
        <f t="shared" si="89"/>
        <v>7.4570320891223805</v>
      </c>
      <c r="AY267" s="82">
        <f t="shared" si="90"/>
        <v>0.24920108563349933</v>
      </c>
      <c r="AZ267" s="85">
        <f>LINEST(AY264:AY280,AX264:AX280)</f>
        <v>-0.48434060028369874</v>
      </c>
      <c r="BA267" s="20"/>
      <c r="BB267" s="13"/>
    </row>
    <row r="268" spans="1:54" x14ac:dyDescent="0.2">
      <c r="A268" t="e">
        <f>IF(#REF!=D268,1,0)</f>
        <v>#REF!</v>
      </c>
      <c r="B268">
        <v>7</v>
      </c>
      <c r="C268" s="1" t="s">
        <v>265</v>
      </c>
      <c r="D268" s="1" t="s">
        <v>173</v>
      </c>
      <c r="E268" s="1">
        <v>1198</v>
      </c>
      <c r="F268" s="1">
        <v>17196</v>
      </c>
      <c r="G268" s="5"/>
      <c r="H268" s="26">
        <v>2.6859999999999999</v>
      </c>
      <c r="I268" s="26">
        <v>21.327999999999999</v>
      </c>
      <c r="J268" s="26">
        <v>15.592000000000001</v>
      </c>
      <c r="K268" s="5"/>
      <c r="L268" s="26">
        <v>4.4249999999999998</v>
      </c>
      <c r="M268" s="26">
        <v>46.609000000000002</v>
      </c>
      <c r="N268" s="26">
        <v>25.507999999999999</v>
      </c>
      <c r="O268" s="20"/>
      <c r="P268" s="51">
        <v>4.2999999999999997E-2</v>
      </c>
      <c r="Q268" s="51">
        <v>1.7000000000000001E-2</v>
      </c>
      <c r="R268" s="51">
        <v>1.7999999999999999E-2</v>
      </c>
      <c r="S268" s="5"/>
      <c r="T268" s="26">
        <v>1.7130000000000001</v>
      </c>
      <c r="U268" s="26">
        <v>1.018</v>
      </c>
      <c r="V268" s="5"/>
      <c r="W268" s="26">
        <v>0.73099999999999998</v>
      </c>
      <c r="X268" s="26">
        <v>0.59499999999999997</v>
      </c>
      <c r="Y268" s="53">
        <f t="shared" si="92"/>
        <v>0.43494499999999997</v>
      </c>
      <c r="Z268" s="5"/>
      <c r="AA268" s="28">
        <f t="shared" si="124"/>
        <v>1.6474311243484736</v>
      </c>
      <c r="AB268" s="28">
        <f t="shared" si="125"/>
        <v>2.1853432108027007</v>
      </c>
      <c r="AC268" s="28">
        <f t="shared" si="126"/>
        <v>1.6359671626475114</v>
      </c>
      <c r="AD268" s="5"/>
      <c r="AE268" s="26">
        <v>-4.8000000000000001E-2</v>
      </c>
      <c r="AF268" s="26">
        <v>-4.5999999999999999E-2</v>
      </c>
      <c r="AG268" s="26">
        <v>0.998</v>
      </c>
      <c r="AH268" s="5"/>
      <c r="AI268" s="38">
        <f t="shared" si="127"/>
        <v>0.43494499999999997</v>
      </c>
      <c r="AJ268" s="14">
        <f t="shared" si="128"/>
        <v>0.9160595393944293</v>
      </c>
      <c r="AK268" s="59">
        <f t="shared" si="129"/>
        <v>8064.4767149999989</v>
      </c>
      <c r="AL268" s="13">
        <f t="shared" si="130"/>
        <v>0.47479992434501023</v>
      </c>
      <c r="AN268" s="20"/>
      <c r="AO268" s="13">
        <f t="shared" si="135"/>
        <v>0.43494499999999997</v>
      </c>
      <c r="AP268" s="50">
        <f t="shared" si="136"/>
        <v>0.91700402993159313</v>
      </c>
      <c r="AQ268" s="12">
        <f t="shared" si="137"/>
        <v>8156.250109999999</v>
      </c>
      <c r="AR268" s="13">
        <f t="shared" si="138"/>
        <v>0.47431089264945331</v>
      </c>
      <c r="AS268" s="43"/>
      <c r="AT268" s="19">
        <f t="shared" si="104"/>
        <v>1198</v>
      </c>
      <c r="AU268" s="45">
        <v>-8.3103399999999994E-2</v>
      </c>
      <c r="AV268" s="45"/>
      <c r="AW268" s="43"/>
      <c r="AX268" s="81">
        <f t="shared" si="89"/>
        <v>7.0884087786753947</v>
      </c>
      <c r="AY268" s="82">
        <f t="shared" si="90"/>
        <v>0.53824621934198291</v>
      </c>
      <c r="AZ268" s="89">
        <f>EXP(INTERCEPT(AY264:AY280,AX264:AX280))</f>
        <v>63.018146950559178</v>
      </c>
      <c r="BA268" s="20"/>
      <c r="BB268" s="13"/>
    </row>
    <row r="269" spans="1:54" x14ac:dyDescent="0.2">
      <c r="A269" t="e">
        <f>IF(#REF!=D269,1,0)</f>
        <v>#REF!</v>
      </c>
      <c r="B269">
        <v>7</v>
      </c>
      <c r="C269" s="1" t="s">
        <v>266</v>
      </c>
      <c r="D269" s="1" t="s">
        <v>174</v>
      </c>
      <c r="E269" s="1">
        <v>1133</v>
      </c>
      <c r="F269" s="1">
        <v>17196</v>
      </c>
      <c r="G269" s="5"/>
      <c r="H269" s="26">
        <v>3.0859999999999999</v>
      </c>
      <c r="I269" s="26">
        <v>16.724</v>
      </c>
      <c r="J269" s="26">
        <v>12.179</v>
      </c>
      <c r="K269" s="5"/>
      <c r="L269" s="26">
        <v>5.4320000000000004</v>
      </c>
      <c r="M269" s="26">
        <v>52.478000000000002</v>
      </c>
      <c r="N269" s="26">
        <v>28.077000000000002</v>
      </c>
      <c r="O269" s="20"/>
      <c r="P269" s="51">
        <v>2.5000000000000001E-2</v>
      </c>
      <c r="Q269" s="51">
        <v>0.01</v>
      </c>
      <c r="R269" s="51">
        <v>0.01</v>
      </c>
      <c r="S269" s="5"/>
      <c r="T269" s="26">
        <v>2.081</v>
      </c>
      <c r="U269" s="26">
        <v>0.79500000000000004</v>
      </c>
      <c r="V269" s="5"/>
      <c r="W269" s="26">
        <v>0.72799999999999998</v>
      </c>
      <c r="X269" s="26">
        <v>0.38200000000000001</v>
      </c>
      <c r="Y269" s="53">
        <f t="shared" si="92"/>
        <v>0.27809600000000001</v>
      </c>
      <c r="Z269" s="5"/>
      <c r="AA269" s="28">
        <f t="shared" si="124"/>
        <v>1.7602073882047962</v>
      </c>
      <c r="AB269" s="28">
        <f t="shared" si="125"/>
        <v>3.1378856732839036</v>
      </c>
      <c r="AC269" s="28">
        <f t="shared" si="126"/>
        <v>2.3053616881517365</v>
      </c>
      <c r="AD269" s="5"/>
      <c r="AE269" s="26">
        <v>-0.42899999999999999</v>
      </c>
      <c r="AF269" s="26">
        <v>-0.42499999999999999</v>
      </c>
      <c r="AG269" s="26">
        <v>0.999</v>
      </c>
      <c r="AH269" s="5"/>
      <c r="AI269" s="38">
        <f t="shared" si="127"/>
        <v>0.27809600000000001</v>
      </c>
      <c r="AJ269" s="14">
        <f t="shared" si="128"/>
        <v>0.85239821887242306</v>
      </c>
      <c r="AK269" s="59">
        <f t="shared" si="129"/>
        <v>5541.3777920000002</v>
      </c>
      <c r="AL269" s="13">
        <f t="shared" si="130"/>
        <v>0.3262512682955549</v>
      </c>
      <c r="AN269" s="20"/>
      <c r="AO269" s="13">
        <f t="shared" si="135"/>
        <v>0.27809600000000001</v>
      </c>
      <c r="AP269" s="50">
        <f t="shared" si="136"/>
        <v>0.85394481323234073</v>
      </c>
      <c r="AQ269" s="12">
        <f t="shared" si="137"/>
        <v>5600.0560480000004</v>
      </c>
      <c r="AR269" s="13">
        <f t="shared" si="138"/>
        <v>0.32566038892765764</v>
      </c>
      <c r="AS269" s="43"/>
      <c r="AT269" s="19">
        <f t="shared" si="104"/>
        <v>1133</v>
      </c>
      <c r="AU269" s="45">
        <v>-0.39504650000000002</v>
      </c>
      <c r="AV269" s="45"/>
      <c r="AW269" s="43"/>
      <c r="AX269" s="81">
        <f t="shared" si="89"/>
        <v>7.0326242610280065</v>
      </c>
      <c r="AY269" s="82">
        <f t="shared" si="90"/>
        <v>0.73284854741149741</v>
      </c>
      <c r="BA269" s="20"/>
      <c r="BB269" s="13"/>
    </row>
    <row r="270" spans="1:54" x14ac:dyDescent="0.2">
      <c r="A270" t="e">
        <f>IF(#REF!=D270,1,0)</f>
        <v>#REF!</v>
      </c>
      <c r="B270">
        <v>7</v>
      </c>
      <c r="C270" s="1" t="s">
        <v>264</v>
      </c>
      <c r="D270" s="1" t="s">
        <v>166</v>
      </c>
      <c r="E270" s="1">
        <v>813</v>
      </c>
      <c r="F270" s="1">
        <v>17196</v>
      </c>
      <c r="G270" s="5"/>
      <c r="H270" s="26">
        <v>1.494</v>
      </c>
      <c r="I270" s="26">
        <v>20.966999999999999</v>
      </c>
      <c r="J270" s="26">
        <v>15.34</v>
      </c>
      <c r="K270" s="5"/>
      <c r="L270" s="26">
        <v>1.9179999999999999</v>
      </c>
      <c r="M270" s="26">
        <v>78.429000000000002</v>
      </c>
      <c r="N270" s="26">
        <v>42.442999999999998</v>
      </c>
      <c r="O270" s="20"/>
      <c r="P270" s="51">
        <v>5.0999999999999997E-2</v>
      </c>
      <c r="Q270" s="51">
        <v>2.7E-2</v>
      </c>
      <c r="R270" s="51">
        <v>2.8000000000000001E-2</v>
      </c>
      <c r="S270" s="5"/>
      <c r="T270" s="26">
        <v>1.4039999999999999</v>
      </c>
      <c r="U270" s="26">
        <v>0.97799999999999998</v>
      </c>
      <c r="V270" s="5"/>
      <c r="W270" s="26">
        <v>0.73199999999999998</v>
      </c>
      <c r="X270" s="26">
        <v>0.69699999999999995</v>
      </c>
      <c r="Y270" s="53">
        <f t="shared" si="92"/>
        <v>0.51020399999999999</v>
      </c>
      <c r="Z270" s="5"/>
      <c r="AA270" s="28">
        <f t="shared" si="124"/>
        <v>1.2838018741633199</v>
      </c>
      <c r="AB270" s="28">
        <f t="shared" si="125"/>
        <v>3.740592359421949</v>
      </c>
      <c r="AC270" s="28">
        <f t="shared" si="126"/>
        <v>2.766818774445893</v>
      </c>
      <c r="AD270" s="5"/>
      <c r="AE270" s="26">
        <v>4.2999999999999997E-2</v>
      </c>
      <c r="AF270" s="26">
        <v>4.2999999999999997E-2</v>
      </c>
      <c r="AG270" s="26">
        <v>0.998</v>
      </c>
      <c r="AH270" s="5"/>
      <c r="AI270" s="38">
        <f t="shared" si="127"/>
        <v>0.51020399999999999</v>
      </c>
      <c r="AJ270" s="14">
        <f t="shared" si="128"/>
        <v>0.95606759604829283</v>
      </c>
      <c r="AK270" s="59">
        <f t="shared" si="129"/>
        <v>9064.0190880000009</v>
      </c>
      <c r="AL270" s="13">
        <f t="shared" si="130"/>
        <v>0.53364845969973507</v>
      </c>
      <c r="AN270" s="20"/>
      <c r="AO270" s="13">
        <f t="shared" si="135"/>
        <v>0.51020399999999999</v>
      </c>
      <c r="AP270" s="50">
        <f t="shared" si="136"/>
        <v>0.95658325523754117</v>
      </c>
      <c r="AQ270" s="12">
        <f t="shared" si="137"/>
        <v>9171.6721319999997</v>
      </c>
      <c r="AR270" s="13">
        <f t="shared" si="138"/>
        <v>0.53336078925331476</v>
      </c>
      <c r="AS270" s="43"/>
      <c r="AT270" s="19">
        <f t="shared" si="104"/>
        <v>813</v>
      </c>
      <c r="AU270" s="45">
        <v>-0.21668999999999999</v>
      </c>
      <c r="AV270" s="45"/>
      <c r="AW270" s="43"/>
      <c r="AX270" s="81">
        <f t="shared" si="89"/>
        <v>6.7007311095478101</v>
      </c>
      <c r="AY270" s="82">
        <f t="shared" si="90"/>
        <v>0.33932530560361934</v>
      </c>
      <c r="BA270" s="20"/>
      <c r="BB270" s="13"/>
    </row>
    <row r="271" spans="1:54" x14ac:dyDescent="0.2">
      <c r="A271" t="e">
        <f>IF(#REF!=D271,1,0)</f>
        <v>#REF!</v>
      </c>
      <c r="B271">
        <v>7</v>
      </c>
      <c r="C271" s="1" t="s">
        <v>280</v>
      </c>
      <c r="D271" s="1" t="s">
        <v>172</v>
      </c>
      <c r="E271" s="1">
        <v>626</v>
      </c>
      <c r="F271" s="1">
        <v>17196</v>
      </c>
      <c r="G271" s="5"/>
      <c r="H271" s="26">
        <v>1.8240000000000001</v>
      </c>
      <c r="I271" s="26">
        <v>17.716000000000001</v>
      </c>
      <c r="J271" s="26">
        <v>13.023999999999999</v>
      </c>
      <c r="K271" s="5"/>
      <c r="L271" s="26">
        <v>3.6819999999999999</v>
      </c>
      <c r="M271" s="26">
        <v>48.088000000000001</v>
      </c>
      <c r="N271" s="26">
        <v>26.585999999999999</v>
      </c>
      <c r="O271" s="20"/>
      <c r="P271" s="51">
        <v>1.9E-2</v>
      </c>
      <c r="Q271" s="51">
        <v>0.02</v>
      </c>
      <c r="R271" s="51">
        <v>0.02</v>
      </c>
      <c r="S271" s="5"/>
      <c r="T271" s="26">
        <v>2.226</v>
      </c>
      <c r="U271" s="26">
        <v>0.81699999999999995</v>
      </c>
      <c r="V271" s="5"/>
      <c r="W271" s="26">
        <v>0.73499999999999999</v>
      </c>
      <c r="X271" s="26">
        <v>0.36699999999999999</v>
      </c>
      <c r="Y271" s="53">
        <f t="shared" si="92"/>
        <v>0.26974500000000001</v>
      </c>
      <c r="Z271" s="5"/>
      <c r="AA271" s="28">
        <f t="shared" si="124"/>
        <v>2.0186403508771931</v>
      </c>
      <c r="AB271" s="28">
        <f t="shared" si="125"/>
        <v>2.7143824791149243</v>
      </c>
      <c r="AC271" s="28">
        <f t="shared" si="126"/>
        <v>2.0413083538083536</v>
      </c>
      <c r="AD271" s="5"/>
      <c r="AE271" s="26">
        <v>-0.35199999999999998</v>
      </c>
      <c r="AF271" s="26">
        <v>-0.35399999999999998</v>
      </c>
      <c r="AG271" s="26">
        <v>0.999</v>
      </c>
      <c r="AH271" s="5"/>
      <c r="AI271" s="38">
        <f t="shared" si="127"/>
        <v>0.26974500000000001</v>
      </c>
      <c r="AJ271" s="14">
        <f t="shared" si="128"/>
        <v>0.90927534350324402</v>
      </c>
      <c r="AK271" s="59">
        <f t="shared" si="129"/>
        <v>5038.7584550000001</v>
      </c>
      <c r="AL271" s="13">
        <f t="shared" si="130"/>
        <v>0.29665931439505444</v>
      </c>
      <c r="AN271" s="20"/>
      <c r="AO271" s="13">
        <f t="shared" si="135"/>
        <v>0.26974500000000001</v>
      </c>
      <c r="AP271" s="50">
        <f t="shared" si="136"/>
        <v>0.91028869356877018</v>
      </c>
      <c r="AQ271" s="12">
        <f t="shared" si="137"/>
        <v>5095.6746499999999</v>
      </c>
      <c r="AR271" s="13">
        <f t="shared" si="138"/>
        <v>0.29632906780646662</v>
      </c>
      <c r="AS271" s="43"/>
      <c r="AT271" s="19">
        <f t="shared" si="104"/>
        <v>626</v>
      </c>
      <c r="AU271" s="45">
        <v>-0.25178650000000002</v>
      </c>
      <c r="AV271" s="45"/>
      <c r="AW271" s="43"/>
      <c r="AX271" s="81">
        <f t="shared" si="89"/>
        <v>6.4393503711000983</v>
      </c>
      <c r="AY271" s="82">
        <f t="shared" si="90"/>
        <v>0.80020625285335312</v>
      </c>
      <c r="BA271" s="20"/>
      <c r="BB271" s="13"/>
    </row>
    <row r="272" spans="1:54" x14ac:dyDescent="0.2">
      <c r="A272" t="e">
        <f>IF(#REF!=D272,1,0)</f>
        <v>#REF!</v>
      </c>
      <c r="B272">
        <v>7</v>
      </c>
      <c r="C272" s="1" t="s">
        <v>276</v>
      </c>
      <c r="D272" s="1" t="s">
        <v>168</v>
      </c>
      <c r="E272" s="1">
        <v>448</v>
      </c>
      <c r="F272" s="1">
        <v>17196</v>
      </c>
      <c r="G272" s="5"/>
      <c r="H272" s="26">
        <v>2.347</v>
      </c>
      <c r="I272" s="26">
        <v>13.615</v>
      </c>
      <c r="J272" s="26">
        <v>6.1840000000000002</v>
      </c>
      <c r="K272" s="5"/>
      <c r="L272" s="26">
        <v>5.1050000000000004</v>
      </c>
      <c r="M272" s="26">
        <v>52.256999999999998</v>
      </c>
      <c r="N272" s="26">
        <v>11.04</v>
      </c>
      <c r="O272" s="20"/>
      <c r="P272" s="51">
        <v>3.3000000000000002E-2</v>
      </c>
      <c r="Q272" s="51">
        <v>2.1000000000000001E-2</v>
      </c>
      <c r="R272" s="51">
        <v>2.1999999999999999E-2</v>
      </c>
      <c r="S272" s="5"/>
      <c r="T272" s="26">
        <v>4.0030000000000001</v>
      </c>
      <c r="U272" s="26">
        <v>0.621</v>
      </c>
      <c r="V272" s="5"/>
      <c r="W272" s="26">
        <v>0.45400000000000001</v>
      </c>
      <c r="X272" s="26">
        <v>0.155</v>
      </c>
      <c r="Y272" s="53">
        <f t="shared" si="92"/>
        <v>7.0370000000000002E-2</v>
      </c>
      <c r="Z272" s="5"/>
      <c r="AA272" s="28">
        <f t="shared" si="124"/>
        <v>2.1751171708564128</v>
      </c>
      <c r="AB272" s="28">
        <f t="shared" si="125"/>
        <v>3.8381931692985676</v>
      </c>
      <c r="AC272" s="28">
        <f t="shared" si="126"/>
        <v>1.7852522639068562</v>
      </c>
      <c r="AD272" s="5"/>
      <c r="AE272" s="26">
        <v>-0.48299999999999998</v>
      </c>
      <c r="AF272" s="26">
        <v>-0.48399999999999999</v>
      </c>
      <c r="AG272" s="26">
        <v>0.999</v>
      </c>
      <c r="AH272" s="5"/>
      <c r="AI272" s="38">
        <f t="shared" si="127"/>
        <v>7.0370000000000002E-2</v>
      </c>
      <c r="AJ272" s="14">
        <f t="shared" si="128"/>
        <v>0.7415945930030321</v>
      </c>
      <c r="AK272" s="59">
        <f t="shared" si="129"/>
        <v>1611.7086899999999</v>
      </c>
      <c r="AL272" s="13">
        <f t="shared" si="130"/>
        <v>9.4890120105975861E-2</v>
      </c>
      <c r="AN272" s="20"/>
      <c r="AO272" s="13">
        <f t="shared" si="135"/>
        <v>7.0370000000000002E-2</v>
      </c>
      <c r="AP272" s="50">
        <f t="shared" si="136"/>
        <v>0.74395345416657943</v>
      </c>
      <c r="AQ272" s="12">
        <f t="shared" si="137"/>
        <v>1626.5567599999999</v>
      </c>
      <c r="AR272" s="13">
        <f t="shared" si="138"/>
        <v>9.4589250988601992E-2</v>
      </c>
      <c r="AS272" s="43"/>
      <c r="AT272" s="19">
        <f t="shared" si="104"/>
        <v>448</v>
      </c>
      <c r="AU272" s="45">
        <v>-0.38154860000000002</v>
      </c>
      <c r="AV272" s="45"/>
      <c r="AW272" s="43"/>
      <c r="AX272" s="81">
        <f t="shared" si="89"/>
        <v>6.1047932324149849</v>
      </c>
      <c r="AY272" s="82">
        <f t="shared" si="90"/>
        <v>1.3870440800104367</v>
      </c>
      <c r="BA272" s="20"/>
      <c r="BB272" s="13"/>
    </row>
    <row r="273" spans="1:54" x14ac:dyDescent="0.2">
      <c r="A273" t="e">
        <f>IF(#REF!=D273,1,0)</f>
        <v>#REF!</v>
      </c>
      <c r="B273">
        <v>7</v>
      </c>
      <c r="C273" s="1" t="s">
        <v>270</v>
      </c>
      <c r="D273" s="1" t="s">
        <v>178</v>
      </c>
      <c r="E273" s="1">
        <v>216</v>
      </c>
      <c r="F273" s="1">
        <v>17196</v>
      </c>
      <c r="G273" s="5"/>
      <c r="H273" s="26">
        <v>0.65700000000000003</v>
      </c>
      <c r="I273" s="26">
        <v>20.51</v>
      </c>
      <c r="J273" s="26">
        <v>15.034000000000001</v>
      </c>
      <c r="K273" s="5"/>
      <c r="L273" s="26">
        <v>0.90200000000000002</v>
      </c>
      <c r="M273" s="26">
        <v>48.005000000000003</v>
      </c>
      <c r="N273" s="26">
        <v>25.544</v>
      </c>
      <c r="O273" s="20"/>
      <c r="P273" s="51">
        <v>2.1000000000000001E-2</v>
      </c>
      <c r="Q273" s="51">
        <v>2.1999999999999999E-2</v>
      </c>
      <c r="R273" s="51">
        <v>0.02</v>
      </c>
      <c r="S273" s="5"/>
      <c r="T273" s="26">
        <v>2.323</v>
      </c>
      <c r="U273" s="26">
        <v>0.92300000000000004</v>
      </c>
      <c r="V273" s="5"/>
      <c r="W273" s="26">
        <v>0.73299999999999998</v>
      </c>
      <c r="X273" s="26">
        <v>0.39700000000000002</v>
      </c>
      <c r="Y273" s="53">
        <f t="shared" si="92"/>
        <v>0.29100100000000001</v>
      </c>
      <c r="Z273" s="5"/>
      <c r="AA273" s="28">
        <f t="shared" si="124"/>
        <v>1.3729071537290716</v>
      </c>
      <c r="AB273" s="28">
        <f t="shared" si="125"/>
        <v>2.340565577766943</v>
      </c>
      <c r="AC273" s="28">
        <f t="shared" si="126"/>
        <v>1.6990820806172675</v>
      </c>
      <c r="AD273" s="5"/>
      <c r="AE273" s="26">
        <v>-0.13900000000000001</v>
      </c>
      <c r="AF273" s="26">
        <v>-0.14199999999999999</v>
      </c>
      <c r="AG273" s="26">
        <v>0.998</v>
      </c>
      <c r="AH273" s="5"/>
      <c r="AI273" s="38">
        <f t="shared" si="127"/>
        <v>0.29100100000000001</v>
      </c>
      <c r="AJ273" s="14">
        <f t="shared" si="128"/>
        <v>0.9699470326241012</v>
      </c>
      <c r="AK273" s="59">
        <f t="shared" si="129"/>
        <v>5095.7957690000003</v>
      </c>
      <c r="AL273" s="13">
        <f t="shared" si="130"/>
        <v>0.30001741354136002</v>
      </c>
      <c r="AN273" s="20"/>
      <c r="AO273" s="13">
        <f t="shared" si="135"/>
        <v>0.29100100000000001</v>
      </c>
      <c r="AP273" s="50">
        <f t="shared" si="136"/>
        <v>0.97030484106116111</v>
      </c>
      <c r="AQ273" s="12">
        <f t="shared" si="137"/>
        <v>5157.1969799999997</v>
      </c>
      <c r="AR273" s="13">
        <f t="shared" si="138"/>
        <v>0.29990677948360084</v>
      </c>
      <c r="AS273" s="43"/>
      <c r="AT273" s="19">
        <f t="shared" si="104"/>
        <v>216</v>
      </c>
      <c r="AU273" s="45">
        <v>-9.0215600000000007E-2</v>
      </c>
      <c r="AV273" s="45"/>
      <c r="AW273" s="43"/>
      <c r="AX273" s="81">
        <f t="shared" ref="AX273:AX336" si="139">LN(AT273)</f>
        <v>5.3752784076841653</v>
      </c>
      <c r="AY273" s="82">
        <f t="shared" ref="AY273:AY336" si="140">LN(T273)</f>
        <v>0.84285945378827209</v>
      </c>
      <c r="BA273" s="20"/>
      <c r="BB273" s="13"/>
    </row>
    <row r="274" spans="1:54" x14ac:dyDescent="0.2">
      <c r="A274" t="e">
        <f>IF(#REF!=D274,1,0)</f>
        <v>#REF!</v>
      </c>
      <c r="B274">
        <v>7</v>
      </c>
      <c r="C274" s="1" t="s">
        <v>268</v>
      </c>
      <c r="D274" s="1" t="s">
        <v>176</v>
      </c>
      <c r="E274" s="1">
        <v>191</v>
      </c>
      <c r="F274" s="1">
        <v>17196</v>
      </c>
      <c r="G274" s="5"/>
      <c r="H274" s="26">
        <v>0.75700000000000001</v>
      </c>
      <c r="I274" s="26">
        <v>20.475999999999999</v>
      </c>
      <c r="J274" s="26">
        <v>15.122999999999999</v>
      </c>
      <c r="K274" s="5"/>
      <c r="L274" s="26">
        <v>0.995</v>
      </c>
      <c r="M274" s="26">
        <v>41.136000000000003</v>
      </c>
      <c r="N274" s="26">
        <v>22.742000000000001</v>
      </c>
      <c r="O274" s="20"/>
      <c r="P274" s="51">
        <v>1.0999999999999999E-2</v>
      </c>
      <c r="Q274" s="51">
        <v>1.2999999999999999E-2</v>
      </c>
      <c r="R274" s="51">
        <v>1.2E-2</v>
      </c>
      <c r="S274" s="5"/>
      <c r="T274" s="26">
        <v>3.0270000000000001</v>
      </c>
      <c r="U274" s="26">
        <v>0.92</v>
      </c>
      <c r="V274" s="5"/>
      <c r="W274" s="26">
        <v>0.73899999999999999</v>
      </c>
      <c r="X274" s="26">
        <v>0.30399999999999999</v>
      </c>
      <c r="Y274" s="53">
        <f t="shared" si="92"/>
        <v>0.22465599999999999</v>
      </c>
      <c r="Z274" s="5"/>
      <c r="AA274" s="28">
        <f t="shared" si="124"/>
        <v>1.3143989431968295</v>
      </c>
      <c r="AB274" s="28">
        <f t="shared" si="125"/>
        <v>2.0089861301035361</v>
      </c>
      <c r="AC274" s="28">
        <f t="shared" si="126"/>
        <v>1.5038021556569465</v>
      </c>
      <c r="AD274" s="5"/>
      <c r="AE274" s="26">
        <v>6.0000000000000001E-3</v>
      </c>
      <c r="AF274" s="26">
        <v>1.4999999999999999E-2</v>
      </c>
      <c r="AG274" s="26">
        <v>0.999</v>
      </c>
      <c r="AH274" s="5"/>
      <c r="AI274" s="38">
        <f t="shared" si="127"/>
        <v>0.22465599999999999</v>
      </c>
      <c r="AJ274" s="14">
        <f t="shared" si="128"/>
        <v>0.96263989560690411</v>
      </c>
      <c r="AK274" s="59">
        <f t="shared" si="129"/>
        <v>3963.8728639999999</v>
      </c>
      <c r="AL274" s="13">
        <f t="shared" si="130"/>
        <v>0.2333749110391522</v>
      </c>
      <c r="AN274" s="20"/>
      <c r="AO274" s="13">
        <f t="shared" si="135"/>
        <v>0.22465599999999999</v>
      </c>
      <c r="AP274" s="50">
        <f t="shared" si="136"/>
        <v>0.96308139091366474</v>
      </c>
      <c r="AQ274" s="12">
        <f t="shared" si="137"/>
        <v>4011.2752800000003</v>
      </c>
      <c r="AR274" s="13">
        <f t="shared" si="138"/>
        <v>0.23326792742498256</v>
      </c>
      <c r="AS274" s="43"/>
      <c r="AT274" s="19">
        <f t="shared" si="104"/>
        <v>191</v>
      </c>
      <c r="AU274" s="45">
        <v>-5.7939600000000001E-2</v>
      </c>
      <c r="AV274" s="45"/>
      <c r="AW274" s="43"/>
      <c r="AX274" s="81">
        <f t="shared" si="139"/>
        <v>5.2522734280466299</v>
      </c>
      <c r="AY274" s="82">
        <f t="shared" si="140"/>
        <v>1.1075720300395817</v>
      </c>
      <c r="BA274" s="20"/>
      <c r="BB274" s="13"/>
    </row>
    <row r="275" spans="1:54" x14ac:dyDescent="0.2">
      <c r="A275" t="e">
        <f>IF(#REF!=D275,1,0)</f>
        <v>#REF!</v>
      </c>
      <c r="B275">
        <v>7</v>
      </c>
      <c r="C275" s="1" t="s">
        <v>267</v>
      </c>
      <c r="D275" s="1" t="s">
        <v>175</v>
      </c>
      <c r="E275" s="1">
        <v>158</v>
      </c>
      <c r="F275" s="1">
        <v>17196</v>
      </c>
      <c r="G275" s="5"/>
      <c r="H275" s="26">
        <v>1.048</v>
      </c>
      <c r="I275" s="26">
        <v>12.512</v>
      </c>
      <c r="J275" s="26">
        <v>9.2729999999999997</v>
      </c>
      <c r="K275" s="5"/>
      <c r="L275" s="26">
        <v>1.8540000000000001</v>
      </c>
      <c r="M275" s="26">
        <v>21.37</v>
      </c>
      <c r="N275" s="26">
        <v>12.669</v>
      </c>
      <c r="O275" s="20"/>
      <c r="P275" s="51">
        <v>2.4E-2</v>
      </c>
      <c r="Q275" s="51">
        <v>1.2E-2</v>
      </c>
      <c r="R275" s="51">
        <v>7.0000000000000001E-3</v>
      </c>
      <c r="S275" s="5"/>
      <c r="T275" s="26">
        <v>5.0670000000000002</v>
      </c>
      <c r="U275" s="26">
        <v>0.56100000000000005</v>
      </c>
      <c r="V275" s="5"/>
      <c r="W275" s="26">
        <v>0.74099999999999999</v>
      </c>
      <c r="X275" s="26">
        <v>0.111</v>
      </c>
      <c r="Y275" s="53">
        <f t="shared" ref="Y275:Y312" si="141">W275*X275</f>
        <v>8.2251000000000005E-2</v>
      </c>
      <c r="Z275" s="5"/>
      <c r="AA275" s="28">
        <f t="shared" si="124"/>
        <v>1.7690839694656488</v>
      </c>
      <c r="AB275" s="28">
        <f t="shared" si="125"/>
        <v>1.7079603580562659</v>
      </c>
      <c r="AC275" s="28">
        <f t="shared" si="126"/>
        <v>1.3662245228081529</v>
      </c>
      <c r="AD275" s="5"/>
      <c r="AE275" s="26">
        <v>-0.49099999999999999</v>
      </c>
      <c r="AF275" s="26">
        <v>-0.498</v>
      </c>
      <c r="AG275" s="26">
        <v>0.99199999999999999</v>
      </c>
      <c r="AH275" s="5"/>
      <c r="AI275" s="38">
        <f t="shared" ref="AI275:AI312" si="142">Y275</f>
        <v>8.2251000000000005E-2</v>
      </c>
      <c r="AJ275" s="14">
        <f t="shared" si="128"/>
        <v>0.90596575325868345</v>
      </c>
      <c r="AK275" s="59">
        <f t="shared" si="129"/>
        <v>1542.0375770000001</v>
      </c>
      <c r="AL275" s="13">
        <f t="shared" si="130"/>
        <v>9.0788199999999999E-2</v>
      </c>
      <c r="AN275" s="20"/>
      <c r="AO275" s="13">
        <f t="shared" si="135"/>
        <v>8.2251000000000005E-2</v>
      </c>
      <c r="AP275" s="50">
        <f t="shared" si="136"/>
        <v>0.90701228942266499</v>
      </c>
      <c r="AQ275" s="12">
        <f t="shared" si="137"/>
        <v>1559.3925380000001</v>
      </c>
      <c r="AR275" s="13">
        <f t="shared" si="138"/>
        <v>9.068344603396139E-2</v>
      </c>
      <c r="AS275" s="43"/>
      <c r="AT275" s="19">
        <f t="shared" si="104"/>
        <v>158</v>
      </c>
      <c r="AU275" s="45">
        <v>-0.15793769999999999</v>
      </c>
      <c r="AV275" s="45"/>
      <c r="AW275" s="43"/>
      <c r="AX275" s="81">
        <f t="shared" si="139"/>
        <v>5.0625950330269669</v>
      </c>
      <c r="AY275" s="82">
        <f t="shared" si="140"/>
        <v>1.6227489264937727</v>
      </c>
      <c r="BA275" s="20"/>
      <c r="BB275" s="13"/>
    </row>
    <row r="276" spans="1:54" x14ac:dyDescent="0.2">
      <c r="A276" t="e">
        <f>IF(#REF!=D276,1,0)</f>
        <v>#REF!</v>
      </c>
      <c r="B276">
        <v>7</v>
      </c>
      <c r="C276" s="1" t="s">
        <v>269</v>
      </c>
      <c r="D276" s="1" t="s">
        <v>177</v>
      </c>
      <c r="E276" s="1">
        <v>126</v>
      </c>
      <c r="F276" s="1">
        <v>17196</v>
      </c>
      <c r="G276" s="5"/>
      <c r="H276" s="26">
        <v>2.7879999999999998</v>
      </c>
      <c r="I276" s="26">
        <v>23.619</v>
      </c>
      <c r="J276" s="26">
        <v>17.619</v>
      </c>
      <c r="K276" s="5"/>
      <c r="L276" s="26">
        <v>7.4889999999999999</v>
      </c>
      <c r="M276" s="26">
        <v>66.489999999999995</v>
      </c>
      <c r="N276" s="26">
        <v>36.954000000000001</v>
      </c>
      <c r="O276" s="20"/>
      <c r="P276" s="51">
        <v>3.4000000000000002E-2</v>
      </c>
      <c r="Q276" s="51">
        <v>0.02</v>
      </c>
      <c r="R276" s="51">
        <v>2.5000000000000001E-2</v>
      </c>
      <c r="S276" s="5"/>
      <c r="T276" s="26">
        <v>16.905000000000001</v>
      </c>
      <c r="U276" s="26">
        <v>1.0569999999999999</v>
      </c>
      <c r="V276" s="5"/>
      <c r="W276" s="26">
        <v>0.746</v>
      </c>
      <c r="X276" s="26">
        <v>6.3E-2</v>
      </c>
      <c r="Y276" s="53">
        <f t="shared" si="141"/>
        <v>4.6997999999999998E-2</v>
      </c>
      <c r="Z276" s="5"/>
      <c r="AA276" s="28">
        <f t="shared" si="124"/>
        <v>2.6861549497847923</v>
      </c>
      <c r="AB276" s="28">
        <f t="shared" si="125"/>
        <v>2.81510648206952</v>
      </c>
      <c r="AC276" s="28">
        <f t="shared" si="126"/>
        <v>2.0973948578239403</v>
      </c>
      <c r="AD276" s="5"/>
      <c r="AE276" s="26">
        <v>-0.223</v>
      </c>
      <c r="AF276" s="26">
        <v>-0.23499999999999999</v>
      </c>
      <c r="AG276" s="26">
        <v>0.995</v>
      </c>
      <c r="AH276" s="5"/>
      <c r="AI276" s="38">
        <f t="shared" si="142"/>
        <v>4.6997999999999998E-2</v>
      </c>
      <c r="AJ276" s="14">
        <f t="shared" si="128"/>
        <v>0.86924412975290755</v>
      </c>
      <c r="AK276" s="59">
        <f t="shared" si="129"/>
        <v>918.33928200000003</v>
      </c>
      <c r="AL276" s="13">
        <f t="shared" si="130"/>
        <v>5.406766452752429E-2</v>
      </c>
      <c r="AN276" s="20"/>
      <c r="AO276" s="13">
        <f t="shared" si="135"/>
        <v>4.6997999999999998E-2</v>
      </c>
      <c r="AP276" s="50">
        <f t="shared" si="136"/>
        <v>0.87064099762321989</v>
      </c>
      <c r="AQ276" s="12">
        <f t="shared" si="137"/>
        <v>928.25585999999998</v>
      </c>
      <c r="AR276" s="13">
        <f t="shared" si="138"/>
        <v>5.3980917655268669E-2</v>
      </c>
      <c r="AS276" s="43"/>
      <c r="AT276" s="19">
        <f t="shared" si="104"/>
        <v>126</v>
      </c>
      <c r="AU276" s="45">
        <v>-0.18825800000000001</v>
      </c>
      <c r="AV276" s="45"/>
      <c r="AW276" s="43"/>
      <c r="AX276" s="81">
        <f t="shared" si="139"/>
        <v>4.836281906951478</v>
      </c>
      <c r="AY276" s="82">
        <f t="shared" si="140"/>
        <v>2.8276094361598494</v>
      </c>
      <c r="BA276" s="20"/>
      <c r="BB276" s="13"/>
    </row>
    <row r="277" spans="1:54" x14ac:dyDescent="0.2">
      <c r="A277" t="e">
        <f>IF(#REF!=D277,1,0)</f>
        <v>#REF!</v>
      </c>
      <c r="B277">
        <v>7</v>
      </c>
      <c r="C277" s="1" t="s">
        <v>273</v>
      </c>
      <c r="D277" s="1" t="s">
        <v>180</v>
      </c>
      <c r="E277" s="1">
        <v>109</v>
      </c>
      <c r="F277" s="1">
        <v>17196</v>
      </c>
      <c r="G277" s="5"/>
      <c r="H277" s="26">
        <v>0.82199999999999995</v>
      </c>
      <c r="I277" s="26">
        <v>19.821999999999999</v>
      </c>
      <c r="J277" s="26">
        <v>14.342000000000001</v>
      </c>
      <c r="K277" s="5"/>
      <c r="L277" s="26">
        <v>1.006</v>
      </c>
      <c r="M277" s="26">
        <v>46.445</v>
      </c>
      <c r="N277" s="26">
        <v>26.120999999999999</v>
      </c>
      <c r="O277" s="20"/>
      <c r="P277" s="51">
        <v>3.7999999999999999E-2</v>
      </c>
      <c r="Q277" s="51">
        <v>2.4E-2</v>
      </c>
      <c r="R277" s="51">
        <v>2.5999999999999999E-2</v>
      </c>
      <c r="S277" s="5"/>
      <c r="T277" s="26">
        <v>5.7640000000000002</v>
      </c>
      <c r="U277" s="26">
        <v>0.88600000000000001</v>
      </c>
      <c r="V277" s="5"/>
      <c r="W277" s="26">
        <v>0.72399999999999998</v>
      </c>
      <c r="X277" s="26">
        <v>0.154</v>
      </c>
      <c r="Y277" s="53">
        <f t="shared" si="141"/>
        <v>0.111496</v>
      </c>
      <c r="Z277" s="5"/>
      <c r="AA277" s="28">
        <f t="shared" si="124"/>
        <v>1.223844282238443</v>
      </c>
      <c r="AB277" s="28">
        <f t="shared" si="125"/>
        <v>2.3431036222379178</v>
      </c>
      <c r="AC277" s="28">
        <f t="shared" si="126"/>
        <v>1.8212941012411099</v>
      </c>
      <c r="AD277" s="5"/>
      <c r="AE277" s="26">
        <v>-6.8000000000000005E-2</v>
      </c>
      <c r="AF277" s="26">
        <v>-5.8999999999999997E-2</v>
      </c>
      <c r="AG277" s="26">
        <v>0.995</v>
      </c>
      <c r="AH277" s="5"/>
      <c r="AI277" s="38">
        <f t="shared" si="142"/>
        <v>0.111496</v>
      </c>
      <c r="AJ277" s="14">
        <f t="shared" si="128"/>
        <v>0.95134802574260269</v>
      </c>
      <c r="AK277" s="59">
        <f t="shared" si="129"/>
        <v>1990.6064959999999</v>
      </c>
      <c r="AL277" s="13">
        <f t="shared" si="130"/>
        <v>0.11719790968501619</v>
      </c>
      <c r="AN277" s="20"/>
      <c r="AO277" s="13">
        <f t="shared" si="135"/>
        <v>0.111496</v>
      </c>
      <c r="AP277" s="50">
        <f t="shared" si="136"/>
        <v>0.9519162951130925</v>
      </c>
      <c r="AQ277" s="12">
        <f t="shared" si="137"/>
        <v>2014.1321519999999</v>
      </c>
      <c r="AR277" s="13">
        <f t="shared" si="138"/>
        <v>0.11712794556873692</v>
      </c>
      <c r="AS277" s="43"/>
      <c r="AT277" s="19">
        <f t="shared" ref="AT277:AT340" si="143">E277</f>
        <v>109</v>
      </c>
      <c r="AU277" s="45">
        <v>-8.8722200000000001E-2</v>
      </c>
      <c r="AV277" s="45"/>
      <c r="AW277" s="43"/>
      <c r="AX277" s="81">
        <f t="shared" si="139"/>
        <v>4.6913478822291435</v>
      </c>
      <c r="AY277" s="82">
        <f t="shared" si="140"/>
        <v>1.7516316781372756</v>
      </c>
      <c r="BA277" s="20"/>
      <c r="BB277" s="13"/>
    </row>
    <row r="278" spans="1:54" x14ac:dyDescent="0.2">
      <c r="A278" t="e">
        <f>IF(#REF!=D278,1,0)</f>
        <v>#REF!</v>
      </c>
      <c r="B278">
        <v>7</v>
      </c>
      <c r="C278" s="1" t="s">
        <v>271</v>
      </c>
      <c r="D278" s="1" t="s">
        <v>179</v>
      </c>
      <c r="E278" s="1">
        <v>61</v>
      </c>
      <c r="F278" s="1">
        <v>17196</v>
      </c>
      <c r="G278" s="5"/>
      <c r="H278" s="26">
        <v>0.92900000000000005</v>
      </c>
      <c r="I278" s="26">
        <v>16.428999999999998</v>
      </c>
      <c r="J278" s="26">
        <v>11.927</v>
      </c>
      <c r="K278" s="5"/>
      <c r="L278" s="26">
        <v>1.423</v>
      </c>
      <c r="M278" s="26">
        <v>30.672999999999998</v>
      </c>
      <c r="N278" s="26">
        <v>18.731999999999999</v>
      </c>
      <c r="O278" s="20"/>
      <c r="P278" s="51">
        <v>3.4000000000000002E-2</v>
      </c>
      <c r="Q278" s="51">
        <v>1.7000000000000001E-2</v>
      </c>
      <c r="R278" s="51">
        <v>1.4E-2</v>
      </c>
      <c r="S278" s="5"/>
      <c r="T278" s="26">
        <v>11.629</v>
      </c>
      <c r="U278" s="26">
        <v>0.73199999999999998</v>
      </c>
      <c r="V278" s="5"/>
      <c r="W278" s="26">
        <v>0.72599999999999998</v>
      </c>
      <c r="X278" s="26">
        <v>6.3E-2</v>
      </c>
      <c r="Y278" s="53">
        <f t="shared" si="141"/>
        <v>4.5738000000000001E-2</v>
      </c>
      <c r="Z278" s="5"/>
      <c r="AA278" s="28">
        <f t="shared" si="124"/>
        <v>1.5317545748116255</v>
      </c>
      <c r="AB278" s="28">
        <f t="shared" si="125"/>
        <v>1.8670034694747095</v>
      </c>
      <c r="AC278" s="28">
        <f t="shared" si="126"/>
        <v>1.5705542047455354</v>
      </c>
      <c r="AD278" s="5"/>
      <c r="AE278" s="26">
        <v>-0.24399999999999999</v>
      </c>
      <c r="AF278" s="26">
        <v>-0.26200000000000001</v>
      </c>
      <c r="AG278" s="26">
        <v>0.98299999999999998</v>
      </c>
      <c r="AH278" s="5"/>
      <c r="AI278" s="38">
        <f t="shared" si="142"/>
        <v>4.5738000000000001E-2</v>
      </c>
      <c r="AJ278" s="14">
        <f t="shared" si="128"/>
        <v>0.93029328303712133</v>
      </c>
      <c r="AK278" s="59">
        <f t="shared" si="129"/>
        <v>835.06991199999993</v>
      </c>
      <c r="AL278" s="13">
        <f t="shared" si="130"/>
        <v>4.9165140535766851E-2</v>
      </c>
      <c r="AN278" s="20"/>
      <c r="AO278" s="13">
        <f t="shared" si="135"/>
        <v>4.5738000000000001E-2</v>
      </c>
      <c r="AP278" s="50">
        <f t="shared" si="136"/>
        <v>0.93108966452020947</v>
      </c>
      <c r="AQ278" s="12">
        <f t="shared" si="137"/>
        <v>844.72063000000003</v>
      </c>
      <c r="AR278" s="13">
        <f t="shared" si="138"/>
        <v>4.9123088508955574E-2</v>
      </c>
      <c r="AS278" s="20"/>
      <c r="AT278" s="19">
        <f t="shared" si="143"/>
        <v>61</v>
      </c>
      <c r="AU278" s="45">
        <v>-5.7538899999999997E-2</v>
      </c>
      <c r="AV278" s="45"/>
      <c r="AW278" s="20"/>
      <c r="AX278" s="81">
        <f t="shared" si="139"/>
        <v>4.1108738641733114</v>
      </c>
      <c r="AY278" s="82">
        <f t="shared" si="140"/>
        <v>2.4535019783109062</v>
      </c>
      <c r="BA278" s="20"/>
      <c r="BB278" s="13"/>
    </row>
    <row r="279" spans="1:54" x14ac:dyDescent="0.2">
      <c r="A279" t="e">
        <f>IF(#REF!=D279,1,0)</f>
        <v>#REF!</v>
      </c>
      <c r="B279">
        <v>7</v>
      </c>
      <c r="C279" s="1" t="s">
        <v>274</v>
      </c>
      <c r="D279" s="1" t="s">
        <v>181</v>
      </c>
      <c r="E279" s="1">
        <v>55</v>
      </c>
      <c r="F279" s="1">
        <v>17196</v>
      </c>
      <c r="G279" s="5"/>
      <c r="H279" s="26">
        <v>0.98099999999999998</v>
      </c>
      <c r="I279" s="26">
        <v>25.87</v>
      </c>
      <c r="J279" s="26">
        <v>11.827</v>
      </c>
      <c r="K279" s="5"/>
      <c r="L279" s="26">
        <v>1.7589999999999999</v>
      </c>
      <c r="M279" s="26">
        <v>21.779</v>
      </c>
      <c r="N279" s="26">
        <v>4.8319999999999999</v>
      </c>
      <c r="O279" s="20"/>
      <c r="P279" s="51">
        <v>2.4E-2</v>
      </c>
      <c r="Q279" s="51">
        <v>2.5999999999999999E-2</v>
      </c>
      <c r="R279" s="51">
        <v>1.7000000000000001E-2</v>
      </c>
      <c r="S279" s="5"/>
      <c r="T279" s="26">
        <v>13.632999999999999</v>
      </c>
      <c r="U279" s="26">
        <v>1.153</v>
      </c>
      <c r="V279" s="5"/>
      <c r="W279" s="26">
        <v>0.45700000000000002</v>
      </c>
      <c r="X279" s="26">
        <v>8.5000000000000006E-2</v>
      </c>
      <c r="Y279" s="53">
        <f t="shared" si="141"/>
        <v>3.8845000000000005E-2</v>
      </c>
      <c r="Z279" s="5"/>
      <c r="AA279" s="28">
        <f t="shared" si="124"/>
        <v>1.7930682976554535</v>
      </c>
      <c r="AB279" s="28">
        <f t="shared" si="125"/>
        <v>0.8418631619636644</v>
      </c>
      <c r="AC279" s="28">
        <f t="shared" si="126"/>
        <v>0.40855669231419633</v>
      </c>
      <c r="AD279" s="5"/>
      <c r="AE279" s="26">
        <v>-0.13800000000000001</v>
      </c>
      <c r="AF279" s="26">
        <v>-0.152</v>
      </c>
      <c r="AG279" s="26">
        <v>0.98899999999999999</v>
      </c>
      <c r="AH279" s="5"/>
      <c r="AI279" s="38">
        <f t="shared" si="142"/>
        <v>3.8845000000000005E-2</v>
      </c>
      <c r="AJ279" s="14">
        <f t="shared" si="128"/>
        <v>0.92582076356720522</v>
      </c>
      <c r="AK279" s="59">
        <f t="shared" si="129"/>
        <v>712.64585000000011</v>
      </c>
      <c r="AL279" s="13">
        <f t="shared" si="130"/>
        <v>4.1957365322343253E-2</v>
      </c>
      <c r="AN279" s="20"/>
      <c r="AO279" s="13">
        <f t="shared" si="135"/>
        <v>3.8845000000000005E-2</v>
      </c>
      <c r="AP279" s="50">
        <f t="shared" si="136"/>
        <v>0.92666421439606594</v>
      </c>
      <c r="AQ279" s="12">
        <f t="shared" si="137"/>
        <v>720.84214500000007</v>
      </c>
      <c r="AR279" s="13">
        <f t="shared" si="138"/>
        <v>4.1919175680390795E-2</v>
      </c>
      <c r="AS279" s="20"/>
      <c r="AT279" s="19">
        <f t="shared" si="143"/>
        <v>55</v>
      </c>
      <c r="AU279" s="45">
        <v>-5.4939999999999998E-3</v>
      </c>
      <c r="AV279" s="45"/>
      <c r="AW279" s="20"/>
      <c r="AX279" s="81">
        <f t="shared" si="139"/>
        <v>4.0073331852324712</v>
      </c>
      <c r="AY279" s="82">
        <f t="shared" si="140"/>
        <v>2.6124933242039927</v>
      </c>
      <c r="BA279" s="20"/>
      <c r="BB279" s="13"/>
    </row>
    <row r="280" spans="1:54" x14ac:dyDescent="0.2">
      <c r="A280" t="e">
        <f>IF(#REF!=D280,1,0)</f>
        <v>#REF!</v>
      </c>
      <c r="B280">
        <v>7</v>
      </c>
      <c r="C280" s="1" t="s">
        <v>275</v>
      </c>
      <c r="D280" s="1" t="s">
        <v>182</v>
      </c>
      <c r="E280" s="1">
        <v>53</v>
      </c>
      <c r="F280" s="1">
        <v>17196</v>
      </c>
      <c r="G280" s="5"/>
      <c r="H280" s="26">
        <v>0.48</v>
      </c>
      <c r="I280" s="26">
        <v>26.02</v>
      </c>
      <c r="J280" s="26">
        <v>11.97</v>
      </c>
      <c r="K280" s="5"/>
      <c r="L280" s="26">
        <v>0.56999999999999995</v>
      </c>
      <c r="M280" s="26">
        <v>31.78</v>
      </c>
      <c r="N280" s="26">
        <v>7.0620000000000003</v>
      </c>
      <c r="O280" s="20"/>
      <c r="P280" s="51">
        <v>0.02</v>
      </c>
      <c r="Q280" s="51">
        <v>1.4999999999999999E-2</v>
      </c>
      <c r="R280" s="51">
        <v>6.0000000000000001E-3</v>
      </c>
      <c r="S280" s="5"/>
      <c r="T280" s="26">
        <v>6.9189999999999996</v>
      </c>
      <c r="U280" s="26">
        <v>1.1599999999999999</v>
      </c>
      <c r="V280" s="5"/>
      <c r="W280" s="26">
        <v>0.46</v>
      </c>
      <c r="X280" s="26">
        <v>0.16800000000000001</v>
      </c>
      <c r="Y280" s="53">
        <f t="shared" si="141"/>
        <v>7.7280000000000001E-2</v>
      </c>
      <c r="Z280" s="5"/>
      <c r="AA280" s="28">
        <f t="shared" si="124"/>
        <v>1.1875</v>
      </c>
      <c r="AB280" s="28">
        <f t="shared" si="125"/>
        <v>1.2213681783243659</v>
      </c>
      <c r="AC280" s="28">
        <f t="shared" si="126"/>
        <v>0.58997493734335837</v>
      </c>
      <c r="AD280" s="5"/>
      <c r="AE280" s="26">
        <v>7.2999999999999995E-2</v>
      </c>
      <c r="AF280" s="26">
        <v>0.109</v>
      </c>
      <c r="AG280" s="26">
        <v>0.99199999999999999</v>
      </c>
      <c r="AH280" s="5"/>
      <c r="AI280" s="38">
        <f t="shared" si="142"/>
        <v>7.7280000000000001E-2</v>
      </c>
      <c r="AJ280" s="14">
        <f t="shared" si="128"/>
        <v>0.96408080658038875</v>
      </c>
      <c r="AK280" s="59">
        <f t="shared" si="129"/>
        <v>1361.50496</v>
      </c>
      <c r="AL280" s="13">
        <f t="shared" si="130"/>
        <v>8.0159255813953487E-2</v>
      </c>
      <c r="AN280" s="20"/>
      <c r="AO280" s="13">
        <f t="shared" si="135"/>
        <v>7.7280000000000001E-2</v>
      </c>
      <c r="AP280" s="50">
        <f t="shared" si="136"/>
        <v>0.96450590205751285</v>
      </c>
      <c r="AQ280" s="12">
        <f t="shared" si="137"/>
        <v>1377.81104</v>
      </c>
      <c r="AR280" s="13">
        <f t="shared" si="138"/>
        <v>8.012392649453362E-2</v>
      </c>
      <c r="AS280" s="20"/>
      <c r="AT280" s="19">
        <f t="shared" si="143"/>
        <v>53</v>
      </c>
      <c r="AU280" s="45">
        <v>2.53577E-2</v>
      </c>
      <c r="AV280" s="45"/>
      <c r="AW280" s="20"/>
      <c r="AX280" s="81">
        <f t="shared" si="139"/>
        <v>3.970291913552122</v>
      </c>
      <c r="AY280" s="82">
        <f t="shared" si="140"/>
        <v>1.9342712505166739</v>
      </c>
      <c r="BA280" s="20"/>
      <c r="BB280" s="13"/>
    </row>
    <row r="281" spans="1:54" x14ac:dyDescent="0.2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52"/>
      <c r="Q281" s="52"/>
      <c r="R281" s="52"/>
      <c r="S281" s="20"/>
      <c r="T281" s="20"/>
      <c r="U281" s="20"/>
      <c r="V281" s="20"/>
      <c r="W281" s="20"/>
      <c r="X281" s="20"/>
      <c r="Y281" s="54"/>
      <c r="Z281" s="20"/>
      <c r="AA281" s="20"/>
      <c r="AB281" s="20"/>
      <c r="AC281" s="20"/>
      <c r="AD281" s="20"/>
      <c r="AE281" s="20"/>
      <c r="AF281" s="20"/>
      <c r="AG281" s="20"/>
      <c r="AH281" s="20"/>
      <c r="AI281" s="22"/>
      <c r="AJ281" s="22"/>
      <c r="AK281" s="62"/>
      <c r="AL281" s="41" t="s">
        <v>263</v>
      </c>
      <c r="AM281" s="20">
        <f>SUM(E282:E297)</f>
        <v>9807</v>
      </c>
      <c r="AN281" s="20"/>
      <c r="AO281" s="20"/>
      <c r="AP281" s="24"/>
      <c r="AQ281" s="20"/>
      <c r="AR281" s="20"/>
      <c r="AS281" s="20"/>
      <c r="AT281" s="80">
        <f>COUNTIF(AT282:AT297,"&gt;0")</f>
        <v>16</v>
      </c>
      <c r="AU281" s="47"/>
      <c r="AV281" s="47"/>
      <c r="AW281" s="20"/>
      <c r="AX281" s="83">
        <f>AT281</f>
        <v>16</v>
      </c>
      <c r="AY281" s="84"/>
      <c r="AZ281" s="20"/>
      <c r="BA281" s="20"/>
      <c r="BB281" s="13"/>
    </row>
    <row r="282" spans="1:54" x14ac:dyDescent="0.2">
      <c r="A282" t="e">
        <f>IF(#REF!=D282,1,0)</f>
        <v>#REF!</v>
      </c>
      <c r="B282">
        <v>8</v>
      </c>
      <c r="C282" s="1" t="s">
        <v>292</v>
      </c>
      <c r="D282" s="1" t="s">
        <v>168</v>
      </c>
      <c r="E282" s="1">
        <v>2252</v>
      </c>
      <c r="F282" s="1">
        <v>9995</v>
      </c>
      <c r="G282" s="5"/>
      <c r="H282" s="26">
        <v>3.5750000000000002</v>
      </c>
      <c r="I282" s="26">
        <v>8.9930000000000003</v>
      </c>
      <c r="J282" s="26">
        <v>4.0579999999999998</v>
      </c>
      <c r="K282" s="5"/>
      <c r="L282" s="26">
        <v>5.1710000000000003</v>
      </c>
      <c r="M282" s="26">
        <v>8.9860000000000007</v>
      </c>
      <c r="N282" s="26">
        <v>1.83</v>
      </c>
      <c r="O282" s="20"/>
      <c r="P282" s="51">
        <v>3.5999999999999997E-2</v>
      </c>
      <c r="Q282" s="51">
        <v>2.1999999999999999E-2</v>
      </c>
      <c r="R282" s="51">
        <v>6.0000000000000001E-3</v>
      </c>
      <c r="S282" s="5"/>
      <c r="T282" s="26">
        <v>1.2629999999999999</v>
      </c>
      <c r="U282" s="26">
        <v>0.92400000000000004</v>
      </c>
      <c r="V282" s="5"/>
      <c r="W282" s="26">
        <v>0.45100000000000001</v>
      </c>
      <c r="X282" s="26">
        <v>0.73199999999999998</v>
      </c>
      <c r="Y282" s="53">
        <f t="shared" si="141"/>
        <v>0.33013199999999998</v>
      </c>
      <c r="Z282" s="5"/>
      <c r="AA282" s="28">
        <f t="shared" ref="AA282:AA297" si="144">L282/H282</f>
        <v>1.4464335664335664</v>
      </c>
      <c r="AB282" s="28">
        <f t="shared" ref="AB282:AB297" si="145">M282/I282</f>
        <v>0.99922161681307686</v>
      </c>
      <c r="AC282" s="28">
        <f t="shared" ref="AC282:AC297" si="146">N282/J282</f>
        <v>0.45096106456382457</v>
      </c>
      <c r="AD282" s="5"/>
      <c r="AE282" s="26">
        <v>-0.25800000000000001</v>
      </c>
      <c r="AF282" s="26">
        <v>-0.25700000000000001</v>
      </c>
      <c r="AG282" s="26">
        <v>0.999</v>
      </c>
      <c r="AH282" s="5"/>
      <c r="AI282" s="38">
        <f t="shared" si="142"/>
        <v>0.33013199999999998</v>
      </c>
      <c r="AJ282" s="14">
        <f t="shared" ref="AJ282:AJ297" si="147">AI282*$AM$281/AK282</f>
        <v>0.68215424988730755</v>
      </c>
      <c r="AK282" s="59">
        <f t="shared" ref="AK282:AK297" si="148">E282*(1-AI282)+AI282*$AM$281</f>
        <v>4746.1472599999997</v>
      </c>
      <c r="AL282" s="13">
        <f t="shared" ref="AL282:AL297" si="149">AK282/$AM$281</f>
        <v>0.48395505863158966</v>
      </c>
      <c r="AN282" s="20"/>
      <c r="AO282" s="13">
        <f t="shared" ref="AO282" si="150">Y282</f>
        <v>0.33013199999999998</v>
      </c>
      <c r="AP282" s="50">
        <f t="shared" ref="AP282" si="151">AO282*F282/AQ282</f>
        <v>0.68625703023170892</v>
      </c>
      <c r="AQ282" s="12">
        <f t="shared" ref="AQ282" si="152">E282*(1-AO282)+AO282*F282</f>
        <v>4808.2120759999998</v>
      </c>
      <c r="AR282" s="13">
        <f t="shared" ref="AR282" si="153">AQ282/F282</f>
        <v>0.48106173846923461</v>
      </c>
      <c r="AS282" s="20"/>
      <c r="AT282" s="19">
        <f t="shared" si="143"/>
        <v>2252</v>
      </c>
      <c r="AU282" s="45">
        <v>3.1530799999999998E-2</v>
      </c>
      <c r="AV282" s="75">
        <f>CORREL($AT282:$AT297,AU282:AU297)</f>
        <v>-3.8267843178430343E-2</v>
      </c>
      <c r="AW282" s="20"/>
      <c r="AX282" s="81">
        <f t="shared" si="139"/>
        <v>7.7195739892595814</v>
      </c>
      <c r="AY282" s="82">
        <f t="shared" si="140"/>
        <v>0.23348984336835399</v>
      </c>
      <c r="AZ282" s="75">
        <f>CORREL($AX282:$AX333,AY282:AY333)</f>
        <v>-0.46880449457558937</v>
      </c>
      <c r="BA282" s="20"/>
      <c r="BB282" s="13"/>
    </row>
    <row r="283" spans="1:54" x14ac:dyDescent="0.2">
      <c r="A283" t="e">
        <f>IF(#REF!=D283,1,0)</f>
        <v>#REF!</v>
      </c>
      <c r="B283">
        <v>8</v>
      </c>
      <c r="C283" s="1" t="s">
        <v>293</v>
      </c>
      <c r="D283" s="1" t="s">
        <v>170</v>
      </c>
      <c r="E283" s="1">
        <v>2131</v>
      </c>
      <c r="F283" s="1">
        <v>9995</v>
      </c>
      <c r="G283" s="5"/>
      <c r="H283" s="26">
        <v>2.9950000000000001</v>
      </c>
      <c r="I283" s="26">
        <v>9.3620000000000001</v>
      </c>
      <c r="J283" s="26">
        <v>6.1859999999999999</v>
      </c>
      <c r="K283" s="5"/>
      <c r="L283" s="26">
        <v>3.492</v>
      </c>
      <c r="M283" s="26">
        <v>8.5749999999999993</v>
      </c>
      <c r="N283" s="26">
        <v>4.4379999999999997</v>
      </c>
      <c r="O283" s="20"/>
      <c r="P283" s="51">
        <v>2.3E-2</v>
      </c>
      <c r="Q283" s="51">
        <v>2.1000000000000001E-2</v>
      </c>
      <c r="R283" s="51">
        <v>3.0000000000000001E-3</v>
      </c>
      <c r="S283" s="5"/>
      <c r="T283" s="26">
        <v>1.119</v>
      </c>
      <c r="U283" s="26">
        <v>0.94699999999999995</v>
      </c>
      <c r="V283" s="5"/>
      <c r="W283" s="26">
        <v>0.66100000000000003</v>
      </c>
      <c r="X283" s="26">
        <v>0.84699999999999998</v>
      </c>
      <c r="Y283" s="53">
        <f t="shared" si="141"/>
        <v>0.559867</v>
      </c>
      <c r="Z283" s="5"/>
      <c r="AA283" s="28">
        <f t="shared" si="144"/>
        <v>1.1659432387312187</v>
      </c>
      <c r="AB283" s="28">
        <f t="shared" si="145"/>
        <v>0.91593676564836568</v>
      </c>
      <c r="AC283" s="28">
        <f t="shared" si="146"/>
        <v>0.71742644681538958</v>
      </c>
      <c r="AD283" s="5"/>
      <c r="AE283" s="26">
        <v>-0.13</v>
      </c>
      <c r="AF283" s="26">
        <v>-0.193</v>
      </c>
      <c r="AG283" s="26">
        <v>0.95099999999999996</v>
      </c>
      <c r="AH283" s="5"/>
      <c r="AI283" s="38">
        <f t="shared" si="142"/>
        <v>0.559867</v>
      </c>
      <c r="AJ283" s="14">
        <f t="shared" si="147"/>
        <v>0.85410006697055019</v>
      </c>
      <c r="AK283" s="59">
        <f t="shared" si="148"/>
        <v>6428.539092</v>
      </c>
      <c r="AL283" s="13">
        <f t="shared" si="149"/>
        <v>0.65550515876414805</v>
      </c>
      <c r="AN283" s="20"/>
      <c r="AO283" s="13">
        <f t="shared" ref="AO283:AO297" si="154">Y283</f>
        <v>0.559867</v>
      </c>
      <c r="AP283" s="50">
        <f t="shared" ref="AP283:AP297" si="155">AO283*F283/AQ283</f>
        <v>0.85645041604194494</v>
      </c>
      <c r="AQ283" s="12">
        <f t="shared" ref="AQ283:AQ297" si="156">E283*(1-AO283)+AO283*F283</f>
        <v>6533.7940880000006</v>
      </c>
      <c r="AR283" s="13">
        <f t="shared" ref="AR283:AR297" si="157">AQ283/F283</f>
        <v>0.65370626193096559</v>
      </c>
      <c r="AS283" s="20"/>
      <c r="AT283" s="19">
        <f t="shared" si="143"/>
        <v>2131</v>
      </c>
      <c r="AU283" s="45">
        <v>2.06964E-2</v>
      </c>
      <c r="AV283" s="75">
        <f>(AV282*SQRT(AT281-2))/SQRT(1-AV282^2)</f>
        <v>-0.14329011556010157</v>
      </c>
      <c r="AW283" s="20"/>
      <c r="AX283" s="81">
        <f t="shared" si="139"/>
        <v>7.6643466320986171</v>
      </c>
      <c r="AY283" s="82">
        <f t="shared" si="140"/>
        <v>0.11243542932978817</v>
      </c>
      <c r="AZ283" s="75">
        <f>(AZ282*SQRT(AX281-2))/SQRT(1-AZ282^2)</f>
        <v>-1.9858506909505711</v>
      </c>
      <c r="BA283" s="20"/>
      <c r="BB283" s="13"/>
    </row>
    <row r="284" spans="1:54" x14ac:dyDescent="0.2">
      <c r="A284" t="e">
        <f>IF(#REF!=D284,1,0)</f>
        <v>#REF!</v>
      </c>
      <c r="B284">
        <v>8</v>
      </c>
      <c r="C284" s="1" t="s">
        <v>289</v>
      </c>
      <c r="D284" s="1" t="s">
        <v>166</v>
      </c>
      <c r="E284" s="1">
        <v>1576</v>
      </c>
      <c r="F284" s="1">
        <v>9995</v>
      </c>
      <c r="G284" s="5"/>
      <c r="H284" s="26">
        <v>2.2490000000000001</v>
      </c>
      <c r="I284" s="26">
        <v>9.8729999999999993</v>
      </c>
      <c r="J284" s="26">
        <v>6.9939999999999998</v>
      </c>
      <c r="K284" s="5"/>
      <c r="L284" s="26">
        <v>2.9990000000000001</v>
      </c>
      <c r="M284" s="26">
        <v>9.907</v>
      </c>
      <c r="N284" s="26">
        <v>5.2110000000000003</v>
      </c>
      <c r="O284" s="20"/>
      <c r="P284" s="51">
        <v>4.7E-2</v>
      </c>
      <c r="Q284" s="51">
        <v>8.0000000000000002E-3</v>
      </c>
      <c r="R284" s="51">
        <v>8.9999999999999993E-3</v>
      </c>
      <c r="S284" s="5"/>
      <c r="T284" s="26">
        <v>1.1359999999999999</v>
      </c>
      <c r="U284" s="26">
        <v>0.93300000000000005</v>
      </c>
      <c r="V284" s="5"/>
      <c r="W284" s="26">
        <v>0.70799999999999996</v>
      </c>
      <c r="X284" s="26">
        <v>0.82199999999999995</v>
      </c>
      <c r="Y284" s="53">
        <f t="shared" si="141"/>
        <v>0.58197599999999994</v>
      </c>
      <c r="Z284" s="5"/>
      <c r="AA284" s="28">
        <f t="shared" si="144"/>
        <v>1.3334815473543797</v>
      </c>
      <c r="AB284" s="28">
        <f t="shared" si="145"/>
        <v>1.0034437354400891</v>
      </c>
      <c r="AC284" s="28">
        <f t="shared" si="146"/>
        <v>0.74506720045753505</v>
      </c>
      <c r="AD284" s="5"/>
      <c r="AE284" s="26">
        <v>-0.10299999999999999</v>
      </c>
      <c r="AF284" s="26">
        <v>-0.13</v>
      </c>
      <c r="AG284" s="26">
        <v>0.95699999999999996</v>
      </c>
      <c r="AH284" s="5"/>
      <c r="AI284" s="38">
        <f t="shared" si="142"/>
        <v>0.58197599999999994</v>
      </c>
      <c r="AJ284" s="14">
        <f t="shared" si="147"/>
        <v>0.89651578280518351</v>
      </c>
      <c r="AK284" s="59">
        <f t="shared" si="148"/>
        <v>6366.2444559999994</v>
      </c>
      <c r="AL284" s="13">
        <f t="shared" si="149"/>
        <v>0.6491531004384623</v>
      </c>
      <c r="AN284" s="20"/>
      <c r="AO284" s="13">
        <f t="shared" si="154"/>
        <v>0.58197599999999994</v>
      </c>
      <c r="AP284" s="50">
        <f t="shared" si="155"/>
        <v>0.89826423304492964</v>
      </c>
      <c r="AQ284" s="12">
        <f t="shared" si="156"/>
        <v>6475.6559439999992</v>
      </c>
      <c r="AR284" s="13">
        <f t="shared" si="157"/>
        <v>0.64788953916958469</v>
      </c>
      <c r="AS284" s="20"/>
      <c r="AT284" s="19">
        <f t="shared" si="143"/>
        <v>1576</v>
      </c>
      <c r="AU284" s="45">
        <v>1.00728E-2</v>
      </c>
      <c r="AV284" s="75">
        <f>_xlfn.T.DIST.RT(AV283,AT281-2)</f>
        <v>0.55594848250497864</v>
      </c>
      <c r="AW284" s="20"/>
      <c r="AX284" s="81">
        <f t="shared" si="139"/>
        <v>7.3626452704178247</v>
      </c>
      <c r="AY284" s="82">
        <f t="shared" si="140"/>
        <v>0.12751332029895951</v>
      </c>
      <c r="AZ284" s="75">
        <f>1-_xlfn.T.DIST.RT(AZ283,AX281-2)</f>
        <v>3.3495971696052118E-2</v>
      </c>
      <c r="BA284" s="20"/>
      <c r="BB284" s="13"/>
    </row>
    <row r="285" spans="1:54" x14ac:dyDescent="0.2">
      <c r="A285" t="e">
        <f>IF(#REF!=D285,1,0)</f>
        <v>#REF!</v>
      </c>
      <c r="B285">
        <v>8</v>
      </c>
      <c r="C285" s="1" t="s">
        <v>291</v>
      </c>
      <c r="D285" s="1" t="s">
        <v>183</v>
      </c>
      <c r="E285" s="1">
        <v>1044</v>
      </c>
      <c r="F285" s="1">
        <v>9995</v>
      </c>
      <c r="G285" s="5"/>
      <c r="H285" s="26">
        <v>2.0619999999999998</v>
      </c>
      <c r="I285" s="26">
        <v>10.446</v>
      </c>
      <c r="J285" s="26">
        <v>7.5410000000000004</v>
      </c>
      <c r="K285" s="5"/>
      <c r="L285" s="26">
        <v>2.5960000000000001</v>
      </c>
      <c r="M285" s="26">
        <v>9.2289999999999992</v>
      </c>
      <c r="N285" s="26">
        <v>5.0369999999999999</v>
      </c>
      <c r="O285" s="20"/>
      <c r="P285" s="51">
        <v>2.3E-2</v>
      </c>
      <c r="Q285" s="51">
        <v>7.0000000000000001E-3</v>
      </c>
      <c r="R285" s="51">
        <v>5.0000000000000001E-3</v>
      </c>
      <c r="S285" s="5"/>
      <c r="T285" s="26">
        <v>1.5720000000000001</v>
      </c>
      <c r="U285" s="26">
        <v>0.92900000000000005</v>
      </c>
      <c r="V285" s="20"/>
      <c r="W285" s="26">
        <v>0.72199999999999998</v>
      </c>
      <c r="X285" s="26">
        <v>0.59099999999999997</v>
      </c>
      <c r="Y285" s="53">
        <f t="shared" si="141"/>
        <v>0.42670199999999997</v>
      </c>
      <c r="Z285" s="5"/>
      <c r="AA285" s="28">
        <f t="shared" si="144"/>
        <v>1.2589718719689622</v>
      </c>
      <c r="AB285" s="28">
        <f t="shared" si="145"/>
        <v>0.88349607505265171</v>
      </c>
      <c r="AC285" s="28">
        <f t="shared" si="146"/>
        <v>0.66794854793793923</v>
      </c>
      <c r="AD285" s="5"/>
      <c r="AE285" s="26">
        <v>-0.19</v>
      </c>
      <c r="AF285" s="26">
        <v>-0.17499999999999999</v>
      </c>
      <c r="AG285" s="26">
        <v>0.95</v>
      </c>
      <c r="AH285" s="5"/>
      <c r="AI285" s="38">
        <f t="shared" si="142"/>
        <v>0.42670199999999997</v>
      </c>
      <c r="AJ285" s="14">
        <f t="shared" si="147"/>
        <v>0.87486945766343738</v>
      </c>
      <c r="AK285" s="59">
        <f t="shared" si="148"/>
        <v>4783.1896259999994</v>
      </c>
      <c r="AL285" s="13">
        <f t="shared" si="149"/>
        <v>0.4877321939431018</v>
      </c>
      <c r="AN285" s="20"/>
      <c r="AO285" s="13">
        <f t="shared" si="154"/>
        <v>0.42670199999999997</v>
      </c>
      <c r="AP285" s="50">
        <f t="shared" si="155"/>
        <v>0.87693343539193847</v>
      </c>
      <c r="AQ285" s="12">
        <f t="shared" si="156"/>
        <v>4863.4096019999997</v>
      </c>
      <c r="AR285" s="13">
        <f t="shared" si="157"/>
        <v>0.48658425232616304</v>
      </c>
      <c r="AS285" s="20"/>
      <c r="AT285" s="19">
        <f t="shared" si="143"/>
        <v>1044</v>
      </c>
      <c r="AU285" s="45">
        <v>1.9379999999999999E-4</v>
      </c>
      <c r="AV285" s="45"/>
      <c r="AW285" s="20"/>
      <c r="AX285" s="81">
        <f t="shared" si="139"/>
        <v>6.9508147684425836</v>
      </c>
      <c r="AY285" s="82">
        <f t="shared" si="140"/>
        <v>0.45234869400701483</v>
      </c>
      <c r="AZ285" s="85">
        <f>LINEST(AY282:AY297,AX282:AX297)</f>
        <v>-0.64964015955551013</v>
      </c>
      <c r="BA285" s="20"/>
      <c r="BB285" s="13"/>
    </row>
    <row r="286" spans="1:54" x14ac:dyDescent="0.2">
      <c r="A286" t="e">
        <f>IF(#REF!=D286,1,0)</f>
        <v>#REF!</v>
      </c>
      <c r="B286">
        <v>8</v>
      </c>
      <c r="C286" s="1" t="s">
        <v>294</v>
      </c>
      <c r="D286" s="1" t="s">
        <v>169</v>
      </c>
      <c r="E286" s="1">
        <v>753</v>
      </c>
      <c r="F286" s="1">
        <v>9995</v>
      </c>
      <c r="G286" s="5"/>
      <c r="H286" s="26">
        <v>1.046</v>
      </c>
      <c r="I286" s="26">
        <v>10.795</v>
      </c>
      <c r="J286" s="26">
        <v>7.194</v>
      </c>
      <c r="K286" s="5"/>
      <c r="L286" s="26">
        <v>0.98699999999999999</v>
      </c>
      <c r="M286" s="26">
        <v>10.117000000000001</v>
      </c>
      <c r="N286" s="26">
        <v>4.88</v>
      </c>
      <c r="O286" s="20"/>
      <c r="P286" s="51">
        <v>0.02</v>
      </c>
      <c r="Q286" s="51">
        <v>2.1999999999999999E-2</v>
      </c>
      <c r="R286" s="51">
        <v>3.0000000000000001E-3</v>
      </c>
      <c r="S286" s="5"/>
      <c r="T286" s="26">
        <v>1.105</v>
      </c>
      <c r="U286" s="26">
        <v>0.92900000000000005</v>
      </c>
      <c r="V286" s="20"/>
      <c r="W286" s="26">
        <v>0.66600000000000004</v>
      </c>
      <c r="X286" s="26">
        <v>0.84099999999999997</v>
      </c>
      <c r="Y286" s="53">
        <f t="shared" si="141"/>
        <v>0.56010599999999999</v>
      </c>
      <c r="Z286" s="5"/>
      <c r="AA286" s="28">
        <f t="shared" si="144"/>
        <v>0.94359464627151046</v>
      </c>
      <c r="AB286" s="28">
        <f t="shared" si="145"/>
        <v>0.93719314497452533</v>
      </c>
      <c r="AC286" s="28">
        <f t="shared" si="146"/>
        <v>0.67834306366416453</v>
      </c>
      <c r="AD286" s="5"/>
      <c r="AE286" s="26">
        <v>-0.14599999999999999</v>
      </c>
      <c r="AF286" s="26">
        <v>-0.14299999999999999</v>
      </c>
      <c r="AG286" s="26">
        <v>0.97</v>
      </c>
      <c r="AH286" s="5"/>
      <c r="AI286" s="38">
        <f t="shared" si="142"/>
        <v>0.56010599999999999</v>
      </c>
      <c r="AJ286" s="14">
        <f t="shared" si="147"/>
        <v>0.9431269191138747</v>
      </c>
      <c r="AK286" s="59">
        <f t="shared" si="148"/>
        <v>5824.1997240000001</v>
      </c>
      <c r="AL286" s="13">
        <f t="shared" si="149"/>
        <v>0.59388189293361882</v>
      </c>
      <c r="AN286" s="20"/>
      <c r="AO286" s="13">
        <f t="shared" si="154"/>
        <v>0.56010599999999999</v>
      </c>
      <c r="AP286" s="50">
        <f t="shared" si="155"/>
        <v>0.94413690843404063</v>
      </c>
      <c r="AQ286" s="12">
        <f t="shared" si="156"/>
        <v>5929.4996520000004</v>
      </c>
      <c r="AR286" s="13">
        <f t="shared" si="157"/>
        <v>0.59324658849424716</v>
      </c>
      <c r="AS286" s="20"/>
      <c r="AT286" s="19">
        <f t="shared" si="143"/>
        <v>753</v>
      </c>
      <c r="AU286" s="45">
        <v>-3.1479100000000003E-2</v>
      </c>
      <c r="AV286" s="45"/>
      <c r="AW286" s="20"/>
      <c r="AX286" s="81">
        <f t="shared" si="139"/>
        <v>6.6240652277998935</v>
      </c>
      <c r="AY286" s="82">
        <f t="shared" si="140"/>
        <v>9.9845334969716121E-2</v>
      </c>
      <c r="AZ286" s="89">
        <f>EXP(INTERCEPT(AY282:AY297,AX282:AX297))</f>
        <v>141.73345510343239</v>
      </c>
      <c r="BA286" s="20"/>
      <c r="BB286" s="13"/>
    </row>
    <row r="287" spans="1:54" x14ac:dyDescent="0.2">
      <c r="A287" t="e">
        <f>IF(#REF!=D287,1,0)</f>
        <v>#REF!</v>
      </c>
      <c r="B287">
        <v>8</v>
      </c>
      <c r="C287" s="1" t="s">
        <v>296</v>
      </c>
      <c r="D287" s="1" t="s">
        <v>174</v>
      </c>
      <c r="E287" s="1">
        <v>630</v>
      </c>
      <c r="F287" s="1">
        <v>9995</v>
      </c>
      <c r="G287" s="5"/>
      <c r="H287" s="26">
        <v>1.389</v>
      </c>
      <c r="I287" s="26">
        <v>11.013999999999999</v>
      </c>
      <c r="J287" s="26">
        <v>7.5119999999999996</v>
      </c>
      <c r="K287" s="5"/>
      <c r="L287" s="26">
        <v>2.7549999999999999</v>
      </c>
      <c r="M287" s="26">
        <v>9.5760000000000005</v>
      </c>
      <c r="N287" s="26">
        <v>4.4580000000000002</v>
      </c>
      <c r="O287" s="20"/>
      <c r="P287" s="51">
        <v>1.4E-2</v>
      </c>
      <c r="Q287" s="51">
        <v>7.0000000000000001E-3</v>
      </c>
      <c r="R287" s="51">
        <v>6.0000000000000001E-3</v>
      </c>
      <c r="S287" s="5"/>
      <c r="T287" s="26">
        <v>1.754</v>
      </c>
      <c r="U287" s="26">
        <v>0.93600000000000005</v>
      </c>
      <c r="V287" s="20"/>
      <c r="W287" s="26">
        <v>0.68200000000000005</v>
      </c>
      <c r="X287" s="26">
        <v>0.53400000000000003</v>
      </c>
      <c r="Y287" s="53">
        <f t="shared" si="141"/>
        <v>0.36418800000000007</v>
      </c>
      <c r="Z287" s="5"/>
      <c r="AA287" s="28">
        <f t="shared" si="144"/>
        <v>1.9834413246940243</v>
      </c>
      <c r="AB287" s="28">
        <f t="shared" si="145"/>
        <v>0.86943889595060841</v>
      </c>
      <c r="AC287" s="28">
        <f t="shared" si="146"/>
        <v>0.59345047923322691</v>
      </c>
      <c r="AD287" s="5"/>
      <c r="AE287" s="26">
        <v>-0.154</v>
      </c>
      <c r="AF287" s="26">
        <v>-9.4E-2</v>
      </c>
      <c r="AG287" s="26">
        <v>0.96599999999999997</v>
      </c>
      <c r="AH287" s="5"/>
      <c r="AI287" s="38">
        <f t="shared" si="142"/>
        <v>0.36418800000000007</v>
      </c>
      <c r="AJ287" s="14">
        <f t="shared" si="147"/>
        <v>0.89915757722134793</v>
      </c>
      <c r="AK287" s="59">
        <f t="shared" si="148"/>
        <v>3972.1532760000009</v>
      </c>
      <c r="AL287" s="13">
        <f t="shared" si="149"/>
        <v>0.40503245396145621</v>
      </c>
      <c r="AN287" s="20"/>
      <c r="AO287" s="13">
        <f t="shared" si="154"/>
        <v>0.36418800000000007</v>
      </c>
      <c r="AP287" s="50">
        <f t="shared" si="155"/>
        <v>0.90086632780684073</v>
      </c>
      <c r="AQ287" s="12">
        <f t="shared" si="156"/>
        <v>4040.6206200000006</v>
      </c>
      <c r="AR287" s="13">
        <f t="shared" si="157"/>
        <v>0.40426419409704856</v>
      </c>
      <c r="AS287" s="20"/>
      <c r="AT287" s="19">
        <f t="shared" si="143"/>
        <v>630</v>
      </c>
      <c r="AU287" s="45">
        <v>6.9683200000000001E-2</v>
      </c>
      <c r="AV287" s="45"/>
      <c r="AW287" s="20"/>
      <c r="AX287" s="81">
        <f t="shared" si="139"/>
        <v>6.4457198193855785</v>
      </c>
      <c r="AY287" s="82">
        <f t="shared" si="140"/>
        <v>0.56189889394999126</v>
      </c>
      <c r="BA287" s="20"/>
      <c r="BB287" s="13"/>
    </row>
    <row r="288" spans="1:54" x14ac:dyDescent="0.2">
      <c r="A288" t="e">
        <f>IF(#REF!=D288,1,0)</f>
        <v>#REF!</v>
      </c>
      <c r="B288">
        <v>8</v>
      </c>
      <c r="C288" s="1" t="s">
        <v>295</v>
      </c>
      <c r="D288" s="1" t="s">
        <v>172</v>
      </c>
      <c r="E288" s="1">
        <v>426</v>
      </c>
      <c r="F288" s="1">
        <v>9995</v>
      </c>
      <c r="G288" s="5"/>
      <c r="H288" s="26">
        <v>1.3720000000000001</v>
      </c>
      <c r="I288" s="26">
        <v>10.867000000000001</v>
      </c>
      <c r="J288" s="26">
        <v>7.5339999999999998</v>
      </c>
      <c r="K288" s="5"/>
      <c r="L288" s="26">
        <v>3.028</v>
      </c>
      <c r="M288" s="26">
        <v>11.218</v>
      </c>
      <c r="N288" s="26">
        <v>5.3019999999999996</v>
      </c>
      <c r="O288" s="20"/>
      <c r="P288" s="51">
        <v>1.0999999999999999E-2</v>
      </c>
      <c r="Q288" s="51">
        <v>2.3E-2</v>
      </c>
      <c r="R288" s="51">
        <v>8.9999999999999993E-3</v>
      </c>
      <c r="S288" s="5"/>
      <c r="T288" s="26">
        <v>2.5630000000000002</v>
      </c>
      <c r="U288" s="26">
        <v>0.90400000000000003</v>
      </c>
      <c r="V288" s="20"/>
      <c r="W288" s="26">
        <v>0.69299999999999995</v>
      </c>
      <c r="X288" s="26">
        <v>0.35299999999999998</v>
      </c>
      <c r="Y288" s="53">
        <f t="shared" si="141"/>
        <v>0.24462899999999996</v>
      </c>
      <c r="Z288" s="5"/>
      <c r="AA288" s="28">
        <f t="shared" si="144"/>
        <v>2.2069970845481048</v>
      </c>
      <c r="AB288" s="28">
        <f t="shared" si="145"/>
        <v>1.0322996227109598</v>
      </c>
      <c r="AC288" s="28">
        <f t="shared" si="146"/>
        <v>0.70374303159012475</v>
      </c>
      <c r="AD288" s="5"/>
      <c r="AE288" s="26">
        <v>-0.161</v>
      </c>
      <c r="AF288" s="26">
        <v>-0.10299999999999999</v>
      </c>
      <c r="AG288" s="26">
        <v>0.98</v>
      </c>
      <c r="AH288" s="5"/>
      <c r="AI288" s="38">
        <f t="shared" si="142"/>
        <v>0.24462899999999996</v>
      </c>
      <c r="AJ288" s="14">
        <f t="shared" si="147"/>
        <v>0.88173316665411228</v>
      </c>
      <c r="AK288" s="59">
        <f t="shared" si="148"/>
        <v>2720.8646489999996</v>
      </c>
      <c r="AL288" s="13">
        <f t="shared" si="149"/>
        <v>0.2774410776996023</v>
      </c>
      <c r="AN288" s="20"/>
      <c r="AO288" s="13">
        <f t="shared" si="154"/>
        <v>0.24462899999999996</v>
      </c>
      <c r="AP288" s="50">
        <f t="shared" si="155"/>
        <v>0.88369898042586215</v>
      </c>
      <c r="AQ288" s="12">
        <f t="shared" si="156"/>
        <v>2766.8549009999997</v>
      </c>
      <c r="AR288" s="13">
        <f t="shared" si="157"/>
        <v>0.27682390205102547</v>
      </c>
      <c r="AS288" s="20"/>
      <c r="AT288" s="19">
        <f t="shared" si="143"/>
        <v>426</v>
      </c>
      <c r="AU288" s="45">
        <v>6.4564899999999995E-2</v>
      </c>
      <c r="AV288" s="45"/>
      <c r="AW288" s="20"/>
      <c r="AX288" s="81">
        <f t="shared" si="139"/>
        <v>6.0544393462693709</v>
      </c>
      <c r="AY288" s="82">
        <f t="shared" si="140"/>
        <v>0.94117844738193412</v>
      </c>
      <c r="BA288" s="20"/>
      <c r="BB288" s="13"/>
    </row>
    <row r="289" spans="1:54" x14ac:dyDescent="0.2">
      <c r="A289" t="e">
        <f>IF(#REF!=D289,1,0)</f>
        <v>#REF!</v>
      </c>
      <c r="B289">
        <v>8</v>
      </c>
      <c r="C289" s="1" t="s">
        <v>282</v>
      </c>
      <c r="D289" s="1" t="s">
        <v>173</v>
      </c>
      <c r="E289" s="1">
        <v>314</v>
      </c>
      <c r="F289" s="1">
        <v>9995</v>
      </c>
      <c r="G289" s="5"/>
      <c r="H289" s="26">
        <v>1.2809999999999999</v>
      </c>
      <c r="I289" s="26">
        <v>11.347</v>
      </c>
      <c r="J289" s="26">
        <v>7.827</v>
      </c>
      <c r="K289" s="5"/>
      <c r="L289" s="26">
        <v>1.8759999999999999</v>
      </c>
      <c r="M289" s="26">
        <v>9.9280000000000008</v>
      </c>
      <c r="N289" s="26">
        <v>4.7880000000000003</v>
      </c>
      <c r="O289" s="20"/>
      <c r="P289" s="51">
        <v>4.3999999999999997E-2</v>
      </c>
      <c r="Q289" s="51">
        <v>2.5999999999999999E-2</v>
      </c>
      <c r="R289" s="51">
        <v>1.2E-2</v>
      </c>
      <c r="S289" s="5"/>
      <c r="T289" s="26">
        <v>3.2469999999999999</v>
      </c>
      <c r="U289" s="26">
        <v>0.93300000000000005</v>
      </c>
      <c r="V289" s="20"/>
      <c r="W289" s="26">
        <v>0.69</v>
      </c>
      <c r="X289" s="26">
        <v>0.28699999999999998</v>
      </c>
      <c r="Y289" s="53">
        <f t="shared" si="141"/>
        <v>0.19802999999999996</v>
      </c>
      <c r="Z289" s="5"/>
      <c r="AA289" s="28">
        <f t="shared" si="144"/>
        <v>1.46448087431694</v>
      </c>
      <c r="AB289" s="28">
        <f t="shared" si="145"/>
        <v>0.87494491936194596</v>
      </c>
      <c r="AC289" s="28">
        <f t="shared" si="146"/>
        <v>0.61172863165963975</v>
      </c>
      <c r="AD289" s="5"/>
      <c r="AE289" s="26">
        <v>-0.105</v>
      </c>
      <c r="AF289" s="26">
        <v>-6.4000000000000001E-2</v>
      </c>
      <c r="AG289" s="26">
        <v>0.97299999999999998</v>
      </c>
      <c r="AH289" s="5"/>
      <c r="AI289" s="38">
        <f t="shared" si="142"/>
        <v>0.19802999999999996</v>
      </c>
      <c r="AJ289" s="14">
        <f t="shared" si="147"/>
        <v>0.88521868868891618</v>
      </c>
      <c r="AK289" s="59">
        <f t="shared" si="148"/>
        <v>2193.8987899999997</v>
      </c>
      <c r="AL289" s="13">
        <f t="shared" si="149"/>
        <v>0.22370743244621186</v>
      </c>
      <c r="AN289" s="20"/>
      <c r="AO289" s="13">
        <f t="shared" si="154"/>
        <v>0.19802999999999996</v>
      </c>
      <c r="AP289" s="50">
        <f t="shared" si="155"/>
        <v>0.88713398269054367</v>
      </c>
      <c r="AQ289" s="12">
        <f t="shared" si="156"/>
        <v>2231.1284299999998</v>
      </c>
      <c r="AR289" s="13">
        <f t="shared" si="157"/>
        <v>0.22322445522761378</v>
      </c>
      <c r="AS289" s="20"/>
      <c r="AT289" s="19">
        <f t="shared" si="143"/>
        <v>314</v>
      </c>
      <c r="AU289" s="45">
        <v>3.2364900000000002E-2</v>
      </c>
      <c r="AV289" s="45"/>
      <c r="AW289" s="20"/>
      <c r="AX289" s="81">
        <f t="shared" si="139"/>
        <v>5.7493929859082531</v>
      </c>
      <c r="AY289" s="82">
        <f t="shared" si="140"/>
        <v>1.1777314931207088</v>
      </c>
      <c r="BA289" s="20"/>
      <c r="BB289" s="13"/>
    </row>
    <row r="290" spans="1:54" x14ac:dyDescent="0.2">
      <c r="A290" t="e">
        <f>IF(#REF!=D290,1,0)</f>
        <v>#REF!</v>
      </c>
      <c r="B290">
        <v>8</v>
      </c>
      <c r="C290" s="1" t="s">
        <v>284</v>
      </c>
      <c r="D290" s="1" t="s">
        <v>177</v>
      </c>
      <c r="E290" s="1">
        <v>138</v>
      </c>
      <c r="F290" s="1">
        <v>9995</v>
      </c>
      <c r="G290" s="5"/>
      <c r="H290" s="26">
        <v>3.8239999999999998</v>
      </c>
      <c r="I290" s="26">
        <v>10.471</v>
      </c>
      <c r="J290" s="26">
        <v>7.5970000000000004</v>
      </c>
      <c r="K290" s="5"/>
      <c r="L290" s="26">
        <v>9.1199999999999992</v>
      </c>
      <c r="M290" s="26">
        <v>8.3670000000000009</v>
      </c>
      <c r="N290" s="26">
        <v>4.952</v>
      </c>
      <c r="O290" s="20"/>
      <c r="P290" s="51">
        <v>3.5999999999999997E-2</v>
      </c>
      <c r="Q290" s="51">
        <v>2.1999999999999999E-2</v>
      </c>
      <c r="R290" s="51">
        <v>7.0000000000000001E-3</v>
      </c>
      <c r="S290" s="5"/>
      <c r="T290" s="26">
        <v>22.047999999999998</v>
      </c>
      <c r="U290" s="26">
        <v>0.84499999999999997</v>
      </c>
      <c r="V290" s="20"/>
      <c r="W290" s="26">
        <v>0.72599999999999998</v>
      </c>
      <c r="X290" s="26">
        <v>3.7999999999999999E-2</v>
      </c>
      <c r="Y290" s="53">
        <f t="shared" si="141"/>
        <v>2.7587999999999998E-2</v>
      </c>
      <c r="Z290" s="5"/>
      <c r="AA290" s="28">
        <f t="shared" si="144"/>
        <v>2.3849372384937237</v>
      </c>
      <c r="AB290" s="28">
        <f t="shared" si="145"/>
        <v>0.7990640817495942</v>
      </c>
      <c r="AC290" s="28">
        <f t="shared" si="146"/>
        <v>0.65183625115177035</v>
      </c>
      <c r="AD290" s="5"/>
      <c r="AE290" s="26">
        <v>-0.224</v>
      </c>
      <c r="AF290" s="26">
        <v>-0.27400000000000002</v>
      </c>
      <c r="AG290" s="26">
        <v>0.94799999999999995</v>
      </c>
      <c r="AH290" s="5"/>
      <c r="AI290" s="38">
        <f t="shared" si="142"/>
        <v>2.7587999999999998E-2</v>
      </c>
      <c r="AJ290" s="14">
        <f t="shared" si="147"/>
        <v>0.66845362382334672</v>
      </c>
      <c r="AK290" s="59">
        <f t="shared" si="148"/>
        <v>404.74837199999996</v>
      </c>
      <c r="AL290" s="13">
        <f t="shared" si="149"/>
        <v>4.127137473233404E-2</v>
      </c>
      <c r="AN290" s="20"/>
      <c r="AO290" s="13">
        <f t="shared" si="154"/>
        <v>2.7587999999999998E-2</v>
      </c>
      <c r="AP290" s="50">
        <f t="shared" si="155"/>
        <v>0.67264838694540474</v>
      </c>
      <c r="AQ290" s="12">
        <f t="shared" si="156"/>
        <v>409.93491599999999</v>
      </c>
      <c r="AR290" s="13">
        <f t="shared" si="157"/>
        <v>4.1013998599299648E-2</v>
      </c>
      <c r="AS290" s="20"/>
      <c r="AT290" s="19">
        <f t="shared" si="143"/>
        <v>138</v>
      </c>
      <c r="AU290" s="45">
        <v>0.29868689999999998</v>
      </c>
      <c r="AV290" s="45"/>
      <c r="AW290" s="20"/>
      <c r="AX290" s="81">
        <f t="shared" si="139"/>
        <v>4.9272536851572051</v>
      </c>
      <c r="AY290" s="82">
        <f t="shared" si="140"/>
        <v>3.093221894831248</v>
      </c>
      <c r="BA290" s="20"/>
      <c r="BB290" s="13"/>
    </row>
    <row r="291" spans="1:54" x14ac:dyDescent="0.2">
      <c r="A291" t="e">
        <f>IF(#REF!=D291,1,0)</f>
        <v>#REF!</v>
      </c>
      <c r="B291">
        <v>8</v>
      </c>
      <c r="C291" s="1" t="s">
        <v>281</v>
      </c>
      <c r="D291" s="1" t="s">
        <v>179</v>
      </c>
      <c r="E291" s="1">
        <v>123</v>
      </c>
      <c r="F291" s="1">
        <v>9995</v>
      </c>
      <c r="G291" s="5"/>
      <c r="H291" s="26">
        <v>0.35199999999999998</v>
      </c>
      <c r="I291" s="26">
        <v>10.944000000000001</v>
      </c>
      <c r="J291" s="26">
        <v>8.2989999999999995</v>
      </c>
      <c r="K291" s="5"/>
      <c r="L291" s="26">
        <v>0.30199999999999999</v>
      </c>
      <c r="M291" s="26">
        <v>7.4779999999999998</v>
      </c>
      <c r="N291" s="26">
        <v>5.0140000000000002</v>
      </c>
      <c r="O291" s="20"/>
      <c r="P291" s="51">
        <v>3.2000000000000001E-2</v>
      </c>
      <c r="Q291" s="51">
        <v>2.4E-2</v>
      </c>
      <c r="R291" s="51">
        <v>8.9999999999999993E-3</v>
      </c>
      <c r="S291" s="5"/>
      <c r="T291" s="26">
        <v>2.2759999999999998</v>
      </c>
      <c r="U291" s="26">
        <v>0.88200000000000001</v>
      </c>
      <c r="V291" s="20"/>
      <c r="W291" s="26">
        <v>0.75800000000000001</v>
      </c>
      <c r="X291" s="26">
        <v>0.38800000000000001</v>
      </c>
      <c r="Y291" s="53">
        <f t="shared" si="141"/>
        <v>0.29410400000000003</v>
      </c>
      <c r="Z291" s="5"/>
      <c r="AA291" s="28">
        <f t="shared" si="144"/>
        <v>0.85795454545454553</v>
      </c>
      <c r="AB291" s="28">
        <f t="shared" si="145"/>
        <v>0.68329678362573087</v>
      </c>
      <c r="AC291" s="28">
        <f t="shared" si="146"/>
        <v>0.6041691770092783</v>
      </c>
      <c r="AD291" s="5"/>
      <c r="AE291" s="26">
        <v>-0.20899999999999999</v>
      </c>
      <c r="AF291" s="26">
        <v>-0.185</v>
      </c>
      <c r="AG291" s="26">
        <v>0.93400000000000005</v>
      </c>
      <c r="AH291" s="5"/>
      <c r="AI291" s="38">
        <f t="shared" si="142"/>
        <v>0.29410400000000003</v>
      </c>
      <c r="AJ291" s="14">
        <f t="shared" si="147"/>
        <v>0.97077677750463653</v>
      </c>
      <c r="AK291" s="59">
        <f t="shared" si="148"/>
        <v>2971.1031360000006</v>
      </c>
      <c r="AL291" s="13">
        <f t="shared" si="149"/>
        <v>0.30295739125114718</v>
      </c>
      <c r="AN291" s="20"/>
      <c r="AO291" s="13">
        <f t="shared" si="154"/>
        <v>0.29410400000000003</v>
      </c>
      <c r="AP291" s="50">
        <f t="shared" si="155"/>
        <v>0.97131067922360814</v>
      </c>
      <c r="AQ291" s="12">
        <f t="shared" si="156"/>
        <v>3026.3946880000003</v>
      </c>
      <c r="AR291" s="13">
        <f t="shared" si="157"/>
        <v>0.3027908642321161</v>
      </c>
      <c r="AS291" s="20"/>
      <c r="AT291" s="19">
        <f t="shared" si="143"/>
        <v>123</v>
      </c>
      <c r="AU291" s="45">
        <v>-1.46629E-2</v>
      </c>
      <c r="AV291" s="45"/>
      <c r="AW291" s="20"/>
      <c r="AX291" s="81">
        <f t="shared" si="139"/>
        <v>4.8121843553724171</v>
      </c>
      <c r="AY291" s="82">
        <f t="shared" si="140"/>
        <v>0.82241951626408438</v>
      </c>
      <c r="BA291" s="20"/>
      <c r="BB291" s="13"/>
    </row>
    <row r="292" spans="1:54" x14ac:dyDescent="0.2">
      <c r="A292" t="e">
        <f>IF(#REF!=D292,1,0)</f>
        <v>#REF!</v>
      </c>
      <c r="B292">
        <v>8</v>
      </c>
      <c r="C292" s="1" t="s">
        <v>285</v>
      </c>
      <c r="D292" s="1" t="s">
        <v>175</v>
      </c>
      <c r="E292" s="1">
        <v>106</v>
      </c>
      <c r="F292" s="1">
        <v>9995</v>
      </c>
      <c r="G292" s="5"/>
      <c r="H292" s="26">
        <v>0.82399999999999995</v>
      </c>
      <c r="I292" s="26">
        <v>10.736000000000001</v>
      </c>
      <c r="J292" s="26">
        <v>8.2729999999999997</v>
      </c>
      <c r="K292" s="5"/>
      <c r="L292" s="26">
        <v>1.42</v>
      </c>
      <c r="M292" s="26">
        <v>11.292999999999999</v>
      </c>
      <c r="N292" s="26">
        <v>6.9260000000000002</v>
      </c>
      <c r="O292" s="20"/>
      <c r="P292" s="51">
        <v>2.1000000000000001E-2</v>
      </c>
      <c r="Q292" s="51">
        <v>3.3000000000000002E-2</v>
      </c>
      <c r="R292" s="51">
        <v>0.02</v>
      </c>
      <c r="S292" s="5"/>
      <c r="T292" s="26">
        <v>6.1870000000000003</v>
      </c>
      <c r="U292" s="26">
        <v>0.86399999999999999</v>
      </c>
      <c r="V292" s="20"/>
      <c r="W292" s="26">
        <v>0.77100000000000002</v>
      </c>
      <c r="X292" s="26">
        <v>0.14000000000000001</v>
      </c>
      <c r="Y292" s="53">
        <f t="shared" si="141"/>
        <v>0.10794000000000001</v>
      </c>
      <c r="Z292" s="5"/>
      <c r="AA292" s="28">
        <f t="shared" si="144"/>
        <v>1.7233009708737863</v>
      </c>
      <c r="AB292" s="28">
        <f t="shared" si="145"/>
        <v>1.0518815201192249</v>
      </c>
      <c r="AC292" s="28">
        <f t="shared" si="146"/>
        <v>0.83718119182884088</v>
      </c>
      <c r="AD292" s="5"/>
      <c r="AE292" s="26">
        <v>-0.27200000000000002</v>
      </c>
      <c r="AF292" s="26">
        <v>-0.26500000000000001</v>
      </c>
      <c r="AG292" s="26">
        <v>0.96699999999999997</v>
      </c>
      <c r="AH292" s="5"/>
      <c r="AI292" s="38">
        <f t="shared" si="142"/>
        <v>0.10794000000000001</v>
      </c>
      <c r="AJ292" s="14">
        <f t="shared" si="147"/>
        <v>0.91799823703558348</v>
      </c>
      <c r="AK292" s="59">
        <f t="shared" si="148"/>
        <v>1153.1259400000001</v>
      </c>
      <c r="AL292" s="13">
        <f t="shared" si="149"/>
        <v>0.11758192515550119</v>
      </c>
      <c r="AN292" s="20"/>
      <c r="AO292" s="13">
        <f t="shared" si="154"/>
        <v>0.10794000000000001</v>
      </c>
      <c r="AP292" s="50">
        <f t="shared" si="155"/>
        <v>0.91941634880767964</v>
      </c>
      <c r="AQ292" s="12">
        <f t="shared" si="156"/>
        <v>1173.41866</v>
      </c>
      <c r="AR292" s="13">
        <f t="shared" si="157"/>
        <v>0.11740056628314158</v>
      </c>
      <c r="AS292" s="20"/>
      <c r="AT292" s="19">
        <f t="shared" si="143"/>
        <v>106</v>
      </c>
      <c r="AU292" s="45">
        <v>-5.1004599999999997E-2</v>
      </c>
      <c r="AV292" s="45"/>
      <c r="AW292" s="20"/>
      <c r="AX292" s="81">
        <f t="shared" si="139"/>
        <v>4.6634390941120669</v>
      </c>
      <c r="AY292" s="82">
        <f t="shared" si="140"/>
        <v>1.8224503165488517</v>
      </c>
      <c r="BA292" s="20"/>
      <c r="BB292" s="13"/>
    </row>
    <row r="293" spans="1:54" x14ac:dyDescent="0.2">
      <c r="A293" t="e">
        <f>IF(#REF!=D293,1,0)</f>
        <v>#REF!</v>
      </c>
      <c r="B293">
        <v>8</v>
      </c>
      <c r="C293" s="1" t="s">
        <v>288</v>
      </c>
      <c r="D293" s="1" t="s">
        <v>167</v>
      </c>
      <c r="E293" s="1">
        <v>82</v>
      </c>
      <c r="F293" s="1">
        <v>9995</v>
      </c>
      <c r="G293" s="5"/>
      <c r="H293" s="26">
        <v>1.5660000000000001</v>
      </c>
      <c r="I293" s="26">
        <v>11.539</v>
      </c>
      <c r="J293" s="26">
        <v>8.33</v>
      </c>
      <c r="K293" s="5"/>
      <c r="L293" s="26">
        <v>4.298</v>
      </c>
      <c r="M293" s="26">
        <v>12.090999999999999</v>
      </c>
      <c r="N293" s="26">
        <v>6.1529999999999996</v>
      </c>
      <c r="O293" s="20"/>
      <c r="P293" s="51">
        <v>0.02</v>
      </c>
      <c r="Q293" s="51">
        <v>2.5999999999999999E-2</v>
      </c>
      <c r="R293" s="51">
        <v>1.4999999999999999E-2</v>
      </c>
      <c r="S293" s="5"/>
      <c r="T293" s="26">
        <v>15.195</v>
      </c>
      <c r="U293" s="26">
        <v>0.92600000000000005</v>
      </c>
      <c r="V293" s="20"/>
      <c r="W293" s="26">
        <v>0.72199999999999998</v>
      </c>
      <c r="X293" s="26">
        <v>6.0999999999999999E-2</v>
      </c>
      <c r="Y293" s="53">
        <f t="shared" si="141"/>
        <v>4.4041999999999998E-2</v>
      </c>
      <c r="Z293" s="5"/>
      <c r="AA293" s="28">
        <f t="shared" si="144"/>
        <v>2.7445721583652616</v>
      </c>
      <c r="AB293" s="28">
        <f t="shared" si="145"/>
        <v>1.0478377675708466</v>
      </c>
      <c r="AC293" s="28">
        <f t="shared" si="146"/>
        <v>0.73865546218487388</v>
      </c>
      <c r="AD293" s="5"/>
      <c r="AE293" s="26">
        <v>-0.108</v>
      </c>
      <c r="AF293" s="26">
        <v>-0.06</v>
      </c>
      <c r="AG293" s="26">
        <v>0.98599999999999999</v>
      </c>
      <c r="AH293" s="5"/>
      <c r="AI293" s="38">
        <f t="shared" si="142"/>
        <v>4.4041999999999998E-2</v>
      </c>
      <c r="AJ293" s="14">
        <f t="shared" si="147"/>
        <v>0.8463898530388827</v>
      </c>
      <c r="AK293" s="59">
        <f t="shared" si="148"/>
        <v>510.30844999999999</v>
      </c>
      <c r="AL293" s="13">
        <f t="shared" si="149"/>
        <v>5.2035122871418371E-2</v>
      </c>
      <c r="AN293" s="20"/>
      <c r="AO293" s="13">
        <f t="shared" si="154"/>
        <v>4.4041999999999998E-2</v>
      </c>
      <c r="AP293" s="50">
        <f t="shared" si="155"/>
        <v>0.84884242655155995</v>
      </c>
      <c r="AQ293" s="12">
        <f t="shared" si="156"/>
        <v>518.588346</v>
      </c>
      <c r="AR293" s="13">
        <f t="shared" si="157"/>
        <v>5.1884776988494245E-2</v>
      </c>
      <c r="AS293" s="20"/>
      <c r="AT293" s="19">
        <f t="shared" si="143"/>
        <v>82</v>
      </c>
      <c r="AU293" s="45">
        <v>0.10237449999999999</v>
      </c>
      <c r="AV293" s="45"/>
      <c r="AW293" s="20"/>
      <c r="AX293" s="81">
        <f t="shared" si="139"/>
        <v>4.4067192472642533</v>
      </c>
      <c r="AY293" s="82">
        <f t="shared" si="140"/>
        <v>2.7209664263687565</v>
      </c>
      <c r="BA293" s="20"/>
      <c r="BB293" s="13"/>
    </row>
    <row r="294" spans="1:54" x14ac:dyDescent="0.2">
      <c r="A294" t="e">
        <f>IF(#REF!=D294,1,0)</f>
        <v>#REF!</v>
      </c>
      <c r="B294">
        <v>8</v>
      </c>
      <c r="C294" s="1" t="s">
        <v>286</v>
      </c>
      <c r="D294" s="1" t="s">
        <v>185</v>
      </c>
      <c r="E294" s="1">
        <v>67</v>
      </c>
      <c r="F294" s="1">
        <v>9995</v>
      </c>
      <c r="G294" s="5"/>
      <c r="H294" s="26">
        <v>0.74099999999999999</v>
      </c>
      <c r="I294" s="26">
        <v>9.407</v>
      </c>
      <c r="J294" s="26">
        <v>7.2919999999999998</v>
      </c>
      <c r="K294" s="5"/>
      <c r="L294" s="26">
        <v>1.3029999999999999</v>
      </c>
      <c r="M294" s="26">
        <v>8.8710000000000004</v>
      </c>
      <c r="N294" s="26">
        <v>5.141</v>
      </c>
      <c r="O294" s="20"/>
      <c r="P294" s="51">
        <v>1.6E-2</v>
      </c>
      <c r="Q294" s="51">
        <v>2.8000000000000001E-2</v>
      </c>
      <c r="R294" s="51">
        <v>1.4E-2</v>
      </c>
      <c r="S294" s="5"/>
      <c r="T294" s="26">
        <v>8.798</v>
      </c>
      <c r="U294" s="26">
        <v>0.754</v>
      </c>
      <c r="V294" s="20"/>
      <c r="W294" s="26">
        <v>0.77500000000000002</v>
      </c>
      <c r="X294" s="26">
        <v>8.5999999999999993E-2</v>
      </c>
      <c r="Y294" s="53">
        <f t="shared" si="141"/>
        <v>6.6650000000000001E-2</v>
      </c>
      <c r="Z294" s="5"/>
      <c r="AA294" s="28">
        <f t="shared" si="144"/>
        <v>1.7584345479082319</v>
      </c>
      <c r="AB294" s="28">
        <f t="shared" si="145"/>
        <v>0.94302115445944512</v>
      </c>
      <c r="AC294" s="28">
        <f t="shared" si="146"/>
        <v>0.7050191991223258</v>
      </c>
      <c r="AD294" s="5"/>
      <c r="AE294" s="26">
        <v>-0.252</v>
      </c>
      <c r="AF294" s="26">
        <v>-0.26400000000000001</v>
      </c>
      <c r="AG294" s="26">
        <v>0.95499999999999996</v>
      </c>
      <c r="AH294" s="5"/>
      <c r="AI294" s="38">
        <f t="shared" si="142"/>
        <v>6.6650000000000001E-2</v>
      </c>
      <c r="AJ294" s="14">
        <f t="shared" si="147"/>
        <v>0.91268223650496882</v>
      </c>
      <c r="AK294" s="59">
        <f t="shared" si="148"/>
        <v>716.17100000000005</v>
      </c>
      <c r="AL294" s="13">
        <f t="shared" si="149"/>
        <v>7.3026511675333944E-2</v>
      </c>
      <c r="AN294" s="20"/>
      <c r="AO294" s="13">
        <f t="shared" si="154"/>
        <v>6.6650000000000001E-2</v>
      </c>
      <c r="AP294" s="50">
        <f t="shared" si="155"/>
        <v>0.91418368736047095</v>
      </c>
      <c r="AQ294" s="12">
        <f t="shared" si="156"/>
        <v>728.70119999999997</v>
      </c>
      <c r="AR294" s="13">
        <f t="shared" si="157"/>
        <v>7.2906573286643322E-2</v>
      </c>
      <c r="AS294" s="20"/>
      <c r="AT294" s="19">
        <f t="shared" si="143"/>
        <v>67</v>
      </c>
      <c r="AU294" s="45">
        <v>-1.80664E-2</v>
      </c>
      <c r="AV294" s="45"/>
      <c r="AW294" s="20"/>
      <c r="AX294" s="81">
        <f t="shared" si="139"/>
        <v>4.2046926193909657</v>
      </c>
      <c r="AY294" s="82">
        <f t="shared" si="140"/>
        <v>2.1745244229265279</v>
      </c>
      <c r="BA294" s="20"/>
      <c r="BB294" s="13"/>
    </row>
    <row r="295" spans="1:54" x14ac:dyDescent="0.2">
      <c r="A295" t="e">
        <f>IF(#REF!=D295,1,0)</f>
        <v>#REF!</v>
      </c>
      <c r="B295">
        <v>8</v>
      </c>
      <c r="C295" s="1" t="s">
        <v>283</v>
      </c>
      <c r="D295" s="1" t="s">
        <v>184</v>
      </c>
      <c r="E295" s="1">
        <v>58</v>
      </c>
      <c r="F295" s="1">
        <v>9995</v>
      </c>
      <c r="G295" s="5"/>
      <c r="H295" s="26">
        <v>1.625</v>
      </c>
      <c r="I295" s="26">
        <v>11.089</v>
      </c>
      <c r="J295" s="26">
        <v>7.8490000000000002</v>
      </c>
      <c r="K295" s="5"/>
      <c r="L295" s="26">
        <v>2.3420000000000001</v>
      </c>
      <c r="M295" s="26">
        <v>12.295999999999999</v>
      </c>
      <c r="N295" s="26">
        <v>6.5570000000000004</v>
      </c>
      <c r="O295" s="20"/>
      <c r="P295" s="51">
        <v>4.8000000000000001E-2</v>
      </c>
      <c r="Q295" s="51">
        <v>2.3E-2</v>
      </c>
      <c r="R295" s="51">
        <v>1.2E-2</v>
      </c>
      <c r="S295" s="5"/>
      <c r="T295" s="26">
        <v>22.295000000000002</v>
      </c>
      <c r="U295" s="26">
        <v>0.88800000000000001</v>
      </c>
      <c r="V295" s="20"/>
      <c r="W295" s="26">
        <v>0.70799999999999996</v>
      </c>
      <c r="X295" s="26">
        <v>0.04</v>
      </c>
      <c r="Y295" s="53">
        <f t="shared" si="141"/>
        <v>2.8319999999999998E-2</v>
      </c>
      <c r="Z295" s="5"/>
      <c r="AA295" s="28">
        <f t="shared" si="144"/>
        <v>1.4412307692307693</v>
      </c>
      <c r="AB295" s="28">
        <f t="shared" si="145"/>
        <v>1.1088466047434393</v>
      </c>
      <c r="AC295" s="28">
        <f t="shared" si="146"/>
        <v>0.83539304369983436</v>
      </c>
      <c r="AD295" s="5"/>
      <c r="AE295" s="26">
        <v>-0.20699999999999999</v>
      </c>
      <c r="AF295" s="26">
        <v>-0.151</v>
      </c>
      <c r="AG295" s="26">
        <v>0.98</v>
      </c>
      <c r="AH295" s="5"/>
      <c r="AI295" s="38">
        <f t="shared" si="142"/>
        <v>2.8319999999999998E-2</v>
      </c>
      <c r="AJ295" s="14">
        <f t="shared" si="147"/>
        <v>0.8313114531915311</v>
      </c>
      <c r="AK295" s="59">
        <f t="shared" si="148"/>
        <v>334.09168</v>
      </c>
      <c r="AL295" s="13">
        <f t="shared" si="149"/>
        <v>3.4066654430508818E-2</v>
      </c>
      <c r="AN295" s="20"/>
      <c r="AO295" s="13">
        <f t="shared" si="154"/>
        <v>2.8319999999999998E-2</v>
      </c>
      <c r="AP295" s="50">
        <f t="shared" si="155"/>
        <v>0.83395754305397185</v>
      </c>
      <c r="AQ295" s="12">
        <f t="shared" si="156"/>
        <v>339.41584</v>
      </c>
      <c r="AR295" s="13">
        <f t="shared" si="157"/>
        <v>3.3958563281640819E-2</v>
      </c>
      <c r="AS295" s="20"/>
      <c r="AT295" s="19">
        <f t="shared" si="143"/>
        <v>58</v>
      </c>
      <c r="AU295" s="45">
        <v>-2.2272400000000001E-2</v>
      </c>
      <c r="AV295" s="45"/>
      <c r="AW295" s="20"/>
      <c r="AX295" s="81">
        <f t="shared" si="139"/>
        <v>4.0604430105464191</v>
      </c>
      <c r="AY295" s="82">
        <f t="shared" si="140"/>
        <v>3.1043624380794399</v>
      </c>
      <c r="BA295" s="20"/>
      <c r="BB295" s="13"/>
    </row>
    <row r="296" spans="1:54" x14ac:dyDescent="0.2">
      <c r="A296" t="e">
        <f>IF(#REF!=D296,1,0)</f>
        <v>#REF!</v>
      </c>
      <c r="B296">
        <v>8</v>
      </c>
      <c r="C296" s="1" t="s">
        <v>290</v>
      </c>
      <c r="D296" s="1" t="s">
        <v>178</v>
      </c>
      <c r="E296" s="1">
        <v>55</v>
      </c>
      <c r="F296" s="1">
        <v>9995</v>
      </c>
      <c r="G296" s="5"/>
      <c r="H296" s="26">
        <v>0.5</v>
      </c>
      <c r="I296" s="26">
        <v>11.521000000000001</v>
      </c>
      <c r="J296" s="26">
        <v>8.6120000000000001</v>
      </c>
      <c r="K296" s="5"/>
      <c r="L296" s="26">
        <v>0.41699999999999998</v>
      </c>
      <c r="M296" s="26">
        <v>8.2080000000000002</v>
      </c>
      <c r="N296" s="26">
        <v>4.9560000000000004</v>
      </c>
      <c r="O296" s="20"/>
      <c r="P296" s="51">
        <v>4.3999999999999997E-2</v>
      </c>
      <c r="Q296" s="51">
        <v>2.5999999999999999E-2</v>
      </c>
      <c r="R296" s="51">
        <v>1.2E-2</v>
      </c>
      <c r="S296" s="5"/>
      <c r="T296" s="26">
        <v>7.234</v>
      </c>
      <c r="U296" s="26">
        <v>0.92200000000000004</v>
      </c>
      <c r="V296" s="20"/>
      <c r="W296" s="26">
        <v>0.747</v>
      </c>
      <c r="X296" s="26">
        <v>0.127</v>
      </c>
      <c r="Y296" s="53">
        <f t="shared" si="141"/>
        <v>9.4868999999999995E-2</v>
      </c>
      <c r="Z296" s="5"/>
      <c r="AA296" s="28">
        <f t="shared" si="144"/>
        <v>0.83399999999999996</v>
      </c>
      <c r="AB296" s="28">
        <f t="shared" si="145"/>
        <v>0.71243815641003383</v>
      </c>
      <c r="AC296" s="28">
        <f t="shared" si="146"/>
        <v>0.57547607988852767</v>
      </c>
      <c r="AD296" s="5"/>
      <c r="AE296" s="26">
        <v>-0.36599999999999999</v>
      </c>
      <c r="AF296" s="26">
        <v>-0.33700000000000002</v>
      </c>
      <c r="AG296" s="26">
        <v>0.97699999999999998</v>
      </c>
      <c r="AH296" s="5"/>
      <c r="AI296" s="38">
        <f t="shared" si="142"/>
        <v>9.4868999999999995E-2</v>
      </c>
      <c r="AJ296" s="14">
        <f t="shared" si="147"/>
        <v>0.94921025278004723</v>
      </c>
      <c r="AK296" s="59">
        <f t="shared" si="148"/>
        <v>980.16248799999994</v>
      </c>
      <c r="AL296" s="13">
        <f t="shared" si="149"/>
        <v>9.9945190986030386E-2</v>
      </c>
      <c r="AN296" s="20"/>
      <c r="AO296" s="13">
        <f t="shared" si="154"/>
        <v>9.4868999999999995E-2</v>
      </c>
      <c r="AP296" s="50">
        <f t="shared" si="155"/>
        <v>0.95011792410055873</v>
      </c>
      <c r="AQ296" s="12">
        <f t="shared" si="156"/>
        <v>997.99785999999995</v>
      </c>
      <c r="AR296" s="13">
        <f t="shared" si="157"/>
        <v>9.9849710855427709E-2</v>
      </c>
      <c r="AS296" s="20"/>
      <c r="AT296" s="19">
        <f t="shared" si="143"/>
        <v>55</v>
      </c>
      <c r="AU296" s="45">
        <v>-4.6666100000000002E-2</v>
      </c>
      <c r="AV296" s="45"/>
      <c r="AW296" s="20"/>
      <c r="AX296" s="81">
        <f t="shared" si="139"/>
        <v>4.0073331852324712</v>
      </c>
      <c r="AY296" s="82">
        <f t="shared" si="140"/>
        <v>1.9787921335299061</v>
      </c>
      <c r="BA296" s="20"/>
      <c r="BB296" s="13"/>
    </row>
    <row r="297" spans="1:54" x14ac:dyDescent="0.2">
      <c r="A297" t="e">
        <f>IF(#REF!=D297,1,0)</f>
        <v>#REF!</v>
      </c>
      <c r="B297">
        <v>8</v>
      </c>
      <c r="C297" s="1" t="s">
        <v>287</v>
      </c>
      <c r="D297" s="1" t="s">
        <v>176</v>
      </c>
      <c r="E297" s="1">
        <v>52</v>
      </c>
      <c r="F297" s="1">
        <v>9995</v>
      </c>
      <c r="G297" s="5"/>
      <c r="H297" s="26">
        <v>0.33300000000000002</v>
      </c>
      <c r="I297" s="26">
        <v>11.778</v>
      </c>
      <c r="J297" s="26">
        <v>8.359</v>
      </c>
      <c r="K297" s="5"/>
      <c r="L297" s="26">
        <v>0.222</v>
      </c>
      <c r="M297" s="26">
        <v>10.795</v>
      </c>
      <c r="N297" s="26">
        <v>5.5750000000000002</v>
      </c>
      <c r="O297" s="20"/>
      <c r="P297" s="51">
        <v>5.7000000000000002E-2</v>
      </c>
      <c r="Q297" s="51">
        <v>2.9000000000000001E-2</v>
      </c>
      <c r="R297" s="51">
        <v>2.8000000000000001E-2</v>
      </c>
      <c r="S297" s="5"/>
      <c r="T297" s="26">
        <v>5.101</v>
      </c>
      <c r="U297" s="26">
        <v>0.94299999999999995</v>
      </c>
      <c r="V297" s="20"/>
      <c r="W297" s="26">
        <v>0.71</v>
      </c>
      <c r="X297" s="26">
        <v>0.185</v>
      </c>
      <c r="Y297" s="53">
        <f t="shared" si="141"/>
        <v>0.13134999999999999</v>
      </c>
      <c r="Z297" s="5"/>
      <c r="AA297" s="28">
        <f t="shared" si="144"/>
        <v>0.66666666666666663</v>
      </c>
      <c r="AB297" s="28">
        <f t="shared" si="145"/>
        <v>0.91653931057904559</v>
      </c>
      <c r="AC297" s="28">
        <f t="shared" si="146"/>
        <v>0.66694580691470273</v>
      </c>
      <c r="AD297" s="5"/>
      <c r="AE297" s="26">
        <v>-2.4E-2</v>
      </c>
      <c r="AF297" s="26">
        <v>-1E-3</v>
      </c>
      <c r="AG297" s="26">
        <v>0.98299999999999998</v>
      </c>
      <c r="AH297" s="5"/>
      <c r="AI297" s="38">
        <f t="shared" si="142"/>
        <v>0.13134999999999999</v>
      </c>
      <c r="AJ297" s="14">
        <f t="shared" si="147"/>
        <v>0.96612229216671108</v>
      </c>
      <c r="AK297" s="59">
        <f t="shared" si="148"/>
        <v>1333.3192499999998</v>
      </c>
      <c r="AL297" s="13">
        <f t="shared" si="149"/>
        <v>0.13595587335576625</v>
      </c>
      <c r="AN297" s="20"/>
      <c r="AO297" s="13">
        <f t="shared" si="154"/>
        <v>0.13134999999999999</v>
      </c>
      <c r="AP297" s="50">
        <f t="shared" si="155"/>
        <v>0.96673831668996124</v>
      </c>
      <c r="AQ297" s="12">
        <f t="shared" si="156"/>
        <v>1358.0130499999998</v>
      </c>
      <c r="AR297" s="13">
        <f t="shared" si="157"/>
        <v>0.13586923961980987</v>
      </c>
      <c r="AS297" s="20"/>
      <c r="AT297" s="19">
        <f t="shared" si="143"/>
        <v>52</v>
      </c>
      <c r="AU297" s="45">
        <v>-1.8760700000000002E-2</v>
      </c>
      <c r="AV297" s="45"/>
      <c r="AW297" s="20"/>
      <c r="AX297" s="81">
        <f t="shared" si="139"/>
        <v>3.9512437185814275</v>
      </c>
      <c r="AY297" s="82">
        <f t="shared" si="140"/>
        <v>1.6294365989407895</v>
      </c>
      <c r="BA297" s="20"/>
      <c r="BB297" s="13"/>
    </row>
    <row r="298" spans="1:54" x14ac:dyDescent="0.2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52"/>
      <c r="Q298" s="52"/>
      <c r="R298" s="52"/>
      <c r="S298" s="20"/>
      <c r="T298" s="20"/>
      <c r="U298" s="20"/>
      <c r="V298" s="20"/>
      <c r="W298" s="20"/>
      <c r="X298" s="20"/>
      <c r="Y298" s="54"/>
      <c r="Z298" s="20"/>
      <c r="AA298" s="20"/>
      <c r="AB298" s="20"/>
      <c r="AC298" s="20"/>
      <c r="AD298" s="20"/>
      <c r="AE298" s="20"/>
      <c r="AF298" s="20"/>
      <c r="AG298" s="20"/>
      <c r="AH298" s="20"/>
      <c r="AI298" s="22"/>
      <c r="AJ298" s="22"/>
      <c r="AK298" s="60"/>
      <c r="AL298" s="41" t="s">
        <v>263</v>
      </c>
      <c r="AM298" s="20">
        <f>SUM(E299:E312)</f>
        <v>13942</v>
      </c>
      <c r="AN298" s="20"/>
      <c r="AO298" s="20"/>
      <c r="AP298" s="24"/>
      <c r="AQ298" s="20"/>
      <c r="AR298" s="20"/>
      <c r="AS298" s="20"/>
      <c r="AT298" s="80">
        <f>COUNTIF(AT299:AT312,"&gt;0")</f>
        <v>14</v>
      </c>
      <c r="AU298" s="47"/>
      <c r="AV298" s="47"/>
      <c r="AW298" s="20"/>
      <c r="AX298" s="83">
        <f>AT298</f>
        <v>14</v>
      </c>
      <c r="AY298" s="84"/>
      <c r="AZ298" s="20"/>
      <c r="BA298" s="20"/>
      <c r="BB298" s="13"/>
    </row>
    <row r="299" spans="1:54" x14ac:dyDescent="0.2">
      <c r="A299" t="e">
        <f>IF(#REF!=D299,1,0)</f>
        <v>#REF!</v>
      </c>
      <c r="B299">
        <v>9</v>
      </c>
      <c r="C299" s="1" t="s">
        <v>452</v>
      </c>
      <c r="D299" s="1" t="s">
        <v>248</v>
      </c>
      <c r="E299" s="1">
        <v>5895</v>
      </c>
      <c r="F299" s="1">
        <v>14021</v>
      </c>
      <c r="G299" s="5"/>
      <c r="H299" s="26">
        <v>8.7100000000000009</v>
      </c>
      <c r="I299" s="26">
        <v>6.9109999999999996</v>
      </c>
      <c r="J299" s="26">
        <v>5.7460000000000004</v>
      </c>
      <c r="K299" s="5"/>
      <c r="L299" s="26">
        <v>12.163</v>
      </c>
      <c r="M299" s="26">
        <v>16.759</v>
      </c>
      <c r="N299" s="26">
        <v>10.958</v>
      </c>
      <c r="O299" s="20"/>
      <c r="P299" s="51">
        <v>1.2999999999999999E-2</v>
      </c>
      <c r="Q299" s="51">
        <v>8.9999999999999993E-3</v>
      </c>
      <c r="R299" s="51">
        <v>6.0000000000000001E-3</v>
      </c>
      <c r="S299" s="5"/>
      <c r="T299" s="26">
        <v>1.1850000000000001</v>
      </c>
      <c r="U299" s="26">
        <v>0.68200000000000005</v>
      </c>
      <c r="V299" s="20"/>
      <c r="W299" s="26">
        <v>0.83099999999999996</v>
      </c>
      <c r="X299" s="26">
        <v>0.57599999999999996</v>
      </c>
      <c r="Y299" s="53">
        <f t="shared" si="141"/>
        <v>0.47865599999999991</v>
      </c>
      <c r="Z299" s="5"/>
      <c r="AA299" s="28">
        <f t="shared" ref="AA299:AA314" si="158">L299/H299</f>
        <v>1.3964408725602755</v>
      </c>
      <c r="AB299" s="28">
        <f t="shared" ref="AB299:AB314" si="159">M299/I299</f>
        <v>2.4249746780494865</v>
      </c>
      <c r="AC299" s="28">
        <f t="shared" ref="AC299:AC314" si="160">N299/J299</f>
        <v>1.907065784893839</v>
      </c>
      <c r="AD299" s="5"/>
      <c r="AE299" s="26">
        <v>-0.36499999999999999</v>
      </c>
      <c r="AF299" s="26">
        <v>-0.36</v>
      </c>
      <c r="AG299" s="26">
        <v>0.995</v>
      </c>
      <c r="AH299" s="5"/>
      <c r="AI299" s="38">
        <f t="shared" si="142"/>
        <v>0.47865599999999991</v>
      </c>
      <c r="AJ299" s="14">
        <f>AI299*$AM$298/AK299</f>
        <v>0.68468212382970894</v>
      </c>
      <c r="AK299" s="59">
        <f t="shared" ref="AK299:AK312" si="161">E299*(1-AI299)+AI299*$AM$298</f>
        <v>9746.7448319999985</v>
      </c>
      <c r="AL299" s="13">
        <f t="shared" ref="AL299:AL312" si="162">AK299/$AM$298</f>
        <v>0.69909229895280434</v>
      </c>
      <c r="AN299" s="20"/>
      <c r="AO299" s="13">
        <f t="shared" ref="AO299" si="163">Y299</f>
        <v>0.47865599999999991</v>
      </c>
      <c r="AP299" s="50">
        <f t="shared" ref="AP299" si="164">AO299*F299/AQ299</f>
        <v>0.68590071478437042</v>
      </c>
      <c r="AQ299" s="12">
        <f t="shared" ref="AQ299" si="165">E299*(1-AO299)+AO299*F299</f>
        <v>9784.5586559999992</v>
      </c>
      <c r="AR299" s="13">
        <f t="shared" ref="AR299" si="166">AQ299/F299</f>
        <v>0.69785027144996781</v>
      </c>
      <c r="AS299" s="20"/>
      <c r="AT299" s="19">
        <f t="shared" si="143"/>
        <v>5895</v>
      </c>
      <c r="AU299" s="45">
        <v>-0.1116794</v>
      </c>
      <c r="AV299" s="75">
        <f>CORREL($AT299:$AT312,AU299:AU312)</f>
        <v>-0.17478906847394463</v>
      </c>
      <c r="AW299" s="20"/>
      <c r="AX299" s="81">
        <f t="shared" si="139"/>
        <v>8.6818598129714708</v>
      </c>
      <c r="AY299" s="82">
        <f t="shared" si="140"/>
        <v>0.16974277458709455</v>
      </c>
      <c r="AZ299" s="75">
        <f>CORREL($AX299:$AX312,AY299:AY312)</f>
        <v>-0.80189726052974519</v>
      </c>
      <c r="BA299" s="20"/>
      <c r="BB299" s="13"/>
    </row>
    <row r="300" spans="1:54" x14ac:dyDescent="0.2">
      <c r="A300" t="e">
        <f>IF(#REF!=D300,1,0)</f>
        <v>#REF!</v>
      </c>
      <c r="B300">
        <v>9</v>
      </c>
      <c r="C300" s="1" t="s">
        <v>462</v>
      </c>
      <c r="D300" s="1" t="s">
        <v>252</v>
      </c>
      <c r="E300" s="1">
        <v>1898</v>
      </c>
      <c r="F300" s="1">
        <v>14021</v>
      </c>
      <c r="G300" s="5"/>
      <c r="H300" s="26">
        <v>3.35</v>
      </c>
      <c r="I300" s="26">
        <v>12.583</v>
      </c>
      <c r="J300" s="26">
        <v>10.561999999999999</v>
      </c>
      <c r="K300" s="5"/>
      <c r="L300" s="26">
        <v>5.3490000000000002</v>
      </c>
      <c r="M300" s="26">
        <v>15.725</v>
      </c>
      <c r="N300" s="26">
        <v>10.43</v>
      </c>
      <c r="O300" s="20"/>
      <c r="P300" s="51">
        <v>3.6999999999999998E-2</v>
      </c>
      <c r="Q300" s="51">
        <v>8.0000000000000002E-3</v>
      </c>
      <c r="R300" s="51">
        <v>6.0000000000000001E-3</v>
      </c>
      <c r="S300" s="5"/>
      <c r="T300" s="26">
        <v>1.4159999999999999</v>
      </c>
      <c r="U300" s="26">
        <v>0.83299999999999996</v>
      </c>
      <c r="V300" s="20"/>
      <c r="W300" s="26">
        <v>0.83899999999999997</v>
      </c>
      <c r="X300" s="26">
        <v>0.58799999999999997</v>
      </c>
      <c r="Y300" s="53">
        <f t="shared" si="141"/>
        <v>0.49333199999999994</v>
      </c>
      <c r="Z300" s="5"/>
      <c r="AA300" s="28">
        <f t="shared" si="158"/>
        <v>1.5967164179104478</v>
      </c>
      <c r="AB300" s="28">
        <f t="shared" si="159"/>
        <v>1.2497019788603672</v>
      </c>
      <c r="AC300" s="28">
        <f t="shared" si="160"/>
        <v>0.98750236697595151</v>
      </c>
      <c r="AD300" s="5"/>
      <c r="AE300" s="26">
        <v>-0.158</v>
      </c>
      <c r="AF300" s="26">
        <v>-0.16200000000000001</v>
      </c>
      <c r="AG300" s="26">
        <v>0.98199999999999998</v>
      </c>
      <c r="AH300" s="5"/>
      <c r="AI300" s="38">
        <f t="shared" si="142"/>
        <v>0.49333199999999994</v>
      </c>
      <c r="AJ300" s="14">
        <f t="shared" ref="AJ300:AJ312" si="167">AI300*$AM$298/AK300</f>
        <v>0.87733497250278214</v>
      </c>
      <c r="AK300" s="59">
        <f t="shared" si="161"/>
        <v>7839.690607999999</v>
      </c>
      <c r="AL300" s="13">
        <f t="shared" si="162"/>
        <v>0.56230746004877341</v>
      </c>
      <c r="AN300" s="20"/>
      <c r="AO300" s="13">
        <f t="shared" ref="AO300:AO312" si="168">Y300</f>
        <v>0.49333199999999994</v>
      </c>
      <c r="AP300" s="50">
        <f t="shared" ref="AP300:AP312" si="169">AO300*F300/AQ300</f>
        <v>0.87794175712816891</v>
      </c>
      <c r="AQ300" s="12">
        <f t="shared" ref="AQ300:AQ312" si="170">E300*(1-AO300)+AO300*F300</f>
        <v>7878.6638359999997</v>
      </c>
      <c r="AR300" s="13">
        <f t="shared" ref="AR300:AR312" si="171">AQ300/F300</f>
        <v>0.56191882433492613</v>
      </c>
      <c r="AS300" s="20"/>
      <c r="AT300" s="19">
        <f t="shared" si="143"/>
        <v>1898</v>
      </c>
      <c r="AU300" s="45">
        <v>3.1338900000000003E-2</v>
      </c>
      <c r="AV300" s="75">
        <f>(AV299*SQRT(AT298-2))/SQRT(1-AV299^2)</f>
        <v>-0.61495375296980381</v>
      </c>
      <c r="AW300" s="20"/>
      <c r="AX300" s="81">
        <f t="shared" si="139"/>
        <v>7.5485559791698735</v>
      </c>
      <c r="AY300" s="82">
        <f t="shared" si="140"/>
        <v>0.34783599527152798</v>
      </c>
      <c r="AZ300" s="75">
        <f>(AZ299*SQRT(AX298-2))/SQRT(1-AZ299^2)</f>
        <v>-4.6494234288053713</v>
      </c>
      <c r="BA300" s="20"/>
      <c r="BB300" s="13"/>
    </row>
    <row r="301" spans="1:54" x14ac:dyDescent="0.2">
      <c r="A301" t="e">
        <f>IF(#REF!=D301,1,0)</f>
        <v>#REF!</v>
      </c>
      <c r="B301">
        <v>9</v>
      </c>
      <c r="C301" s="1" t="s">
        <v>463</v>
      </c>
      <c r="D301" s="1" t="s">
        <v>253</v>
      </c>
      <c r="E301" s="1">
        <v>1488</v>
      </c>
      <c r="F301" s="1">
        <v>14021</v>
      </c>
      <c r="G301" s="5"/>
      <c r="H301" s="26">
        <v>20.619</v>
      </c>
      <c r="I301" s="26">
        <v>9.2469999999999999</v>
      </c>
      <c r="J301" s="26">
        <v>7.9569999999999999</v>
      </c>
      <c r="K301" s="5"/>
      <c r="L301" s="26">
        <v>140.578</v>
      </c>
      <c r="M301" s="26">
        <v>42.226999999999997</v>
      </c>
      <c r="N301" s="26">
        <v>34.459000000000003</v>
      </c>
      <c r="O301" s="20"/>
      <c r="P301" s="51">
        <v>6.4000000000000001E-2</v>
      </c>
      <c r="Q301" s="51">
        <v>1.0999999999999999E-2</v>
      </c>
      <c r="R301" s="51">
        <v>7.0000000000000001E-3</v>
      </c>
      <c r="S301" s="5"/>
      <c r="T301" s="26">
        <v>11.115</v>
      </c>
      <c r="U301" s="26">
        <v>0.59199999999999997</v>
      </c>
      <c r="V301" s="20"/>
      <c r="W301" s="26">
        <v>0.86</v>
      </c>
      <c r="X301" s="26">
        <v>5.2999999999999999E-2</v>
      </c>
      <c r="Y301" s="53">
        <f t="shared" si="141"/>
        <v>4.5579999999999996E-2</v>
      </c>
      <c r="Z301" s="5"/>
      <c r="AA301" s="28">
        <f t="shared" si="158"/>
        <v>6.817886415442068</v>
      </c>
      <c r="AB301" s="28">
        <f t="shared" si="159"/>
        <v>4.5665621282578135</v>
      </c>
      <c r="AC301" s="28">
        <f t="shared" si="160"/>
        <v>4.3306522558753304</v>
      </c>
      <c r="AD301" s="5"/>
      <c r="AE301" s="26">
        <v>-0.56200000000000006</v>
      </c>
      <c r="AF301" s="26">
        <v>-0.49199999999999999</v>
      </c>
      <c r="AG301" s="26">
        <v>0.98499999999999999</v>
      </c>
      <c r="AH301" s="5"/>
      <c r="AI301" s="38">
        <f t="shared" si="142"/>
        <v>4.5579999999999996E-2</v>
      </c>
      <c r="AJ301" s="14">
        <f t="shared" si="167"/>
        <v>0.30913595878122091</v>
      </c>
      <c r="AK301" s="59">
        <f t="shared" si="161"/>
        <v>2055.6533199999999</v>
      </c>
      <c r="AL301" s="13">
        <f t="shared" si="162"/>
        <v>0.14744321618132261</v>
      </c>
      <c r="AN301" s="20"/>
      <c r="AO301" s="13">
        <f t="shared" si="168"/>
        <v>4.5579999999999996E-2</v>
      </c>
      <c r="AP301" s="50">
        <f t="shared" si="169"/>
        <v>0.31034400639835541</v>
      </c>
      <c r="AQ301" s="12">
        <f t="shared" si="170"/>
        <v>2059.25414</v>
      </c>
      <c r="AR301" s="13">
        <f t="shared" si="171"/>
        <v>0.14686927751230297</v>
      </c>
      <c r="AS301" s="20"/>
      <c r="AT301" s="19">
        <f t="shared" si="143"/>
        <v>1488</v>
      </c>
      <c r="AU301" s="45">
        <v>1.7293866</v>
      </c>
      <c r="AV301" s="75">
        <f>_xlfn.T.DIST.RT(AV300,AT298-2)</f>
        <v>0.72496551585933944</v>
      </c>
      <c r="AW301" s="20"/>
      <c r="AX301" s="81">
        <f t="shared" si="139"/>
        <v>7.305188215393037</v>
      </c>
      <c r="AY301" s="82">
        <f t="shared" si="140"/>
        <v>2.4082955474161598</v>
      </c>
      <c r="AZ301" s="75">
        <f>1-_xlfn.T.DIST.RT(AZ300,AX298-2)</f>
        <v>2.80502463029908E-4</v>
      </c>
      <c r="BA301" s="20"/>
      <c r="BB301" s="13"/>
    </row>
    <row r="302" spans="1:54" x14ac:dyDescent="0.2">
      <c r="A302" t="e">
        <f>IF(#REF!=D302,1,0)</f>
        <v>#REF!</v>
      </c>
      <c r="B302">
        <v>9</v>
      </c>
      <c r="C302" s="1" t="s">
        <v>464</v>
      </c>
      <c r="D302" s="1" t="s">
        <v>254</v>
      </c>
      <c r="E302" s="1">
        <v>1277</v>
      </c>
      <c r="F302" s="1">
        <v>14021</v>
      </c>
      <c r="G302" s="5"/>
      <c r="H302" s="26">
        <v>3.0129999999999999</v>
      </c>
      <c r="I302" s="26">
        <v>13.709</v>
      </c>
      <c r="J302" s="26">
        <v>11.191000000000001</v>
      </c>
      <c r="K302" s="5"/>
      <c r="L302" s="26">
        <v>7.0880000000000001</v>
      </c>
      <c r="M302" s="26">
        <v>33.526000000000003</v>
      </c>
      <c r="N302" s="26">
        <v>18.491</v>
      </c>
      <c r="O302" s="20"/>
      <c r="P302" s="51">
        <v>2.4E-2</v>
      </c>
      <c r="Q302" s="51">
        <v>1.2999999999999999E-2</v>
      </c>
      <c r="R302" s="51">
        <v>8.9999999999999993E-3</v>
      </c>
      <c r="S302" s="5"/>
      <c r="T302" s="26">
        <v>1.893</v>
      </c>
      <c r="U302" s="26">
        <v>0.86299999999999999</v>
      </c>
      <c r="V302" s="20"/>
      <c r="W302" s="26">
        <v>0.81599999999999995</v>
      </c>
      <c r="X302" s="26">
        <v>0.45600000000000002</v>
      </c>
      <c r="Y302" s="53">
        <f t="shared" si="141"/>
        <v>0.37209599999999998</v>
      </c>
      <c r="Z302" s="5"/>
      <c r="AA302" s="28">
        <f t="shared" si="158"/>
        <v>2.3524726186525058</v>
      </c>
      <c r="AB302" s="28">
        <f t="shared" si="159"/>
        <v>2.4455467211321031</v>
      </c>
      <c r="AC302" s="28">
        <f t="shared" si="160"/>
        <v>1.6523098918774013</v>
      </c>
      <c r="AD302" s="5"/>
      <c r="AE302" s="26">
        <v>-0.155</v>
      </c>
      <c r="AF302" s="26">
        <v>-0.17199999999999999</v>
      </c>
      <c r="AG302" s="26">
        <v>0.98499999999999999</v>
      </c>
      <c r="AH302" s="5"/>
      <c r="AI302" s="38">
        <f t="shared" si="142"/>
        <v>0.37209599999999998</v>
      </c>
      <c r="AJ302" s="14">
        <f t="shared" si="167"/>
        <v>0.86612896271812545</v>
      </c>
      <c r="AK302" s="59">
        <f t="shared" si="161"/>
        <v>5989.59584</v>
      </c>
      <c r="AL302" s="13">
        <f t="shared" si="162"/>
        <v>0.42960807918519583</v>
      </c>
      <c r="AN302" s="20"/>
      <c r="AO302" s="13">
        <f t="shared" si="168"/>
        <v>0.37209599999999998</v>
      </c>
      <c r="AP302" s="50">
        <f t="shared" si="169"/>
        <v>0.86678276283917155</v>
      </c>
      <c r="AQ302" s="12">
        <f t="shared" si="170"/>
        <v>6018.9914239999998</v>
      </c>
      <c r="AR302" s="13">
        <f t="shared" si="171"/>
        <v>0.42928403280793093</v>
      </c>
      <c r="AS302" s="20"/>
      <c r="AT302" s="19">
        <f t="shared" si="143"/>
        <v>1277</v>
      </c>
      <c r="AU302" s="45">
        <v>-4.4729699999999997E-2</v>
      </c>
      <c r="AV302" s="45"/>
      <c r="AW302" s="20"/>
      <c r="AX302" s="81">
        <f t="shared" si="139"/>
        <v>7.1522688560325394</v>
      </c>
      <c r="AY302" s="82">
        <f t="shared" si="140"/>
        <v>0.63816287222718582</v>
      </c>
      <c r="AZ302" s="85">
        <f>LINEST(AY299:AY312,AX299:AX312)</f>
        <v>-0.94331144360308194</v>
      </c>
      <c r="BA302" s="20"/>
      <c r="BB302" s="13"/>
    </row>
    <row r="303" spans="1:54" x14ac:dyDescent="0.2">
      <c r="A303" t="e">
        <f>IF(#REF!=D303,1,0)</f>
        <v>#REF!</v>
      </c>
      <c r="B303">
        <v>9</v>
      </c>
      <c r="C303" s="1" t="s">
        <v>459</v>
      </c>
      <c r="D303" s="1" t="s">
        <v>249</v>
      </c>
      <c r="E303" s="1">
        <v>888</v>
      </c>
      <c r="F303" s="1">
        <v>14021</v>
      </c>
      <c r="G303" s="5"/>
      <c r="H303" s="26">
        <v>1.984</v>
      </c>
      <c r="I303" s="26">
        <v>13.260999999999999</v>
      </c>
      <c r="J303" s="26">
        <v>10.835000000000001</v>
      </c>
      <c r="K303" s="5"/>
      <c r="L303" s="26">
        <v>3.464</v>
      </c>
      <c r="M303" s="26">
        <v>15.766</v>
      </c>
      <c r="N303" s="26">
        <v>9.9510000000000005</v>
      </c>
      <c r="O303" s="20"/>
      <c r="P303" s="51">
        <v>4.1000000000000002E-2</v>
      </c>
      <c r="Q303" s="51">
        <v>8.0000000000000002E-3</v>
      </c>
      <c r="R303" s="51">
        <v>7.0000000000000001E-3</v>
      </c>
      <c r="S303" s="5"/>
      <c r="T303" s="26">
        <v>1.792</v>
      </c>
      <c r="U303" s="26">
        <v>0.81</v>
      </c>
      <c r="V303" s="20"/>
      <c r="W303" s="26">
        <v>0.81699999999999995</v>
      </c>
      <c r="X303" s="26">
        <v>0.45200000000000001</v>
      </c>
      <c r="Y303" s="53">
        <f t="shared" si="141"/>
        <v>0.369284</v>
      </c>
      <c r="Z303" s="5"/>
      <c r="AA303" s="28">
        <f t="shared" si="158"/>
        <v>1.7459677419354838</v>
      </c>
      <c r="AB303" s="28">
        <f t="shared" si="159"/>
        <v>1.1888997813136264</v>
      </c>
      <c r="AC303" s="28">
        <f t="shared" si="160"/>
        <v>0.91841255191508997</v>
      </c>
      <c r="AD303" s="5"/>
      <c r="AE303" s="26">
        <v>-0.249</v>
      </c>
      <c r="AF303" s="26">
        <v>-0.24299999999999999</v>
      </c>
      <c r="AG303" s="26">
        <v>0.98699999999999999</v>
      </c>
      <c r="AH303" s="5"/>
      <c r="AI303" s="38">
        <f t="shared" si="142"/>
        <v>0.369284</v>
      </c>
      <c r="AJ303" s="14">
        <f t="shared" si="167"/>
        <v>0.90188968619371135</v>
      </c>
      <c r="AK303" s="59">
        <f t="shared" si="161"/>
        <v>5708.6333360000008</v>
      </c>
      <c r="AL303" s="13">
        <f t="shared" si="162"/>
        <v>0.40945584105580268</v>
      </c>
      <c r="AN303" s="20"/>
      <c r="AO303" s="13">
        <f t="shared" si="168"/>
        <v>0.369284</v>
      </c>
      <c r="AP303" s="50">
        <f t="shared" si="169"/>
        <v>0.90238852051743512</v>
      </c>
      <c r="AQ303" s="12">
        <f t="shared" si="170"/>
        <v>5737.8067719999999</v>
      </c>
      <c r="AR303" s="13">
        <f t="shared" si="171"/>
        <v>0.40922949661222452</v>
      </c>
      <c r="AS303" s="20"/>
      <c r="AT303" s="19">
        <f t="shared" si="143"/>
        <v>888</v>
      </c>
      <c r="AU303" s="45">
        <v>-6.3644000000000001E-3</v>
      </c>
      <c r="AV303" s="45"/>
      <c r="AW303" s="20"/>
      <c r="AX303" s="81">
        <f t="shared" si="139"/>
        <v>6.7889717429921701</v>
      </c>
      <c r="AY303" s="82">
        <f t="shared" si="140"/>
        <v>0.58333231455273871</v>
      </c>
      <c r="AZ303" s="89">
        <f>EXP(INTERCEPT(AY299:AY312,AX299:AX312))</f>
        <v>3227.6999599185951</v>
      </c>
      <c r="BA303" s="20"/>
      <c r="BB303" s="13"/>
    </row>
    <row r="304" spans="1:54" x14ac:dyDescent="0.2">
      <c r="A304" t="e">
        <f>IF(#REF!=D304,1,0)</f>
        <v>#REF!</v>
      </c>
      <c r="B304">
        <v>9</v>
      </c>
      <c r="C304" s="1" t="s">
        <v>453</v>
      </c>
      <c r="D304" s="1" t="s">
        <v>256</v>
      </c>
      <c r="E304" s="1">
        <v>742</v>
      </c>
      <c r="F304" s="1">
        <v>14021</v>
      </c>
      <c r="G304" s="5"/>
      <c r="H304" s="26">
        <v>8.3680000000000003</v>
      </c>
      <c r="I304" s="26">
        <v>11.73</v>
      </c>
      <c r="J304" s="26">
        <v>7.2910000000000004</v>
      </c>
      <c r="K304" s="5"/>
      <c r="L304" s="26">
        <v>36.854999999999997</v>
      </c>
      <c r="M304" s="26">
        <v>38.933999999999997</v>
      </c>
      <c r="N304" s="26">
        <v>15.148999999999999</v>
      </c>
      <c r="O304" s="20"/>
      <c r="P304" s="51">
        <v>1.7999999999999999E-2</v>
      </c>
      <c r="Q304" s="51">
        <v>2.1999999999999999E-2</v>
      </c>
      <c r="R304" s="51">
        <v>1.9E-2</v>
      </c>
      <c r="S304" s="5"/>
      <c r="T304" s="26">
        <v>9.0470000000000006</v>
      </c>
      <c r="U304" s="26">
        <v>0.70899999999999996</v>
      </c>
      <c r="V304" s="20"/>
      <c r="W304" s="26">
        <v>0.622</v>
      </c>
      <c r="X304" s="26">
        <v>7.8E-2</v>
      </c>
      <c r="Y304" s="53">
        <f t="shared" si="141"/>
        <v>4.8515999999999997E-2</v>
      </c>
      <c r="Z304" s="5"/>
      <c r="AA304" s="28">
        <f t="shared" si="158"/>
        <v>4.4042782026768634</v>
      </c>
      <c r="AB304" s="28">
        <f t="shared" si="159"/>
        <v>3.3191815856777489</v>
      </c>
      <c r="AC304" s="28">
        <f t="shared" si="160"/>
        <v>2.0777671101357837</v>
      </c>
      <c r="AD304" s="5"/>
      <c r="AE304" s="26">
        <v>-0.44800000000000001</v>
      </c>
      <c r="AF304" s="26">
        <v>-0.39700000000000002</v>
      </c>
      <c r="AG304" s="26">
        <v>0.98899999999999999</v>
      </c>
      <c r="AH304" s="5"/>
      <c r="AI304" s="38">
        <f t="shared" si="142"/>
        <v>4.8515999999999997E-2</v>
      </c>
      <c r="AJ304" s="14">
        <f t="shared" si="167"/>
        <v>0.48929730314684944</v>
      </c>
      <c r="AK304" s="59">
        <f t="shared" si="161"/>
        <v>1382.4112</v>
      </c>
      <c r="AL304" s="13">
        <f t="shared" si="162"/>
        <v>9.9154439822120216E-2</v>
      </c>
      <c r="AN304" s="20"/>
      <c r="AO304" s="13">
        <f t="shared" si="168"/>
        <v>4.8515999999999997E-2</v>
      </c>
      <c r="AP304" s="50">
        <f t="shared" si="169"/>
        <v>0.49070932221566738</v>
      </c>
      <c r="AQ304" s="12">
        <f t="shared" si="170"/>
        <v>1386.2439639999998</v>
      </c>
      <c r="AR304" s="13">
        <f t="shared" si="171"/>
        <v>9.8869122316525199E-2</v>
      </c>
      <c r="AS304" s="20"/>
      <c r="AT304" s="19">
        <f t="shared" si="143"/>
        <v>742</v>
      </c>
      <c r="AU304" s="45">
        <v>0.30982310000000002</v>
      </c>
      <c r="AV304" s="45"/>
      <c r="AW304" s="20"/>
      <c r="AX304" s="81">
        <f t="shared" si="139"/>
        <v>6.6093492431673804</v>
      </c>
      <c r="AY304" s="82">
        <f t="shared" si="140"/>
        <v>2.2024332110436045</v>
      </c>
      <c r="BA304" s="20"/>
      <c r="BB304" s="13"/>
    </row>
    <row r="305" spans="1:54" x14ac:dyDescent="0.2">
      <c r="A305" t="e">
        <f>IF(#REF!=D305,1,0)</f>
        <v>#REF!</v>
      </c>
      <c r="B305">
        <v>9</v>
      </c>
      <c r="C305" s="1" t="s">
        <v>454</v>
      </c>
      <c r="D305" s="1" t="s">
        <v>257</v>
      </c>
      <c r="E305" s="1">
        <v>394</v>
      </c>
      <c r="F305" s="1">
        <v>14021</v>
      </c>
      <c r="G305" s="5"/>
      <c r="H305" s="26">
        <v>16.402999999999999</v>
      </c>
      <c r="I305" s="26">
        <v>17.132000000000001</v>
      </c>
      <c r="J305" s="26">
        <v>15.977</v>
      </c>
      <c r="K305" s="5"/>
      <c r="L305" s="26">
        <v>120.215</v>
      </c>
      <c r="M305" s="26">
        <v>49.323999999999998</v>
      </c>
      <c r="N305" s="26">
        <v>48.415999999999997</v>
      </c>
      <c r="O305" s="20"/>
      <c r="P305" s="51">
        <v>3.7999999999999999E-2</v>
      </c>
      <c r="Q305" s="51">
        <v>8.0000000000000002E-3</v>
      </c>
      <c r="R305" s="51">
        <v>8.9999999999999993E-3</v>
      </c>
      <c r="S305" s="5"/>
      <c r="T305" s="26">
        <v>33.395000000000003</v>
      </c>
      <c r="U305" s="26">
        <v>1.008</v>
      </c>
      <c r="V305" s="20"/>
      <c r="W305" s="26">
        <v>0.93300000000000005</v>
      </c>
      <c r="X305" s="26">
        <v>0.03</v>
      </c>
      <c r="Y305" s="53">
        <f t="shared" si="141"/>
        <v>2.7990000000000001E-2</v>
      </c>
      <c r="Z305" s="5"/>
      <c r="AA305" s="28">
        <f t="shared" si="158"/>
        <v>7.3288422849478758</v>
      </c>
      <c r="AB305" s="28">
        <f t="shared" si="159"/>
        <v>2.8790567359327572</v>
      </c>
      <c r="AC305" s="28">
        <f t="shared" si="160"/>
        <v>3.0303561369468608</v>
      </c>
      <c r="AD305" s="5"/>
      <c r="AE305" s="26">
        <v>-0.33200000000000002</v>
      </c>
      <c r="AF305" s="26">
        <v>-0.27600000000000002</v>
      </c>
      <c r="AG305" s="26">
        <v>0.99299999999999999</v>
      </c>
      <c r="AH305" s="5"/>
      <c r="AI305" s="38">
        <f t="shared" si="142"/>
        <v>2.7990000000000001E-2</v>
      </c>
      <c r="AJ305" s="14">
        <f t="shared" si="167"/>
        <v>0.50469772371364974</v>
      </c>
      <c r="AK305" s="59">
        <f t="shared" si="161"/>
        <v>773.20852000000002</v>
      </c>
      <c r="AL305" s="13">
        <f t="shared" si="162"/>
        <v>5.5458938459331517E-2</v>
      </c>
      <c r="AN305" s="20"/>
      <c r="AO305" s="13">
        <f t="shared" si="168"/>
        <v>2.7990000000000001E-2</v>
      </c>
      <c r="AP305" s="50">
        <f t="shared" si="169"/>
        <v>0.50611014243859898</v>
      </c>
      <c r="AQ305" s="12">
        <f t="shared" si="170"/>
        <v>775.41973000000007</v>
      </c>
      <c r="AR305" s="13">
        <f t="shared" si="171"/>
        <v>5.5304167320447906E-2</v>
      </c>
      <c r="AS305" s="20"/>
      <c r="AT305" s="19">
        <f t="shared" si="143"/>
        <v>394</v>
      </c>
      <c r="AU305" s="45">
        <v>1.6483909999999999</v>
      </c>
      <c r="AV305" s="45"/>
      <c r="AW305" s="20"/>
      <c r="AX305" s="81">
        <f t="shared" si="139"/>
        <v>5.9763509092979339</v>
      </c>
      <c r="AY305" s="82">
        <f t="shared" si="140"/>
        <v>3.5084061881775992</v>
      </c>
      <c r="BA305" s="20"/>
      <c r="BB305" s="13"/>
    </row>
    <row r="306" spans="1:54" x14ac:dyDescent="0.2">
      <c r="A306" t="e">
        <f>IF(#REF!=D306,1,0)</f>
        <v>#REF!</v>
      </c>
      <c r="B306">
        <v>9</v>
      </c>
      <c r="C306" s="1" t="s">
        <v>465</v>
      </c>
      <c r="D306" s="1" t="s">
        <v>255</v>
      </c>
      <c r="E306" s="1">
        <v>325</v>
      </c>
      <c r="F306" s="1">
        <v>14021</v>
      </c>
      <c r="G306" s="5"/>
      <c r="H306" s="26">
        <v>7.4059999999999997</v>
      </c>
      <c r="I306" s="26">
        <v>19.11</v>
      </c>
      <c r="J306" s="26">
        <v>13.445</v>
      </c>
      <c r="K306" s="5"/>
      <c r="L306" s="26">
        <v>22.132000000000001</v>
      </c>
      <c r="M306" s="26">
        <v>102.554</v>
      </c>
      <c r="N306" s="26">
        <v>38.406999999999996</v>
      </c>
      <c r="O306" s="20"/>
      <c r="P306" s="51">
        <v>3.9E-2</v>
      </c>
      <c r="Q306" s="51">
        <v>2.5999999999999999E-2</v>
      </c>
      <c r="R306" s="51">
        <v>2.1000000000000001E-2</v>
      </c>
      <c r="S306" s="5"/>
      <c r="T306" s="26">
        <v>18.28</v>
      </c>
      <c r="U306" s="26">
        <v>1.119</v>
      </c>
      <c r="V306" s="20"/>
      <c r="W306" s="26">
        <v>0.70399999999999996</v>
      </c>
      <c r="X306" s="26">
        <v>6.0999999999999999E-2</v>
      </c>
      <c r="Y306" s="53">
        <f t="shared" si="141"/>
        <v>4.2943999999999996E-2</v>
      </c>
      <c r="Z306" s="5"/>
      <c r="AA306" s="28">
        <f t="shared" si="158"/>
        <v>2.9883877936807997</v>
      </c>
      <c r="AB306" s="28">
        <f t="shared" si="159"/>
        <v>5.3665096807953949</v>
      </c>
      <c r="AC306" s="28">
        <f t="shared" si="160"/>
        <v>2.8566009669021937</v>
      </c>
      <c r="AD306" s="5"/>
      <c r="AE306" s="26">
        <v>-3.1E-2</v>
      </c>
      <c r="AF306" s="26">
        <v>-0.106</v>
      </c>
      <c r="AG306" s="26">
        <v>0.98799999999999999</v>
      </c>
      <c r="AH306" s="5"/>
      <c r="AI306" s="38">
        <f t="shared" si="142"/>
        <v>4.2943999999999996E-2</v>
      </c>
      <c r="AJ306" s="14">
        <f t="shared" si="167"/>
        <v>0.65810729017500502</v>
      </c>
      <c r="AK306" s="59">
        <f t="shared" si="161"/>
        <v>909.76844800000003</v>
      </c>
      <c r="AL306" s="13">
        <f t="shared" si="162"/>
        <v>6.525379773346722E-2</v>
      </c>
      <c r="AN306" s="20"/>
      <c r="AO306" s="13">
        <f t="shared" si="168"/>
        <v>4.2943999999999996E-2</v>
      </c>
      <c r="AP306" s="50">
        <f t="shared" si="169"/>
        <v>0.65937749003181279</v>
      </c>
      <c r="AQ306" s="12">
        <f t="shared" si="170"/>
        <v>913.161024</v>
      </c>
      <c r="AR306" s="13">
        <f t="shared" si="171"/>
        <v>6.5128095285642965E-2</v>
      </c>
      <c r="AS306" s="20"/>
      <c r="AT306" s="19">
        <f t="shared" si="143"/>
        <v>325</v>
      </c>
      <c r="AU306" s="45">
        <v>-0.35130879999999998</v>
      </c>
      <c r="AV306" s="45"/>
      <c r="AW306" s="20"/>
      <c r="AX306" s="81">
        <f t="shared" si="139"/>
        <v>5.7838251823297373</v>
      </c>
      <c r="AY306" s="82">
        <f t="shared" si="140"/>
        <v>2.9058075660260041</v>
      </c>
      <c r="BA306" s="20"/>
      <c r="BB306" s="13"/>
    </row>
    <row r="307" spans="1:54" x14ac:dyDescent="0.2">
      <c r="A307" t="e">
        <f>IF(#REF!=D307,1,0)</f>
        <v>#REF!</v>
      </c>
      <c r="B307">
        <v>9</v>
      </c>
      <c r="C307" s="1" t="s">
        <v>460</v>
      </c>
      <c r="D307" s="1" t="s">
        <v>250</v>
      </c>
      <c r="E307" s="1">
        <v>303</v>
      </c>
      <c r="F307" s="1">
        <v>14021</v>
      </c>
      <c r="G307" s="5"/>
      <c r="H307" s="26">
        <v>1.4670000000000001</v>
      </c>
      <c r="I307" s="26">
        <v>13.69</v>
      </c>
      <c r="J307" s="26">
        <v>11.532</v>
      </c>
      <c r="K307" s="5"/>
      <c r="L307" s="26">
        <v>3.6150000000000002</v>
      </c>
      <c r="M307" s="26">
        <v>17.28</v>
      </c>
      <c r="N307" s="26">
        <v>12.435</v>
      </c>
      <c r="O307" s="20"/>
      <c r="P307" s="51">
        <v>1.7000000000000001E-2</v>
      </c>
      <c r="Q307" s="51">
        <v>8.9999999999999993E-3</v>
      </c>
      <c r="R307" s="51">
        <v>8.0000000000000002E-3</v>
      </c>
      <c r="S307" s="5"/>
      <c r="T307" s="26">
        <v>3.883</v>
      </c>
      <c r="U307" s="26">
        <v>0.8</v>
      </c>
      <c r="V307" s="20"/>
      <c r="W307" s="26">
        <v>0.84199999999999997</v>
      </c>
      <c r="X307" s="26">
        <v>0.20599999999999999</v>
      </c>
      <c r="Y307" s="53">
        <f t="shared" si="141"/>
        <v>0.173452</v>
      </c>
      <c r="Z307" s="5"/>
      <c r="AA307" s="28">
        <f t="shared" si="158"/>
        <v>2.4642126789366054</v>
      </c>
      <c r="AB307" s="28">
        <f t="shared" si="159"/>
        <v>1.2622352081811543</v>
      </c>
      <c r="AC307" s="28">
        <f t="shared" si="160"/>
        <v>1.0783038501560875</v>
      </c>
      <c r="AD307" s="5"/>
      <c r="AE307" s="26">
        <v>-0.33</v>
      </c>
      <c r="AF307" s="26">
        <v>-0.32900000000000001</v>
      </c>
      <c r="AG307" s="26">
        <v>0.99399999999999999</v>
      </c>
      <c r="AH307" s="5"/>
      <c r="AI307" s="38">
        <f t="shared" si="142"/>
        <v>0.173452</v>
      </c>
      <c r="AJ307" s="14">
        <f t="shared" si="167"/>
        <v>0.90615545621211224</v>
      </c>
      <c r="AK307" s="59">
        <f t="shared" si="161"/>
        <v>2668.711828</v>
      </c>
      <c r="AL307" s="13">
        <f t="shared" si="162"/>
        <v>0.19141527958685983</v>
      </c>
      <c r="AN307" s="20"/>
      <c r="AO307" s="13">
        <f t="shared" si="168"/>
        <v>0.173452</v>
      </c>
      <c r="AP307" s="50">
        <f t="shared" si="169"/>
        <v>0.90663484683711093</v>
      </c>
      <c r="AQ307" s="12">
        <f t="shared" si="170"/>
        <v>2682.4145359999998</v>
      </c>
      <c r="AR307" s="13">
        <f t="shared" si="171"/>
        <v>0.19131406718493688</v>
      </c>
      <c r="AS307" s="20"/>
      <c r="AT307" s="19">
        <f t="shared" si="143"/>
        <v>303</v>
      </c>
      <c r="AU307" s="45">
        <v>-2.3709999999999998E-2</v>
      </c>
      <c r="AV307" s="45"/>
      <c r="AW307" s="20"/>
      <c r="AX307" s="81">
        <f t="shared" si="139"/>
        <v>5.7137328055093688</v>
      </c>
      <c r="AY307" s="82">
        <f t="shared" si="140"/>
        <v>1.3566080507495302</v>
      </c>
      <c r="BA307" s="20"/>
      <c r="BB307" s="13"/>
    </row>
    <row r="308" spans="1:54" x14ac:dyDescent="0.2">
      <c r="A308" t="e">
        <f>IF(#REF!=D308,1,0)</f>
        <v>#REF!</v>
      </c>
      <c r="B308">
        <v>9</v>
      </c>
      <c r="C308" s="1" t="s">
        <v>461</v>
      </c>
      <c r="D308" s="1" t="s">
        <v>251</v>
      </c>
      <c r="E308" s="1">
        <v>301</v>
      </c>
      <c r="F308" s="1">
        <v>14021</v>
      </c>
      <c r="G308" s="5"/>
      <c r="H308" s="26">
        <v>9.3149999999999995</v>
      </c>
      <c r="I308" s="26">
        <v>24.49</v>
      </c>
      <c r="J308" s="26">
        <v>16.818000000000001</v>
      </c>
      <c r="K308" s="5"/>
      <c r="L308" s="26">
        <v>35.817999999999998</v>
      </c>
      <c r="M308" s="26">
        <v>41.594000000000001</v>
      </c>
      <c r="N308" s="26">
        <v>23.835999999999999</v>
      </c>
      <c r="O308" s="20"/>
      <c r="P308" s="51">
        <v>0.05</v>
      </c>
      <c r="Q308" s="51">
        <v>2.1999999999999999E-2</v>
      </c>
      <c r="R308" s="51">
        <v>1.6E-2</v>
      </c>
      <c r="S308" s="5"/>
      <c r="T308" s="26">
        <v>24.824999999999999</v>
      </c>
      <c r="U308" s="26">
        <v>1.4319999999999999</v>
      </c>
      <c r="V308" s="20"/>
      <c r="W308" s="26">
        <v>0.68700000000000006</v>
      </c>
      <c r="X308" s="26">
        <v>5.8000000000000003E-2</v>
      </c>
      <c r="Y308" s="53">
        <f t="shared" si="141"/>
        <v>3.9846000000000006E-2</v>
      </c>
      <c r="Z308" s="5"/>
      <c r="AA308" s="28">
        <f t="shared" si="158"/>
        <v>3.8451959205582393</v>
      </c>
      <c r="AB308" s="28">
        <f t="shared" si="159"/>
        <v>1.6984075132707228</v>
      </c>
      <c r="AC308" s="28">
        <f t="shared" si="160"/>
        <v>1.4172909977405159</v>
      </c>
      <c r="AD308" s="5"/>
      <c r="AE308" s="26">
        <v>0.16700000000000001</v>
      </c>
      <c r="AF308" s="26">
        <v>0.186</v>
      </c>
      <c r="AG308" s="26">
        <v>0.94899999999999995</v>
      </c>
      <c r="AH308" s="5"/>
      <c r="AI308" s="38">
        <f t="shared" si="142"/>
        <v>3.9846000000000006E-2</v>
      </c>
      <c r="AJ308" s="14">
        <f t="shared" si="167"/>
        <v>0.65779406737983293</v>
      </c>
      <c r="AK308" s="59">
        <f t="shared" si="161"/>
        <v>844.53928600000006</v>
      </c>
      <c r="AL308" s="13">
        <f t="shared" si="162"/>
        <v>6.0575189069000147E-2</v>
      </c>
      <c r="AN308" s="20"/>
      <c r="AO308" s="13">
        <f t="shared" si="168"/>
        <v>3.9846000000000006E-2</v>
      </c>
      <c r="AP308" s="50">
        <f t="shared" si="169"/>
        <v>0.65906482807005495</v>
      </c>
      <c r="AQ308" s="12">
        <f t="shared" si="170"/>
        <v>847.68712000000005</v>
      </c>
      <c r="AR308" s="13">
        <f t="shared" si="171"/>
        <v>6.0458392411382927E-2</v>
      </c>
      <c r="AS308" s="20"/>
      <c r="AT308" s="19">
        <f t="shared" si="143"/>
        <v>301</v>
      </c>
      <c r="AU308" s="45">
        <v>0.64131020000000005</v>
      </c>
      <c r="AV308" s="45"/>
      <c r="AW308" s="20"/>
      <c r="AX308" s="81">
        <f t="shared" si="139"/>
        <v>5.7071102647488754</v>
      </c>
      <c r="AY308" s="82">
        <f t="shared" si="140"/>
        <v>3.2118512099312362</v>
      </c>
      <c r="BA308" s="20"/>
      <c r="BB308" s="13"/>
    </row>
    <row r="309" spans="1:54" x14ac:dyDescent="0.2">
      <c r="A309" t="e">
        <f>IF(#REF!=D309,1,0)</f>
        <v>#REF!</v>
      </c>
      <c r="B309">
        <v>9</v>
      </c>
      <c r="C309" s="1" t="s">
        <v>456</v>
      </c>
      <c r="D309" s="1" t="s">
        <v>259</v>
      </c>
      <c r="E309" s="1">
        <v>151</v>
      </c>
      <c r="F309" s="1">
        <v>14021</v>
      </c>
      <c r="G309" s="5"/>
      <c r="H309" s="26">
        <v>5.2610000000000001</v>
      </c>
      <c r="I309" s="26">
        <v>23.774999999999999</v>
      </c>
      <c r="J309" s="26">
        <v>17.03</v>
      </c>
      <c r="K309" s="5"/>
      <c r="L309" s="26">
        <v>18.175000000000001</v>
      </c>
      <c r="M309" s="26">
        <v>77.760000000000005</v>
      </c>
      <c r="N309" s="26">
        <v>31.738</v>
      </c>
      <c r="O309" s="20"/>
      <c r="P309" s="51">
        <v>3.6999999999999998E-2</v>
      </c>
      <c r="Q309" s="51">
        <v>1.4999999999999999E-2</v>
      </c>
      <c r="R309" s="51">
        <v>2.1000000000000001E-2</v>
      </c>
      <c r="S309" s="5"/>
      <c r="T309" s="26">
        <v>27.949000000000002</v>
      </c>
      <c r="U309" s="26">
        <v>1.375</v>
      </c>
      <c r="V309" s="20"/>
      <c r="W309" s="26">
        <v>0.71599999999999997</v>
      </c>
      <c r="X309" s="26">
        <v>4.9000000000000002E-2</v>
      </c>
      <c r="Y309" s="53">
        <f t="shared" si="141"/>
        <v>3.5083999999999997E-2</v>
      </c>
      <c r="Z309" s="5"/>
      <c r="AA309" s="28">
        <f t="shared" si="158"/>
        <v>3.454666413229424</v>
      </c>
      <c r="AB309" s="28">
        <f t="shared" si="159"/>
        <v>3.2706624605678236</v>
      </c>
      <c r="AC309" s="28">
        <f t="shared" si="160"/>
        <v>1.8636523781561949</v>
      </c>
      <c r="AD309" s="5"/>
      <c r="AE309" s="26">
        <v>-0.21</v>
      </c>
      <c r="AF309" s="26">
        <v>-0.315</v>
      </c>
      <c r="AG309" s="26">
        <v>0.97399999999999998</v>
      </c>
      <c r="AH309" s="5"/>
      <c r="AI309" s="38">
        <f t="shared" si="142"/>
        <v>3.5083999999999997E-2</v>
      </c>
      <c r="AJ309" s="14">
        <f t="shared" si="167"/>
        <v>0.77049094957653841</v>
      </c>
      <c r="AK309" s="59">
        <f t="shared" si="161"/>
        <v>634.84344399999998</v>
      </c>
      <c r="AL309" s="13">
        <f t="shared" si="162"/>
        <v>4.553460364366662E-2</v>
      </c>
      <c r="AN309" s="20"/>
      <c r="AO309" s="13">
        <f t="shared" si="168"/>
        <v>3.5083999999999997E-2</v>
      </c>
      <c r="AP309" s="50">
        <f t="shared" si="169"/>
        <v>0.77148859779163304</v>
      </c>
      <c r="AQ309" s="12">
        <f t="shared" si="170"/>
        <v>637.61508000000003</v>
      </c>
      <c r="AR309" s="13">
        <f t="shared" si="171"/>
        <v>4.5475720704657302E-2</v>
      </c>
      <c r="AS309" s="20"/>
      <c r="AT309" s="19">
        <f t="shared" si="143"/>
        <v>151</v>
      </c>
      <c r="AU309" s="45">
        <v>7.3301000000000005E-2</v>
      </c>
      <c r="AV309" s="45"/>
      <c r="AW309" s="20"/>
      <c r="AX309" s="81">
        <f t="shared" si="139"/>
        <v>5.0172798368149243</v>
      </c>
      <c r="AY309" s="82">
        <f t="shared" si="140"/>
        <v>3.330381420785741</v>
      </c>
      <c r="BA309" s="20"/>
      <c r="BB309" s="13"/>
    </row>
    <row r="310" spans="1:54" x14ac:dyDescent="0.2">
      <c r="A310" t="e">
        <f>IF(#REF!=D310,1,0)</f>
        <v>#REF!</v>
      </c>
      <c r="B310">
        <v>9</v>
      </c>
      <c r="C310" s="1" t="s">
        <v>457</v>
      </c>
      <c r="D310" s="1" t="s">
        <v>260</v>
      </c>
      <c r="E310" s="1">
        <v>109</v>
      </c>
      <c r="F310" s="1">
        <v>14021</v>
      </c>
      <c r="G310" s="5"/>
      <c r="H310" s="26">
        <v>10.113</v>
      </c>
      <c r="I310" s="26">
        <v>30.443000000000001</v>
      </c>
      <c r="J310" s="26">
        <v>21.395</v>
      </c>
      <c r="K310" s="5"/>
      <c r="L310" s="26">
        <v>32.307000000000002</v>
      </c>
      <c r="M310" s="26">
        <v>24.102</v>
      </c>
      <c r="N310" s="26">
        <v>14.169</v>
      </c>
      <c r="O310" s="20"/>
      <c r="P310" s="51">
        <v>5.3999999999999999E-2</v>
      </c>
      <c r="Q310" s="51">
        <v>1.2E-2</v>
      </c>
      <c r="R310" s="51">
        <v>1.4999999999999999E-2</v>
      </c>
      <c r="S310" s="5"/>
      <c r="T310" s="26">
        <v>74.424999999999997</v>
      </c>
      <c r="U310" s="26">
        <v>1.7549999999999999</v>
      </c>
      <c r="V310" s="20"/>
      <c r="W310" s="26">
        <v>0.70299999999999996</v>
      </c>
      <c r="X310" s="26">
        <v>2.4E-2</v>
      </c>
      <c r="Y310" s="53">
        <f t="shared" si="141"/>
        <v>1.6871999999999998E-2</v>
      </c>
      <c r="Z310" s="5"/>
      <c r="AA310" s="28">
        <f t="shared" si="158"/>
        <v>3.1946010086027887</v>
      </c>
      <c r="AB310" s="28">
        <f t="shared" si="159"/>
        <v>0.79170909568702164</v>
      </c>
      <c r="AC310" s="28">
        <f t="shared" si="160"/>
        <v>0.66225753680766541</v>
      </c>
      <c r="AD310" s="5"/>
      <c r="AE310" s="26">
        <v>7.0000000000000001E-3</v>
      </c>
      <c r="AF310" s="26">
        <v>0.17299999999999999</v>
      </c>
      <c r="AG310" s="26">
        <v>0.96499999999999997</v>
      </c>
      <c r="AH310" s="5"/>
      <c r="AI310" s="38">
        <f t="shared" si="142"/>
        <v>1.6871999999999998E-2</v>
      </c>
      <c r="AJ310" s="14">
        <f t="shared" si="167"/>
        <v>0.6870211328603465</v>
      </c>
      <c r="AK310" s="59">
        <f t="shared" si="161"/>
        <v>342.39037599999995</v>
      </c>
      <c r="AL310" s="13">
        <f t="shared" si="162"/>
        <v>2.4558196528475108E-2</v>
      </c>
      <c r="AN310" s="20"/>
      <c r="AO310" s="13">
        <f t="shared" si="168"/>
        <v>1.6871999999999998E-2</v>
      </c>
      <c r="AP310" s="50">
        <f t="shared" si="169"/>
        <v>0.68823480042363372</v>
      </c>
      <c r="AQ310" s="12">
        <f t="shared" si="170"/>
        <v>343.72326399999997</v>
      </c>
      <c r="AR310" s="13">
        <f t="shared" si="171"/>
        <v>2.4514889380215388E-2</v>
      </c>
      <c r="AS310" s="20"/>
      <c r="AT310" s="19">
        <f t="shared" si="143"/>
        <v>109</v>
      </c>
      <c r="AU310" s="45">
        <v>0.57385129999999995</v>
      </c>
      <c r="AV310" s="45"/>
      <c r="AW310" s="20"/>
      <c r="AX310" s="81">
        <f t="shared" si="139"/>
        <v>4.6913478822291435</v>
      </c>
      <c r="AY310" s="82">
        <f t="shared" si="140"/>
        <v>4.3097919069018404</v>
      </c>
      <c r="BA310" s="20"/>
      <c r="BB310" s="13"/>
    </row>
    <row r="311" spans="1:54" x14ac:dyDescent="0.2">
      <c r="A311" t="e">
        <f>IF(#REF!=D311,1,0)</f>
        <v>#REF!</v>
      </c>
      <c r="B311">
        <v>9</v>
      </c>
      <c r="C311" s="1" t="s">
        <v>455</v>
      </c>
      <c r="D311" s="1" t="s">
        <v>258</v>
      </c>
      <c r="E311" s="1">
        <v>94</v>
      </c>
      <c r="F311" s="1">
        <v>14021</v>
      </c>
      <c r="G311" s="5"/>
      <c r="H311" s="26">
        <v>1.163</v>
      </c>
      <c r="I311" s="26">
        <v>23.024999999999999</v>
      </c>
      <c r="J311" s="26">
        <v>17.195</v>
      </c>
      <c r="K311" s="5"/>
      <c r="L311" s="26">
        <v>2.4359999999999999</v>
      </c>
      <c r="M311" s="26">
        <v>115.749</v>
      </c>
      <c r="N311" s="26">
        <v>46.545000000000002</v>
      </c>
      <c r="O311" s="20"/>
      <c r="P311" s="51">
        <v>1.2999999999999999E-2</v>
      </c>
      <c r="Q311" s="51">
        <v>2.3E-2</v>
      </c>
      <c r="R311" s="51">
        <v>2.1999999999999999E-2</v>
      </c>
      <c r="S311" s="5"/>
      <c r="T311" s="26">
        <v>9.92</v>
      </c>
      <c r="U311" s="26">
        <v>1.3260000000000001</v>
      </c>
      <c r="V311" s="20"/>
      <c r="W311" s="26">
        <v>0.747</v>
      </c>
      <c r="X311" s="26">
        <v>0.13400000000000001</v>
      </c>
      <c r="Y311" s="53">
        <f t="shared" si="141"/>
        <v>0.10009800000000001</v>
      </c>
      <c r="Z311" s="5"/>
      <c r="AA311" s="28">
        <f t="shared" si="158"/>
        <v>2.0945829750644882</v>
      </c>
      <c r="AB311" s="28">
        <f t="shared" si="159"/>
        <v>5.027100977198697</v>
      </c>
      <c r="AC311" s="28">
        <f t="shared" si="160"/>
        <v>2.7068915382378598</v>
      </c>
      <c r="AD311" s="5"/>
      <c r="AE311" s="26">
        <v>0.40200000000000002</v>
      </c>
      <c r="AF311" s="26">
        <v>0.39100000000000001</v>
      </c>
      <c r="AG311" s="26">
        <v>0.97899999999999998</v>
      </c>
      <c r="AH311" s="5"/>
      <c r="AI311" s="38">
        <f t="shared" si="142"/>
        <v>0.10009800000000001</v>
      </c>
      <c r="AJ311" s="14">
        <f t="shared" si="167"/>
        <v>0.94285012869823037</v>
      </c>
      <c r="AK311" s="59">
        <f t="shared" si="161"/>
        <v>1480.1571040000001</v>
      </c>
      <c r="AL311" s="13">
        <f t="shared" si="162"/>
        <v>0.10616533524601923</v>
      </c>
      <c r="AN311" s="20"/>
      <c r="AO311" s="13">
        <f t="shared" si="168"/>
        <v>0.10009800000000001</v>
      </c>
      <c r="AP311" s="50">
        <f t="shared" si="169"/>
        <v>0.94315382946691828</v>
      </c>
      <c r="AQ311" s="12">
        <f t="shared" si="170"/>
        <v>1488.064846</v>
      </c>
      <c r="AR311" s="13">
        <f t="shared" si="171"/>
        <v>0.10613114941872905</v>
      </c>
      <c r="AS311" s="20"/>
      <c r="AT311" s="19">
        <f t="shared" si="143"/>
        <v>94</v>
      </c>
      <c r="AU311" s="45">
        <v>0.1984716</v>
      </c>
      <c r="AV311" s="45"/>
      <c r="AW311" s="20"/>
      <c r="AX311" s="81">
        <f t="shared" si="139"/>
        <v>4.5432947822700038</v>
      </c>
      <c r="AY311" s="82">
        <f t="shared" si="140"/>
        <v>2.2945529212967815</v>
      </c>
      <c r="BA311" s="20"/>
      <c r="BB311" s="13"/>
    </row>
    <row r="312" spans="1:54" x14ac:dyDescent="0.2">
      <c r="A312" t="e">
        <f>IF(#REF!=D312,1,0)</f>
        <v>#REF!</v>
      </c>
      <c r="B312">
        <v>9</v>
      </c>
      <c r="C312" s="1" t="s">
        <v>458</v>
      </c>
      <c r="D312" s="1" t="s">
        <v>261</v>
      </c>
      <c r="E312" s="1">
        <v>77</v>
      </c>
      <c r="F312" s="1">
        <v>14021</v>
      </c>
      <c r="G312" s="5"/>
      <c r="H312" s="26">
        <v>12.27</v>
      </c>
      <c r="I312" s="26">
        <v>26.77</v>
      </c>
      <c r="J312" s="26">
        <v>20.216000000000001</v>
      </c>
      <c r="K312" s="5"/>
      <c r="L312" s="26">
        <v>45.143000000000001</v>
      </c>
      <c r="M312" s="26">
        <v>42.609000000000002</v>
      </c>
      <c r="N312" s="26">
        <v>27.565000000000001</v>
      </c>
      <c r="O312" s="20"/>
      <c r="P312" s="51">
        <v>5.7000000000000002E-2</v>
      </c>
      <c r="Q312" s="51">
        <v>1.0999999999999999E-2</v>
      </c>
      <c r="R312" s="51">
        <v>1.2E-2</v>
      </c>
      <c r="S312" s="5"/>
      <c r="T312" s="26">
        <v>127.824</v>
      </c>
      <c r="U312" s="26">
        <v>1.54</v>
      </c>
      <c r="V312" s="20"/>
      <c r="W312" s="26">
        <v>0.755</v>
      </c>
      <c r="X312" s="26">
        <v>1.2E-2</v>
      </c>
      <c r="Y312" s="53">
        <f t="shared" si="141"/>
        <v>9.0600000000000003E-3</v>
      </c>
      <c r="Z312" s="5"/>
      <c r="AA312" s="28">
        <f t="shared" si="158"/>
        <v>3.6791361043194786</v>
      </c>
      <c r="AB312" s="28">
        <f t="shared" si="159"/>
        <v>1.5916697796040344</v>
      </c>
      <c r="AC312" s="28">
        <f t="shared" si="160"/>
        <v>1.3635239414325286</v>
      </c>
      <c r="AD312" s="5"/>
      <c r="AE312" s="26">
        <v>-0.22800000000000001</v>
      </c>
      <c r="AF312" s="26">
        <v>-0.16300000000000001</v>
      </c>
      <c r="AG312" s="26">
        <v>0.98</v>
      </c>
      <c r="AH312" s="5"/>
      <c r="AI312" s="38">
        <f t="shared" si="142"/>
        <v>9.0600000000000003E-3</v>
      </c>
      <c r="AJ312" s="14">
        <f t="shared" si="167"/>
        <v>0.6234155196333574</v>
      </c>
      <c r="AK312" s="59">
        <f t="shared" si="161"/>
        <v>202.61689999999999</v>
      </c>
      <c r="AL312" s="13">
        <f t="shared" si="162"/>
        <v>1.4532843207574236E-2</v>
      </c>
      <c r="AN312" s="20"/>
      <c r="AO312" s="13">
        <f t="shared" si="168"/>
        <v>9.0600000000000003E-3</v>
      </c>
      <c r="AP312" s="50">
        <f t="shared" si="169"/>
        <v>0.62474111387133913</v>
      </c>
      <c r="AQ312" s="12">
        <f t="shared" si="170"/>
        <v>203.33264</v>
      </c>
      <c r="AR312" s="13">
        <f t="shared" si="171"/>
        <v>1.4502006989515726E-2</v>
      </c>
      <c r="AS312" s="20"/>
      <c r="AT312" s="19">
        <f t="shared" si="143"/>
        <v>77</v>
      </c>
      <c r="AU312" s="45">
        <v>0.50919630000000005</v>
      </c>
      <c r="AV312" s="45"/>
      <c r="AW312" s="20"/>
      <c r="AX312" s="81">
        <f t="shared" si="139"/>
        <v>4.3438054218536841</v>
      </c>
      <c r="AY312" s="82">
        <f t="shared" si="140"/>
        <v>4.8506543177396857</v>
      </c>
      <c r="BA312" s="20"/>
      <c r="BB312" s="13"/>
    </row>
    <row r="313" spans="1:54" x14ac:dyDescent="0.2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54"/>
      <c r="Z313" s="20"/>
      <c r="AA313" s="20"/>
      <c r="AB313" s="20"/>
      <c r="AC313" s="20"/>
      <c r="AD313" s="20"/>
      <c r="AE313" s="20"/>
      <c r="AF313" s="20"/>
      <c r="AG313" s="20"/>
      <c r="AH313" s="20"/>
      <c r="AI313" s="22"/>
      <c r="AJ313" s="22"/>
      <c r="AK313" s="60"/>
      <c r="AL313" s="41" t="s">
        <v>263</v>
      </c>
      <c r="AM313" s="20">
        <f>SUM(E314:E393)</f>
        <v>89874</v>
      </c>
      <c r="AN313" s="20"/>
      <c r="AO313" s="20"/>
      <c r="AP313" s="24"/>
      <c r="AQ313" s="20"/>
      <c r="AR313" s="20"/>
      <c r="AS313" s="20"/>
      <c r="AT313" s="80">
        <f>COUNTIF(AT314:AT393,"&gt;0")</f>
        <v>80</v>
      </c>
      <c r="AU313" s="24"/>
      <c r="AV313" s="24"/>
      <c r="AW313" s="20"/>
      <c r="AX313" s="83">
        <f>AT313</f>
        <v>80</v>
      </c>
      <c r="AY313" s="84"/>
      <c r="AZ313" s="20"/>
      <c r="BA313" s="20"/>
      <c r="BB313" s="13"/>
    </row>
    <row r="314" spans="1:54" x14ac:dyDescent="0.2">
      <c r="B314" s="1">
        <v>10</v>
      </c>
      <c r="C314" t="s">
        <v>623</v>
      </c>
      <c r="D314" t="s">
        <v>703</v>
      </c>
      <c r="E314">
        <v>1447</v>
      </c>
      <c r="F314">
        <v>89874</v>
      </c>
      <c r="G314" s="20"/>
      <c r="H314" s="49">
        <v>1.897</v>
      </c>
      <c r="I314" s="49">
        <v>12.598000000000001</v>
      </c>
      <c r="J314" s="49">
        <v>12.587</v>
      </c>
      <c r="K314" s="20"/>
      <c r="L314" s="49">
        <v>4.0910000000000002</v>
      </c>
      <c r="M314" s="49">
        <v>17.715</v>
      </c>
      <c r="N314" s="49">
        <v>17.684999999999999</v>
      </c>
      <c r="O314" s="20"/>
      <c r="P314" s="28">
        <v>1.9E-2</v>
      </c>
      <c r="Q314" s="28">
        <v>8.9999999999999993E-3</v>
      </c>
      <c r="R314" s="28">
        <v>8.9999999999999993E-3</v>
      </c>
      <c r="S314" s="20"/>
      <c r="T314" s="26">
        <v>8.3450000000000006</v>
      </c>
      <c r="U314" s="26">
        <v>0.90700000000000003</v>
      </c>
      <c r="V314" s="20"/>
      <c r="W314" s="26">
        <v>0.999</v>
      </c>
      <c r="X314" s="28">
        <f>U314/T314</f>
        <v>0.10868783702816057</v>
      </c>
      <c r="Y314" s="53">
        <f>W314*X314</f>
        <v>0.1085791491911324</v>
      </c>
      <c r="Z314" s="20"/>
      <c r="AA314" s="28">
        <f t="shared" si="158"/>
        <v>2.1565629942013707</v>
      </c>
      <c r="AB314" s="28">
        <f t="shared" si="159"/>
        <v>1.4061755834259406</v>
      </c>
      <c r="AC314" s="28">
        <f t="shared" si="160"/>
        <v>1.4050210534678635</v>
      </c>
      <c r="AD314" s="20"/>
      <c r="AE314" s="26">
        <v>-7.4999999999999997E-2</v>
      </c>
      <c r="AF314" s="26">
        <v>-7.4999999999999997E-2</v>
      </c>
      <c r="AG314" s="26">
        <v>1</v>
      </c>
      <c r="AH314" s="20"/>
      <c r="AI314" s="38">
        <f t="shared" ref="AI314" si="172">Y314</f>
        <v>0.1085791491911324</v>
      </c>
      <c r="AJ314" s="14">
        <f>AI314*$AM$313/AK314</f>
        <v>0.88325057678947272</v>
      </c>
      <c r="AK314" s="59">
        <f>E314*(1-AI314)+AI314*$AM$313</f>
        <v>11048.328425524265</v>
      </c>
      <c r="AL314" s="13">
        <f>AK314/$AM$313</f>
        <v>0.12293130856003144</v>
      </c>
      <c r="AN314" s="20"/>
      <c r="AO314" s="13">
        <f t="shared" ref="AO314" si="173">Y314</f>
        <v>0.1085791491911324</v>
      </c>
      <c r="AP314" s="50">
        <f t="shared" ref="AP314" si="174">AO314*F314/AQ314</f>
        <v>0.88325057678947272</v>
      </c>
      <c r="AQ314" s="12">
        <f t="shared" ref="AQ314" si="175">E314*(1-AO314)+AO314*F314</f>
        <v>11048.328425524265</v>
      </c>
      <c r="AR314" s="13">
        <f t="shared" ref="AR314" si="176">AQ314/F314</f>
        <v>0.12293130856003144</v>
      </c>
      <c r="AS314" s="20"/>
      <c r="AT314" s="19">
        <f t="shared" si="143"/>
        <v>1447</v>
      </c>
      <c r="AU314" s="45">
        <v>6.2199999999999998E-2</v>
      </c>
      <c r="AV314" s="75">
        <f>CORREL($AT314:$AT393,AU314:AU393)</f>
        <v>0.28331946637252831</v>
      </c>
      <c r="AW314" s="20"/>
      <c r="AX314" s="81">
        <f t="shared" si="139"/>
        <v>7.2772477266314839</v>
      </c>
      <c r="AY314" s="82">
        <f t="shared" si="140"/>
        <v>2.1216625571137984</v>
      </c>
      <c r="AZ314" s="75">
        <f>CORREL($AX314:$AX393,AY314:AY393)</f>
        <v>-0.21359444013361767</v>
      </c>
      <c r="BA314" s="20"/>
      <c r="BB314" s="13"/>
    </row>
    <row r="315" spans="1:54" x14ac:dyDescent="0.2">
      <c r="B315" s="1">
        <v>10</v>
      </c>
      <c r="C315" t="s">
        <v>624</v>
      </c>
      <c r="D315" t="s">
        <v>704</v>
      </c>
      <c r="E315">
        <v>1362</v>
      </c>
      <c r="F315">
        <v>89874</v>
      </c>
      <c r="G315" s="20"/>
      <c r="H315" s="49">
        <v>1.597</v>
      </c>
      <c r="I315" s="49">
        <v>12.47</v>
      </c>
      <c r="J315" s="49">
        <v>12.46</v>
      </c>
      <c r="K315" s="20"/>
      <c r="L315" s="49">
        <v>3.302</v>
      </c>
      <c r="M315" s="49">
        <v>17.327000000000002</v>
      </c>
      <c r="N315" s="49">
        <v>17.297999999999998</v>
      </c>
      <c r="O315" s="20"/>
      <c r="P315" s="28">
        <v>2.5999999999999999E-2</v>
      </c>
      <c r="Q315" s="28">
        <v>8.9999999999999993E-3</v>
      </c>
      <c r="R315" s="28">
        <v>0.01</v>
      </c>
      <c r="S315" s="20"/>
      <c r="T315" s="26">
        <v>7.4649999999999999</v>
      </c>
      <c r="U315" s="26">
        <v>0.89700000000000002</v>
      </c>
      <c r="V315" s="20"/>
      <c r="W315" s="26">
        <v>0.999</v>
      </c>
      <c r="X315" s="28">
        <f t="shared" ref="X315:X378" si="177">U315/T315</f>
        <v>0.12016075016744809</v>
      </c>
      <c r="Y315" s="53">
        <f t="shared" ref="Y315:Y378" si="178">W315*X315</f>
        <v>0.12004058941728064</v>
      </c>
      <c r="Z315" s="20"/>
      <c r="AA315" s="28">
        <f t="shared" ref="AA315:AA378" si="179">L315/H315</f>
        <v>2.0676268002504696</v>
      </c>
      <c r="AB315" s="28">
        <f t="shared" ref="AB315:AB378" si="180">M315/I315</f>
        <v>1.3894947874899759</v>
      </c>
      <c r="AC315" s="28">
        <f t="shared" ref="AC315:AC378" si="181">N315/J315</f>
        <v>1.3882825040128408</v>
      </c>
      <c r="AD315" s="20"/>
      <c r="AE315" s="26">
        <v>-0.16200000000000001</v>
      </c>
      <c r="AF315" s="26">
        <v>-0.16200000000000001</v>
      </c>
      <c r="AG315" s="26">
        <v>1</v>
      </c>
      <c r="AH315" s="20"/>
      <c r="AI315" s="38">
        <f t="shared" ref="AI315:AI378" si="182">Y315</f>
        <v>0.12004058941728064</v>
      </c>
      <c r="AJ315" s="14">
        <f t="shared" ref="AJ315:AJ378" si="183">AI315*$AM$313/AK315</f>
        <v>0.90001656355182802</v>
      </c>
      <c r="AK315" s="59">
        <f t="shared" ref="AK315:AK378" si="184">E315*(1-AI315)+AI315*$AM$313</f>
        <v>11987.032650502344</v>
      </c>
      <c r="AL315" s="13">
        <f t="shared" ref="AL315:AL378" si="185">AK315/$AM$313</f>
        <v>0.13337597804150639</v>
      </c>
      <c r="AN315" s="20"/>
      <c r="AO315" s="13">
        <f t="shared" ref="AO315:AO378" si="186">Y315</f>
        <v>0.12004058941728064</v>
      </c>
      <c r="AP315" s="50">
        <f t="shared" ref="AP315:AP378" si="187">AO315*F315/AQ315</f>
        <v>0.90001656355182802</v>
      </c>
      <c r="AQ315" s="12">
        <f t="shared" ref="AQ315:AQ378" si="188">E315*(1-AO315)+AO315*F315</f>
        <v>11987.032650502344</v>
      </c>
      <c r="AR315" s="13">
        <f t="shared" ref="AR315:AR378" si="189">AQ315/F315</f>
        <v>0.13337597804150639</v>
      </c>
      <c r="AS315" s="20"/>
      <c r="AT315" s="19">
        <f t="shared" si="143"/>
        <v>1362</v>
      </c>
      <c r="AU315" s="45">
        <v>1.7299999999999999E-2</v>
      </c>
      <c r="AV315" s="75">
        <f>(AV314*SQRT(AT313-2))/SQRT(1-AV314^2)</f>
        <v>2.6091168004256207</v>
      </c>
      <c r="AW315" s="20"/>
      <c r="AX315" s="81">
        <f t="shared" si="139"/>
        <v>7.2167094867094574</v>
      </c>
      <c r="AY315" s="82">
        <f t="shared" si="140"/>
        <v>2.0102254309911536</v>
      </c>
      <c r="AZ315" s="75">
        <f>(AZ314*SQRT(AX313-2))/SQRT(1-AZ314^2)</f>
        <v>-1.930977300323554</v>
      </c>
      <c r="BA315" s="20"/>
      <c r="BB315" s="13"/>
    </row>
    <row r="316" spans="1:54" x14ac:dyDescent="0.2">
      <c r="B316" s="1">
        <v>10</v>
      </c>
      <c r="C316" t="s">
        <v>625</v>
      </c>
      <c r="D316" t="s">
        <v>705</v>
      </c>
      <c r="E316">
        <v>1343</v>
      </c>
      <c r="F316">
        <v>89874</v>
      </c>
      <c r="G316" s="20"/>
      <c r="H316" s="49">
        <v>1.9119999999999999</v>
      </c>
      <c r="I316" s="49">
        <v>12.531000000000001</v>
      </c>
      <c r="J316" s="49">
        <v>12.521000000000001</v>
      </c>
      <c r="K316" s="20"/>
      <c r="L316" s="49">
        <v>5.9950000000000001</v>
      </c>
      <c r="M316" s="49">
        <v>17.808</v>
      </c>
      <c r="N316" s="49">
        <v>17.777999999999999</v>
      </c>
      <c r="O316" s="20"/>
      <c r="P316" s="28">
        <v>1.2999999999999999E-2</v>
      </c>
      <c r="Q316" s="28">
        <v>0.01</v>
      </c>
      <c r="R316" s="28">
        <v>0.01</v>
      </c>
      <c r="S316" s="20"/>
      <c r="T316" s="26">
        <v>9.0630000000000006</v>
      </c>
      <c r="U316" s="26">
        <v>0.90100000000000002</v>
      </c>
      <c r="V316" s="20"/>
      <c r="W316" s="26">
        <v>0.999</v>
      </c>
      <c r="X316" s="28">
        <f t="shared" si="177"/>
        <v>9.9415204678362568E-2</v>
      </c>
      <c r="Y316" s="53">
        <f t="shared" si="178"/>
        <v>9.9315789473684205E-2</v>
      </c>
      <c r="Z316" s="20"/>
      <c r="AA316" s="28">
        <f t="shared" si="179"/>
        <v>3.1354602510460254</v>
      </c>
      <c r="AB316" s="28">
        <f t="shared" si="180"/>
        <v>1.4211156332295904</v>
      </c>
      <c r="AC316" s="28">
        <f t="shared" si="181"/>
        <v>1.4198546441977475</v>
      </c>
      <c r="AD316" s="20"/>
      <c r="AE316" s="26">
        <v>-0.13800000000000001</v>
      </c>
      <c r="AF316" s="26">
        <v>-0.13800000000000001</v>
      </c>
      <c r="AG316" s="26">
        <v>1</v>
      </c>
      <c r="AH316" s="20"/>
      <c r="AI316" s="38">
        <f t="shared" si="182"/>
        <v>9.9315789473684205E-2</v>
      </c>
      <c r="AJ316" s="14">
        <f t="shared" si="183"/>
        <v>0.8806555401374353</v>
      </c>
      <c r="AK316" s="59">
        <f t="shared" si="184"/>
        <v>10135.526157894737</v>
      </c>
      <c r="AL316" s="13">
        <f t="shared" si="185"/>
        <v>0.11277484208886594</v>
      </c>
      <c r="AN316" s="20"/>
      <c r="AO316" s="13">
        <f t="shared" si="186"/>
        <v>9.9315789473684205E-2</v>
      </c>
      <c r="AP316" s="50">
        <f t="shared" si="187"/>
        <v>0.8806555401374353</v>
      </c>
      <c r="AQ316" s="12">
        <f t="shared" si="188"/>
        <v>10135.526157894737</v>
      </c>
      <c r="AR316" s="13">
        <f t="shared" si="189"/>
        <v>0.11277484208886594</v>
      </c>
      <c r="AS316" s="20"/>
      <c r="AT316" s="19">
        <f t="shared" si="143"/>
        <v>1343</v>
      </c>
      <c r="AU316" s="45">
        <v>0.1145</v>
      </c>
      <c r="AV316" s="75">
        <f>_xlfn.T.DIST.RT(AV315,AT313-2)</f>
        <v>5.4386850166321327E-3</v>
      </c>
      <c r="AW316" s="20"/>
      <c r="AX316" s="81">
        <f t="shared" si="139"/>
        <v>7.2026611965232377</v>
      </c>
      <c r="AY316" s="82">
        <f t="shared" si="140"/>
        <v>2.2042001910726445</v>
      </c>
      <c r="AZ316" s="75">
        <f>1-_xlfn.T.DIST.RT(AZ315,AX313-2)</f>
        <v>2.8559680775921636E-2</v>
      </c>
      <c r="BA316" s="20"/>
      <c r="BB316" s="13"/>
    </row>
    <row r="317" spans="1:54" x14ac:dyDescent="0.2">
      <c r="B317" s="1">
        <v>10</v>
      </c>
      <c r="C317" t="s">
        <v>626</v>
      </c>
      <c r="D317" t="s">
        <v>706</v>
      </c>
      <c r="E317">
        <v>1322</v>
      </c>
      <c r="F317">
        <v>89874</v>
      </c>
      <c r="G317" s="20"/>
      <c r="H317" s="49">
        <v>1.679</v>
      </c>
      <c r="I317" s="49">
        <v>12.565</v>
      </c>
      <c r="J317" s="49">
        <v>12.554</v>
      </c>
      <c r="K317" s="20"/>
      <c r="L317" s="49">
        <v>3.6869999999999998</v>
      </c>
      <c r="M317" s="49">
        <v>16.442</v>
      </c>
      <c r="N317" s="49">
        <v>16.414999999999999</v>
      </c>
      <c r="O317" s="20"/>
      <c r="P317" s="28">
        <v>1.4999999999999999E-2</v>
      </c>
      <c r="Q317" s="28">
        <v>8.9999999999999993E-3</v>
      </c>
      <c r="R317" s="28">
        <v>0.01</v>
      </c>
      <c r="S317" s="20"/>
      <c r="T317" s="26">
        <v>8.0869999999999997</v>
      </c>
      <c r="U317" s="26">
        <v>0.90300000000000002</v>
      </c>
      <c r="V317" s="20"/>
      <c r="W317" s="26">
        <v>0.999</v>
      </c>
      <c r="X317" s="28">
        <f t="shared" si="177"/>
        <v>0.11166068999629035</v>
      </c>
      <c r="Y317" s="53">
        <f t="shared" si="178"/>
        <v>0.11154902930629405</v>
      </c>
      <c r="Z317" s="20"/>
      <c r="AA317" s="28">
        <f t="shared" si="179"/>
        <v>2.1959499702203691</v>
      </c>
      <c r="AB317" s="28">
        <f t="shared" si="180"/>
        <v>1.3085555113410268</v>
      </c>
      <c r="AC317" s="28">
        <f t="shared" si="181"/>
        <v>1.3075513780468375</v>
      </c>
      <c r="AD317" s="20"/>
      <c r="AE317" s="26">
        <v>-0.13700000000000001</v>
      </c>
      <c r="AF317" s="26">
        <v>-0.13700000000000001</v>
      </c>
      <c r="AG317" s="26">
        <v>1</v>
      </c>
      <c r="AH317" s="20"/>
      <c r="AI317" s="38">
        <f t="shared" si="182"/>
        <v>0.11154902930629405</v>
      </c>
      <c r="AJ317" s="14">
        <f t="shared" si="183"/>
        <v>0.89513002175182721</v>
      </c>
      <c r="AK317" s="59">
        <f t="shared" si="184"/>
        <v>11199.889643130951</v>
      </c>
      <c r="AL317" s="13">
        <f t="shared" si="185"/>
        <v>0.12461768301322909</v>
      </c>
      <c r="AN317" s="20"/>
      <c r="AO317" s="13">
        <f t="shared" si="186"/>
        <v>0.11154902930629405</v>
      </c>
      <c r="AP317" s="50">
        <f t="shared" si="187"/>
        <v>0.89513002175182721</v>
      </c>
      <c r="AQ317" s="12">
        <f t="shared" si="188"/>
        <v>11199.889643130951</v>
      </c>
      <c r="AR317" s="13">
        <f t="shared" si="189"/>
        <v>0.12461768301322909</v>
      </c>
      <c r="AS317" s="20"/>
      <c r="AT317" s="19">
        <f t="shared" si="143"/>
        <v>1322</v>
      </c>
      <c r="AU317" s="45">
        <v>3.5799999999999998E-2</v>
      </c>
      <c r="AV317" s="45"/>
      <c r="AW317" s="20"/>
      <c r="AX317" s="81">
        <f t="shared" si="139"/>
        <v>7.1869010204116313</v>
      </c>
      <c r="AY317" s="82">
        <f t="shared" si="140"/>
        <v>2.090257834113685</v>
      </c>
      <c r="AZ317" s="85">
        <f>LINEST(AY314:AY393,AX314:AX393)</f>
        <v>-0.1446088966549931</v>
      </c>
      <c r="BA317" s="20"/>
      <c r="BB317" s="13"/>
    </row>
    <row r="318" spans="1:54" x14ac:dyDescent="0.2">
      <c r="B318" s="1">
        <v>10</v>
      </c>
      <c r="C318" t="s">
        <v>627</v>
      </c>
      <c r="D318" t="s">
        <v>707</v>
      </c>
      <c r="E318">
        <v>1321</v>
      </c>
      <c r="F318">
        <v>89874</v>
      </c>
      <c r="G318" s="20"/>
      <c r="H318" s="49">
        <v>1.6439999999999999</v>
      </c>
      <c r="I318" s="49">
        <v>12.656000000000001</v>
      </c>
      <c r="J318" s="49">
        <v>12.646000000000001</v>
      </c>
      <c r="K318" s="20"/>
      <c r="L318" s="49">
        <v>3.94</v>
      </c>
      <c r="M318" s="49">
        <v>17.212</v>
      </c>
      <c r="N318" s="49">
        <v>17.183</v>
      </c>
      <c r="O318" s="20"/>
      <c r="P318" s="28">
        <v>0.02</v>
      </c>
      <c r="Q318" s="28">
        <v>1.0999999999999999E-2</v>
      </c>
      <c r="R318" s="28">
        <v>1.0999999999999999E-2</v>
      </c>
      <c r="S318" s="20"/>
      <c r="T318" s="26">
        <v>7.9219999999999997</v>
      </c>
      <c r="U318" s="26">
        <v>0.91</v>
      </c>
      <c r="V318" s="20"/>
      <c r="W318" s="26">
        <v>0.999</v>
      </c>
      <c r="X318" s="28">
        <f t="shared" si="177"/>
        <v>0.11486998232769503</v>
      </c>
      <c r="Y318" s="53">
        <f t="shared" si="178"/>
        <v>0.11475511234536734</v>
      </c>
      <c r="Z318" s="20"/>
      <c r="AA318" s="28">
        <f t="shared" si="179"/>
        <v>2.396593673965937</v>
      </c>
      <c r="AB318" s="28">
        <f t="shared" si="180"/>
        <v>1.3599873577749684</v>
      </c>
      <c r="AC318" s="28">
        <f t="shared" si="181"/>
        <v>1.358769571405978</v>
      </c>
      <c r="AD318" s="20"/>
      <c r="AE318" s="26">
        <v>-0.20699999999999999</v>
      </c>
      <c r="AF318" s="26">
        <v>-0.20699999999999999</v>
      </c>
      <c r="AG318" s="26">
        <v>1</v>
      </c>
      <c r="AH318" s="20"/>
      <c r="AI318" s="38">
        <f t="shared" si="182"/>
        <v>0.11475511234536734</v>
      </c>
      <c r="AJ318" s="14">
        <f t="shared" si="183"/>
        <v>0.89816095822170083</v>
      </c>
      <c r="AK318" s="59">
        <f t="shared" si="184"/>
        <v>11482.909463519314</v>
      </c>
      <c r="AL318" s="13">
        <f t="shared" si="185"/>
        <v>0.12776675638693408</v>
      </c>
      <c r="AN318" s="20"/>
      <c r="AO318" s="13">
        <f t="shared" si="186"/>
        <v>0.11475511234536734</v>
      </c>
      <c r="AP318" s="50">
        <f t="shared" si="187"/>
        <v>0.89816095822170083</v>
      </c>
      <c r="AQ318" s="12">
        <f t="shared" si="188"/>
        <v>11482.909463519314</v>
      </c>
      <c r="AR318" s="13">
        <f t="shared" si="189"/>
        <v>0.12776675638693408</v>
      </c>
      <c r="AS318" s="20"/>
      <c r="AT318" s="19">
        <f t="shared" si="143"/>
        <v>1321</v>
      </c>
      <c r="AU318" s="45">
        <v>2.8000000000000001E-2</v>
      </c>
      <c r="AV318" s="45"/>
      <c r="AW318" s="20"/>
      <c r="AX318" s="81">
        <f t="shared" si="139"/>
        <v>7.1861443045223252</v>
      </c>
      <c r="AY318" s="82">
        <f t="shared" si="140"/>
        <v>2.0696436991997249</v>
      </c>
      <c r="AZ318" s="89">
        <f>EXP(INTERCEPT(AY314:AY393,AX314:AX393))</f>
        <v>22.764983247271356</v>
      </c>
      <c r="BA318" s="20"/>
      <c r="BB318" s="13"/>
    </row>
    <row r="319" spans="1:54" x14ac:dyDescent="0.2">
      <c r="B319" s="1">
        <v>10</v>
      </c>
      <c r="C319" t="s">
        <v>628</v>
      </c>
      <c r="D319" t="s">
        <v>708</v>
      </c>
      <c r="E319">
        <v>1309</v>
      </c>
      <c r="F319">
        <v>89874</v>
      </c>
      <c r="G319" s="20"/>
      <c r="H319" s="49">
        <v>1.673</v>
      </c>
      <c r="I319" s="49">
        <v>12.811999999999999</v>
      </c>
      <c r="J319" s="49">
        <v>12.801</v>
      </c>
      <c r="K319" s="20"/>
      <c r="L319" s="49">
        <v>3.9049999999999998</v>
      </c>
      <c r="M319" s="49">
        <v>18.587</v>
      </c>
      <c r="N319" s="49">
        <v>18.556000000000001</v>
      </c>
      <c r="O319" s="20"/>
      <c r="P319" s="28">
        <v>2.4E-2</v>
      </c>
      <c r="Q319" s="28">
        <v>8.9999999999999993E-3</v>
      </c>
      <c r="R319" s="28">
        <v>8.9999999999999993E-3</v>
      </c>
      <c r="S319" s="20"/>
      <c r="T319" s="26">
        <v>8.1370000000000005</v>
      </c>
      <c r="U319" s="26">
        <v>0.92100000000000004</v>
      </c>
      <c r="V319" s="20"/>
      <c r="W319" s="26">
        <v>0.999</v>
      </c>
      <c r="X319" s="28">
        <f t="shared" si="177"/>
        <v>0.11318667813690549</v>
      </c>
      <c r="Y319" s="53">
        <f t="shared" si="178"/>
        <v>0.11307349145876858</v>
      </c>
      <c r="Z319" s="20"/>
      <c r="AA319" s="28">
        <f t="shared" si="179"/>
        <v>2.3341303048416018</v>
      </c>
      <c r="AB319" s="28">
        <f t="shared" si="180"/>
        <v>1.4507492975335623</v>
      </c>
      <c r="AC319" s="28">
        <f t="shared" si="181"/>
        <v>1.4495742520115618</v>
      </c>
      <c r="AD319" s="20"/>
      <c r="AE319" s="26">
        <v>-8.7999999999999995E-2</v>
      </c>
      <c r="AF319" s="26">
        <v>-8.7999999999999995E-2</v>
      </c>
      <c r="AG319" s="26">
        <v>1</v>
      </c>
      <c r="AH319" s="20"/>
      <c r="AI319" s="38">
        <f t="shared" si="182"/>
        <v>0.11307349145876858</v>
      </c>
      <c r="AJ319" s="14">
        <f t="shared" si="183"/>
        <v>0.89746970525206493</v>
      </c>
      <c r="AK319" s="59">
        <f t="shared" si="184"/>
        <v>11323.353771045839</v>
      </c>
      <c r="AL319" s="13">
        <f t="shared" si="185"/>
        <v>0.12599142990237264</v>
      </c>
      <c r="AN319" s="20"/>
      <c r="AO319" s="13">
        <f t="shared" si="186"/>
        <v>0.11307349145876858</v>
      </c>
      <c r="AP319" s="50">
        <f t="shared" si="187"/>
        <v>0.89746970525206493</v>
      </c>
      <c r="AQ319" s="12">
        <f t="shared" si="188"/>
        <v>11323.353771045839</v>
      </c>
      <c r="AR319" s="13">
        <f t="shared" si="189"/>
        <v>0.12599142990237264</v>
      </c>
      <c r="AS319" s="20"/>
      <c r="AT319" s="19">
        <f t="shared" si="143"/>
        <v>1309</v>
      </c>
      <c r="AU319" s="45">
        <v>4.2599999999999999E-2</v>
      </c>
      <c r="AV319" s="45"/>
      <c r="AW319" s="20"/>
      <c r="AX319" s="81">
        <f t="shared" si="139"/>
        <v>7.1770187659099003</v>
      </c>
      <c r="AY319" s="82">
        <f t="shared" si="140"/>
        <v>2.0964215617145201</v>
      </c>
      <c r="BA319" s="20"/>
      <c r="BB319" s="13"/>
    </row>
    <row r="320" spans="1:54" x14ac:dyDescent="0.2">
      <c r="B320" s="1">
        <v>10</v>
      </c>
      <c r="C320" t="s">
        <v>629</v>
      </c>
      <c r="D320" t="s">
        <v>709</v>
      </c>
      <c r="E320">
        <v>1294</v>
      </c>
      <c r="F320">
        <v>89874</v>
      </c>
      <c r="G320" s="20"/>
      <c r="H320" s="49">
        <v>1.5589999999999999</v>
      </c>
      <c r="I320" s="49">
        <v>12.47</v>
      </c>
      <c r="J320" s="49">
        <v>12.46</v>
      </c>
      <c r="K320" s="20"/>
      <c r="L320" s="49">
        <v>3.585</v>
      </c>
      <c r="M320" s="49">
        <v>18.420000000000002</v>
      </c>
      <c r="N320" s="49">
        <v>18.388999999999999</v>
      </c>
      <c r="O320" s="20"/>
      <c r="P320" s="28">
        <v>2.1000000000000001E-2</v>
      </c>
      <c r="Q320" s="28">
        <v>0.01</v>
      </c>
      <c r="R320" s="28">
        <v>0.01</v>
      </c>
      <c r="S320" s="20"/>
      <c r="T320" s="26">
        <v>7.67</v>
      </c>
      <c r="U320" s="26">
        <v>0.89600000000000002</v>
      </c>
      <c r="V320" s="20"/>
      <c r="W320" s="26">
        <v>0.999</v>
      </c>
      <c r="X320" s="28">
        <f t="shared" si="177"/>
        <v>0.11681877444589309</v>
      </c>
      <c r="Y320" s="53">
        <f t="shared" si="178"/>
        <v>0.1167019556714472</v>
      </c>
      <c r="Z320" s="20"/>
      <c r="AA320" s="28">
        <f t="shared" si="179"/>
        <v>2.2995509942270687</v>
      </c>
      <c r="AB320" s="28">
        <f t="shared" si="180"/>
        <v>1.4771451483560545</v>
      </c>
      <c r="AC320" s="28">
        <f t="shared" si="181"/>
        <v>1.4758426966292133</v>
      </c>
      <c r="AD320" s="20"/>
      <c r="AE320" s="26">
        <v>-0.19500000000000001</v>
      </c>
      <c r="AF320" s="26">
        <v>-0.19500000000000001</v>
      </c>
      <c r="AG320" s="26">
        <v>1</v>
      </c>
      <c r="AH320" s="20"/>
      <c r="AI320" s="38">
        <f t="shared" si="182"/>
        <v>0.1167019556714472</v>
      </c>
      <c r="AJ320" s="14">
        <f t="shared" si="183"/>
        <v>0.90173308039619715</v>
      </c>
      <c r="AK320" s="59">
        <f t="shared" si="184"/>
        <v>11631.459233376794</v>
      </c>
      <c r="AL320" s="13">
        <f t="shared" si="185"/>
        <v>0.12941962339916765</v>
      </c>
      <c r="AN320" s="20"/>
      <c r="AO320" s="13">
        <f t="shared" si="186"/>
        <v>0.1167019556714472</v>
      </c>
      <c r="AP320" s="50">
        <f t="shared" si="187"/>
        <v>0.90173308039619715</v>
      </c>
      <c r="AQ320" s="12">
        <f t="shared" si="188"/>
        <v>11631.459233376794</v>
      </c>
      <c r="AR320" s="13">
        <f t="shared" si="189"/>
        <v>0.12941962339916765</v>
      </c>
      <c r="AS320" s="20"/>
      <c r="AT320" s="19">
        <f t="shared" si="143"/>
        <v>1294</v>
      </c>
      <c r="AU320" s="45">
        <v>3.4729000000000001E-3</v>
      </c>
      <c r="AV320" s="45"/>
      <c r="AW320" s="20"/>
      <c r="AX320" s="81">
        <f t="shared" si="139"/>
        <v>7.1654934750608454</v>
      </c>
      <c r="AY320" s="82">
        <f t="shared" si="140"/>
        <v>2.0373166153791646</v>
      </c>
      <c r="BA320" s="20"/>
      <c r="BB320" s="13"/>
    </row>
    <row r="321" spans="2:54" x14ac:dyDescent="0.2">
      <c r="B321" s="1">
        <v>10</v>
      </c>
      <c r="C321" t="s">
        <v>630</v>
      </c>
      <c r="D321" t="s">
        <v>710</v>
      </c>
      <c r="E321">
        <v>1264</v>
      </c>
      <c r="F321">
        <v>89874</v>
      </c>
      <c r="G321" s="20"/>
      <c r="H321" s="49">
        <v>1.6220000000000001</v>
      </c>
      <c r="I321" s="49">
        <v>12.679</v>
      </c>
      <c r="J321" s="49">
        <v>12.667999999999999</v>
      </c>
      <c r="K321" s="20"/>
      <c r="L321" s="49">
        <v>3.8149999999999999</v>
      </c>
      <c r="M321" s="49">
        <v>17.475000000000001</v>
      </c>
      <c r="N321" s="49">
        <v>17.446000000000002</v>
      </c>
      <c r="O321" s="20"/>
      <c r="P321" s="28">
        <v>2.1000000000000001E-2</v>
      </c>
      <c r="Q321" s="28">
        <v>0.01</v>
      </c>
      <c r="R321" s="28">
        <v>0.01</v>
      </c>
      <c r="S321" s="20"/>
      <c r="T321" s="26">
        <v>8.17</v>
      </c>
      <c r="U321" s="26">
        <v>0.91100000000000003</v>
      </c>
      <c r="V321" s="20"/>
      <c r="W321" s="26">
        <v>0.999</v>
      </c>
      <c r="X321" s="28">
        <f t="shared" si="177"/>
        <v>0.11150550795593636</v>
      </c>
      <c r="Y321" s="53">
        <f t="shared" si="178"/>
        <v>0.11139400244798042</v>
      </c>
      <c r="Z321" s="20"/>
      <c r="AA321" s="28">
        <f t="shared" si="179"/>
        <v>2.3520345252774351</v>
      </c>
      <c r="AB321" s="28">
        <f t="shared" si="180"/>
        <v>1.3782632699739727</v>
      </c>
      <c r="AC321" s="28">
        <f t="shared" si="181"/>
        <v>1.3771708241237766</v>
      </c>
      <c r="AD321" s="20"/>
      <c r="AE321" s="26">
        <v>-3.4000000000000002E-2</v>
      </c>
      <c r="AF321" s="26">
        <v>-3.4000000000000002E-2</v>
      </c>
      <c r="AG321" s="26">
        <v>1</v>
      </c>
      <c r="AH321" s="20"/>
      <c r="AI321" s="38">
        <f t="shared" si="182"/>
        <v>0.11139400244798042</v>
      </c>
      <c r="AJ321" s="14">
        <f t="shared" si="183"/>
        <v>0.8991256349135831</v>
      </c>
      <c r="AK321" s="59">
        <f t="shared" si="184"/>
        <v>11134.622556915545</v>
      </c>
      <c r="AL321" s="13">
        <f t="shared" si="185"/>
        <v>0.12389147647724086</v>
      </c>
      <c r="AN321" s="20"/>
      <c r="AO321" s="13">
        <f t="shared" si="186"/>
        <v>0.11139400244798042</v>
      </c>
      <c r="AP321" s="50">
        <f t="shared" si="187"/>
        <v>0.8991256349135831</v>
      </c>
      <c r="AQ321" s="12">
        <f t="shared" si="188"/>
        <v>11134.622556915545</v>
      </c>
      <c r="AR321" s="13">
        <f t="shared" si="189"/>
        <v>0.12389147647724086</v>
      </c>
      <c r="AS321" s="20"/>
      <c r="AT321" s="19">
        <f t="shared" si="143"/>
        <v>1264</v>
      </c>
      <c r="AU321" s="45">
        <v>6.3899999999999998E-2</v>
      </c>
      <c r="AV321" s="45"/>
      <c r="AW321" s="20"/>
      <c r="AX321" s="81">
        <f t="shared" si="139"/>
        <v>7.1420365747068031</v>
      </c>
      <c r="AY321" s="82">
        <f t="shared" si="140"/>
        <v>2.1004689088719113</v>
      </c>
      <c r="BA321" s="20"/>
      <c r="BB321" s="13"/>
    </row>
    <row r="322" spans="2:54" x14ac:dyDescent="0.2">
      <c r="B322" s="1">
        <v>10</v>
      </c>
      <c r="C322" t="s">
        <v>631</v>
      </c>
      <c r="D322" t="s">
        <v>711</v>
      </c>
      <c r="E322">
        <v>1264</v>
      </c>
      <c r="F322">
        <v>89874</v>
      </c>
      <c r="G322" s="20"/>
      <c r="H322" s="49">
        <v>1.6459999999999999</v>
      </c>
      <c r="I322" s="49">
        <v>12.682</v>
      </c>
      <c r="J322" s="49">
        <v>12.670999999999999</v>
      </c>
      <c r="K322" s="20"/>
      <c r="L322" s="49">
        <v>4.1520000000000001</v>
      </c>
      <c r="M322" s="49">
        <v>15.929</v>
      </c>
      <c r="N322" s="49">
        <v>15.903</v>
      </c>
      <c r="O322" s="20"/>
      <c r="P322" s="28">
        <v>1.2E-2</v>
      </c>
      <c r="Q322" s="28">
        <v>0.01</v>
      </c>
      <c r="R322" s="28">
        <v>1.0999999999999999E-2</v>
      </c>
      <c r="S322" s="20"/>
      <c r="T322" s="26">
        <v>8.2889999999999997</v>
      </c>
      <c r="U322" s="26">
        <v>0.91100000000000003</v>
      </c>
      <c r="V322" s="20"/>
      <c r="W322" s="26">
        <v>0.999</v>
      </c>
      <c r="X322" s="28">
        <f t="shared" si="177"/>
        <v>0.10990469296658223</v>
      </c>
      <c r="Y322" s="53">
        <f t="shared" si="178"/>
        <v>0.10979478827361565</v>
      </c>
      <c r="Z322" s="20"/>
      <c r="AA322" s="28">
        <f t="shared" si="179"/>
        <v>2.5224787363304984</v>
      </c>
      <c r="AB322" s="28">
        <f t="shared" si="180"/>
        <v>1.2560321715817695</v>
      </c>
      <c r="AC322" s="28">
        <f t="shared" si="181"/>
        <v>1.2550706337305659</v>
      </c>
      <c r="AD322" s="20"/>
      <c r="AE322" s="26">
        <v>-0.108</v>
      </c>
      <c r="AF322" s="26">
        <v>-0.108</v>
      </c>
      <c r="AG322" s="26">
        <v>1</v>
      </c>
      <c r="AH322" s="20"/>
      <c r="AI322" s="38">
        <f t="shared" si="182"/>
        <v>0.10979478827361565</v>
      </c>
      <c r="AJ322" s="14">
        <f t="shared" si="183"/>
        <v>0.89764141122482466</v>
      </c>
      <c r="AK322" s="59">
        <f t="shared" si="184"/>
        <v>10992.916188925083</v>
      </c>
      <c r="AL322" s="13">
        <f t="shared" si="185"/>
        <v>0.12231475386569067</v>
      </c>
      <c r="AN322" s="20"/>
      <c r="AO322" s="13">
        <f t="shared" si="186"/>
        <v>0.10979478827361565</v>
      </c>
      <c r="AP322" s="50">
        <f t="shared" si="187"/>
        <v>0.89764141122482466</v>
      </c>
      <c r="AQ322" s="12">
        <f t="shared" si="188"/>
        <v>10992.916188925083</v>
      </c>
      <c r="AR322" s="13">
        <f t="shared" si="189"/>
        <v>0.12231475386569067</v>
      </c>
      <c r="AS322" s="20"/>
      <c r="AT322" s="19">
        <f t="shared" si="143"/>
        <v>1264</v>
      </c>
      <c r="AU322" s="45">
        <v>7.0800000000000002E-2</v>
      </c>
      <c r="AV322" s="45"/>
      <c r="AW322" s="20"/>
      <c r="AX322" s="81">
        <f t="shared" si="139"/>
        <v>7.1420365747068031</v>
      </c>
      <c r="AY322" s="82">
        <f t="shared" si="140"/>
        <v>2.1149293346093891</v>
      </c>
      <c r="BA322" s="20"/>
      <c r="BB322" s="13"/>
    </row>
    <row r="323" spans="2:54" x14ac:dyDescent="0.2">
      <c r="B323" s="1">
        <v>10</v>
      </c>
      <c r="C323" t="s">
        <v>632</v>
      </c>
      <c r="D323" t="s">
        <v>712</v>
      </c>
      <c r="E323">
        <v>1257</v>
      </c>
      <c r="F323">
        <v>89874</v>
      </c>
      <c r="G323" s="20"/>
      <c r="H323" s="49">
        <v>1.5469999999999999</v>
      </c>
      <c r="I323" s="49">
        <v>12.478</v>
      </c>
      <c r="J323" s="49">
        <v>12.467000000000001</v>
      </c>
      <c r="K323" s="20"/>
      <c r="L323" s="49">
        <v>3.0939999999999999</v>
      </c>
      <c r="M323" s="49">
        <v>17.347000000000001</v>
      </c>
      <c r="N323" s="49">
        <v>17.318000000000001</v>
      </c>
      <c r="O323" s="20"/>
      <c r="P323" s="28">
        <v>0.03</v>
      </c>
      <c r="Q323" s="28">
        <v>0.01</v>
      </c>
      <c r="R323" s="28">
        <v>0.01</v>
      </c>
      <c r="S323" s="20"/>
      <c r="T323" s="26">
        <v>7.8360000000000003</v>
      </c>
      <c r="U323" s="26">
        <v>0.89600000000000002</v>
      </c>
      <c r="V323" s="20"/>
      <c r="W323" s="26">
        <v>0.999</v>
      </c>
      <c r="X323" s="28">
        <f t="shared" si="177"/>
        <v>0.11434405308831036</v>
      </c>
      <c r="Y323" s="53">
        <f t="shared" si="178"/>
        <v>0.11422970903522205</v>
      </c>
      <c r="Z323" s="20"/>
      <c r="AA323" s="28">
        <f t="shared" si="179"/>
        <v>2</v>
      </c>
      <c r="AB323" s="28">
        <f t="shared" si="180"/>
        <v>1.390206763904472</v>
      </c>
      <c r="AC323" s="28">
        <f t="shared" si="181"/>
        <v>1.3891072431218416</v>
      </c>
      <c r="AD323" s="20"/>
      <c r="AE323" s="26">
        <v>-5.1999999999999998E-2</v>
      </c>
      <c r="AF323" s="26">
        <v>-5.1999999999999998E-2</v>
      </c>
      <c r="AG323" s="26">
        <v>1</v>
      </c>
      <c r="AH323" s="20"/>
      <c r="AI323" s="38">
        <f t="shared" si="182"/>
        <v>0.11422970903522205</v>
      </c>
      <c r="AJ323" s="14">
        <f t="shared" si="183"/>
        <v>0.90215789251835121</v>
      </c>
      <c r="AK323" s="59">
        <f t="shared" si="184"/>
        <v>11379.694125574271</v>
      </c>
      <c r="AL323" s="13">
        <f t="shared" si="185"/>
        <v>0.1266183114757802</v>
      </c>
      <c r="AN323" s="20"/>
      <c r="AO323" s="13">
        <f t="shared" si="186"/>
        <v>0.11422970903522205</v>
      </c>
      <c r="AP323" s="50">
        <f t="shared" si="187"/>
        <v>0.90215789251835121</v>
      </c>
      <c r="AQ323" s="12">
        <f t="shared" si="188"/>
        <v>11379.694125574271</v>
      </c>
      <c r="AR323" s="13">
        <f t="shared" si="189"/>
        <v>0.1266183114757802</v>
      </c>
      <c r="AS323" s="20"/>
      <c r="AT323" s="19">
        <f t="shared" si="143"/>
        <v>1257</v>
      </c>
      <c r="AU323" s="45">
        <v>4.4699999999999997E-2</v>
      </c>
      <c r="AV323" s="45"/>
      <c r="AW323" s="20"/>
      <c r="AX323" s="81">
        <f t="shared" si="139"/>
        <v>7.1364832085902474</v>
      </c>
      <c r="AY323" s="82">
        <f t="shared" si="140"/>
        <v>2.0587285000822946</v>
      </c>
      <c r="BA323" s="20"/>
      <c r="BB323" s="13"/>
    </row>
    <row r="324" spans="2:54" x14ac:dyDescent="0.2">
      <c r="B324" s="1">
        <v>10</v>
      </c>
      <c r="C324" t="s">
        <v>633</v>
      </c>
      <c r="D324" t="s">
        <v>713</v>
      </c>
      <c r="E324">
        <v>1256</v>
      </c>
      <c r="F324">
        <v>89874</v>
      </c>
      <c r="G324" s="20"/>
      <c r="H324" s="49">
        <v>1.6519999999999999</v>
      </c>
      <c r="I324" s="49">
        <v>12.782</v>
      </c>
      <c r="J324" s="49">
        <v>12.772</v>
      </c>
      <c r="K324" s="20"/>
      <c r="L324" s="49">
        <v>4.6529999999999996</v>
      </c>
      <c r="M324" s="49">
        <v>16.257999999999999</v>
      </c>
      <c r="N324" s="49">
        <v>16.231000000000002</v>
      </c>
      <c r="O324" s="20"/>
      <c r="P324" s="28">
        <v>1.4E-2</v>
      </c>
      <c r="Q324" s="28">
        <v>0.01</v>
      </c>
      <c r="R324" s="28">
        <v>1.0999999999999999E-2</v>
      </c>
      <c r="S324" s="20"/>
      <c r="T324" s="26">
        <v>8.3719999999999999</v>
      </c>
      <c r="U324" s="26">
        <v>0.91800000000000004</v>
      </c>
      <c r="V324" s="20"/>
      <c r="W324" s="26">
        <v>0.999</v>
      </c>
      <c r="X324" s="28">
        <f t="shared" si="177"/>
        <v>0.10965121834687053</v>
      </c>
      <c r="Y324" s="53">
        <f t="shared" si="178"/>
        <v>0.10954156712852366</v>
      </c>
      <c r="Z324" s="20"/>
      <c r="AA324" s="28">
        <f t="shared" si="179"/>
        <v>2.8165859564164646</v>
      </c>
      <c r="AB324" s="28">
        <f t="shared" si="180"/>
        <v>1.271944922547332</v>
      </c>
      <c r="AC324" s="28">
        <f t="shared" si="181"/>
        <v>1.2708268086439087</v>
      </c>
      <c r="AD324" s="20"/>
      <c r="AE324" s="26">
        <v>-1.0999999999999999E-2</v>
      </c>
      <c r="AF324" s="26">
        <v>-1.0999999999999999E-2</v>
      </c>
      <c r="AG324" s="26">
        <v>1</v>
      </c>
      <c r="AH324" s="20"/>
      <c r="AI324" s="38">
        <f t="shared" si="182"/>
        <v>0.10954156712852366</v>
      </c>
      <c r="AJ324" s="14">
        <f t="shared" si="183"/>
        <v>0.89798598759949877</v>
      </c>
      <c r="AK324" s="59">
        <f t="shared" si="184"/>
        <v>10963.35459579551</v>
      </c>
      <c r="AL324" s="13">
        <f t="shared" si="185"/>
        <v>0.12198583122811392</v>
      </c>
      <c r="AN324" s="20"/>
      <c r="AO324" s="13">
        <f t="shared" si="186"/>
        <v>0.10954156712852366</v>
      </c>
      <c r="AP324" s="50">
        <f t="shared" si="187"/>
        <v>0.89798598759949877</v>
      </c>
      <c r="AQ324" s="12">
        <f t="shared" si="188"/>
        <v>10963.35459579551</v>
      </c>
      <c r="AR324" s="13">
        <f t="shared" si="189"/>
        <v>0.12198583122811392</v>
      </c>
      <c r="AS324" s="20"/>
      <c r="AT324" s="19">
        <f t="shared" si="143"/>
        <v>1256</v>
      </c>
      <c r="AU324" s="45">
        <v>0.12859999999999999</v>
      </c>
      <c r="AV324" s="45"/>
      <c r="AW324" s="20"/>
      <c r="AX324" s="81">
        <f t="shared" si="139"/>
        <v>7.1356873470281439</v>
      </c>
      <c r="AY324" s="82">
        <f t="shared" si="140"/>
        <v>2.1248928045837534</v>
      </c>
      <c r="BA324" s="20"/>
      <c r="BB324" s="13"/>
    </row>
    <row r="325" spans="2:54" x14ac:dyDescent="0.2">
      <c r="B325" s="1">
        <v>10</v>
      </c>
      <c r="C325" t="s">
        <v>634</v>
      </c>
      <c r="D325" t="s">
        <v>714</v>
      </c>
      <c r="E325">
        <v>1252</v>
      </c>
      <c r="F325">
        <v>89874</v>
      </c>
      <c r="G325" s="20"/>
      <c r="H325" s="49">
        <v>1.4930000000000001</v>
      </c>
      <c r="I325" s="49">
        <v>12.821</v>
      </c>
      <c r="J325" s="49">
        <v>12.81</v>
      </c>
      <c r="K325" s="20"/>
      <c r="L325" s="49">
        <v>3.4180000000000001</v>
      </c>
      <c r="M325" s="49">
        <v>19.212</v>
      </c>
      <c r="N325" s="49">
        <v>19.18</v>
      </c>
      <c r="O325" s="20"/>
      <c r="P325" s="28">
        <v>1.2E-2</v>
      </c>
      <c r="Q325" s="28">
        <v>7.0000000000000001E-3</v>
      </c>
      <c r="R325" s="28">
        <v>8.0000000000000002E-3</v>
      </c>
      <c r="S325" s="20"/>
      <c r="T325" s="26">
        <v>7.593</v>
      </c>
      <c r="U325" s="26">
        <v>0.92100000000000004</v>
      </c>
      <c r="V325" s="20"/>
      <c r="W325" s="26">
        <v>0.999</v>
      </c>
      <c r="X325" s="28">
        <f t="shared" si="177"/>
        <v>0.12129593046226789</v>
      </c>
      <c r="Y325" s="53">
        <f t="shared" si="178"/>
        <v>0.12117463453180562</v>
      </c>
      <c r="Z325" s="20"/>
      <c r="AA325" s="28">
        <f t="shared" si="179"/>
        <v>2.2893503014065639</v>
      </c>
      <c r="AB325" s="28">
        <f t="shared" si="180"/>
        <v>1.4984790577958038</v>
      </c>
      <c r="AC325" s="28">
        <f t="shared" si="181"/>
        <v>1.4972677595628414</v>
      </c>
      <c r="AD325" s="20"/>
      <c r="AE325" s="26">
        <v>-0.13800000000000001</v>
      </c>
      <c r="AF325" s="26">
        <v>-0.13800000000000001</v>
      </c>
      <c r="AG325" s="26">
        <v>1</v>
      </c>
      <c r="AH325" s="20"/>
      <c r="AI325" s="38">
        <f t="shared" si="182"/>
        <v>0.12117463453180562</v>
      </c>
      <c r="AJ325" s="14">
        <f t="shared" si="183"/>
        <v>0.90823839906932757</v>
      </c>
      <c r="AK325" s="59">
        <f t="shared" si="184"/>
        <v>11990.738461477678</v>
      </c>
      <c r="AL325" s="13">
        <f t="shared" si="185"/>
        <v>0.13341721144577606</v>
      </c>
      <c r="AN325" s="20"/>
      <c r="AO325" s="13">
        <f t="shared" si="186"/>
        <v>0.12117463453180562</v>
      </c>
      <c r="AP325" s="50">
        <f t="shared" si="187"/>
        <v>0.90823839906932757</v>
      </c>
      <c r="AQ325" s="12">
        <f t="shared" si="188"/>
        <v>11990.738461477678</v>
      </c>
      <c r="AR325" s="13">
        <f t="shared" si="189"/>
        <v>0.13341721144577606</v>
      </c>
      <c r="AS325" s="20"/>
      <c r="AT325" s="19">
        <f t="shared" si="143"/>
        <v>1252</v>
      </c>
      <c r="AU325" s="45">
        <v>2.8400000000000002E-2</v>
      </c>
      <c r="AV325" s="45"/>
      <c r="AW325" s="20"/>
      <c r="AX325" s="81">
        <f t="shared" si="139"/>
        <v>7.1324975516600437</v>
      </c>
      <c r="AY325" s="82">
        <f t="shared" si="140"/>
        <v>2.0272267702310969</v>
      </c>
      <c r="BA325" s="20"/>
      <c r="BB325" s="13"/>
    </row>
    <row r="326" spans="2:54" x14ac:dyDescent="0.2">
      <c r="B326" s="1">
        <v>10</v>
      </c>
      <c r="C326" t="s">
        <v>635</v>
      </c>
      <c r="D326" t="s">
        <v>715</v>
      </c>
      <c r="E326">
        <v>1251</v>
      </c>
      <c r="F326">
        <v>89874</v>
      </c>
      <c r="G326" s="20"/>
      <c r="H326" s="49">
        <v>1.327</v>
      </c>
      <c r="I326" s="49">
        <v>12.789</v>
      </c>
      <c r="J326" s="49">
        <v>12.778</v>
      </c>
      <c r="K326" s="20"/>
      <c r="L326" s="49">
        <v>2.782</v>
      </c>
      <c r="M326" s="49">
        <v>18.62</v>
      </c>
      <c r="N326" s="49">
        <v>18.588999999999999</v>
      </c>
      <c r="O326" s="20"/>
      <c r="P326" s="28">
        <v>2.4E-2</v>
      </c>
      <c r="Q326" s="28">
        <v>8.9999999999999993E-3</v>
      </c>
      <c r="R326" s="28">
        <v>0.01</v>
      </c>
      <c r="S326" s="20"/>
      <c r="T326" s="26">
        <v>6.7530000000000001</v>
      </c>
      <c r="U326" s="26">
        <v>0.91900000000000004</v>
      </c>
      <c r="V326" s="20"/>
      <c r="W326" s="26">
        <v>0.999</v>
      </c>
      <c r="X326" s="28">
        <f t="shared" si="177"/>
        <v>0.13608766474159634</v>
      </c>
      <c r="Y326" s="53">
        <f t="shared" si="178"/>
        <v>0.13595157707685473</v>
      </c>
      <c r="Z326" s="20"/>
      <c r="AA326" s="28">
        <f t="shared" si="179"/>
        <v>2.0964581763376038</v>
      </c>
      <c r="AB326" s="28">
        <f t="shared" si="180"/>
        <v>1.4559386973180077</v>
      </c>
      <c r="AC326" s="28">
        <f t="shared" si="181"/>
        <v>1.4547660040694943</v>
      </c>
      <c r="AD326" s="20"/>
      <c r="AE326" s="26">
        <v>-6.9000000000000006E-2</v>
      </c>
      <c r="AF326" s="26">
        <v>-6.9000000000000006E-2</v>
      </c>
      <c r="AG326" s="26">
        <v>1</v>
      </c>
      <c r="AH326" s="20"/>
      <c r="AI326" s="38">
        <f t="shared" si="182"/>
        <v>0.13595157707685473</v>
      </c>
      <c r="AJ326" s="14">
        <f t="shared" si="183"/>
        <v>0.91872403257783208</v>
      </c>
      <c r="AK326" s="59">
        <f t="shared" si="184"/>
        <v>13299.436615282099</v>
      </c>
      <c r="AL326" s="13">
        <f t="shared" si="185"/>
        <v>0.14797868811093418</v>
      </c>
      <c r="AN326" s="20"/>
      <c r="AO326" s="13">
        <f t="shared" si="186"/>
        <v>0.13595157707685473</v>
      </c>
      <c r="AP326" s="50">
        <f t="shared" si="187"/>
        <v>0.91872403257783208</v>
      </c>
      <c r="AQ326" s="12">
        <f t="shared" si="188"/>
        <v>13299.436615282099</v>
      </c>
      <c r="AR326" s="13">
        <f t="shared" si="189"/>
        <v>0.14797868811093418</v>
      </c>
      <c r="AS326" s="20"/>
      <c r="AT326" s="19">
        <f t="shared" si="143"/>
        <v>1251</v>
      </c>
      <c r="AU326" s="45">
        <v>2.63E-2</v>
      </c>
      <c r="AV326" s="45"/>
      <c r="AW326" s="20"/>
      <c r="AX326" s="81">
        <f t="shared" si="139"/>
        <v>7.1316985104669115</v>
      </c>
      <c r="AY326" s="82">
        <f t="shared" si="140"/>
        <v>1.9099868505927049</v>
      </c>
      <c r="BA326" s="20"/>
      <c r="BB326" s="13"/>
    </row>
    <row r="327" spans="2:54" x14ac:dyDescent="0.2">
      <c r="B327" s="1">
        <v>10</v>
      </c>
      <c r="C327" t="s">
        <v>636</v>
      </c>
      <c r="D327" t="s">
        <v>716</v>
      </c>
      <c r="E327">
        <v>1239</v>
      </c>
      <c r="F327">
        <v>89874</v>
      </c>
      <c r="G327" s="20"/>
      <c r="H327" s="49">
        <v>1.6919999999999999</v>
      </c>
      <c r="I327" s="49">
        <v>12.102</v>
      </c>
      <c r="J327" s="49">
        <v>12.092000000000001</v>
      </c>
      <c r="K327" s="20"/>
      <c r="L327" s="49">
        <v>4.7709999999999999</v>
      </c>
      <c r="M327" s="49">
        <v>17.015999999999998</v>
      </c>
      <c r="N327" s="49">
        <v>16.986999999999998</v>
      </c>
      <c r="O327" s="20"/>
      <c r="P327" s="28">
        <v>1.4E-2</v>
      </c>
      <c r="Q327" s="28">
        <v>8.9999999999999993E-3</v>
      </c>
      <c r="R327" s="28">
        <v>1.0999999999999999E-2</v>
      </c>
      <c r="S327" s="20"/>
      <c r="T327" s="26">
        <v>8.6920000000000002</v>
      </c>
      <c r="U327" s="26">
        <v>0.86899999999999999</v>
      </c>
      <c r="V327" s="20"/>
      <c r="W327" s="26">
        <v>0.999</v>
      </c>
      <c r="X327" s="28">
        <f t="shared" si="177"/>
        <v>9.9976990335941096E-2</v>
      </c>
      <c r="Y327" s="53">
        <f t="shared" si="178"/>
        <v>9.9877013345605156E-2</v>
      </c>
      <c r="Z327" s="20"/>
      <c r="AA327" s="28">
        <f t="shared" si="179"/>
        <v>2.8197399527186762</v>
      </c>
      <c r="AB327" s="28">
        <f t="shared" si="180"/>
        <v>1.4060485870104114</v>
      </c>
      <c r="AC327" s="28">
        <f t="shared" si="181"/>
        <v>1.4048130995699635</v>
      </c>
      <c r="AD327" s="20"/>
      <c r="AE327" s="26">
        <v>-0.12</v>
      </c>
      <c r="AF327" s="26">
        <v>-0.12</v>
      </c>
      <c r="AG327" s="26">
        <v>1</v>
      </c>
      <c r="AH327" s="20"/>
      <c r="AI327" s="38">
        <f t="shared" si="182"/>
        <v>9.9877013345605156E-2</v>
      </c>
      <c r="AJ327" s="14">
        <f t="shared" si="183"/>
        <v>0.88948705038149112</v>
      </c>
      <c r="AK327" s="59">
        <f t="shared" si="184"/>
        <v>10091.599077887713</v>
      </c>
      <c r="AL327" s="13">
        <f t="shared" si="185"/>
        <v>0.11228607915401242</v>
      </c>
      <c r="AN327" s="20"/>
      <c r="AO327" s="13">
        <f t="shared" si="186"/>
        <v>9.9877013345605156E-2</v>
      </c>
      <c r="AP327" s="50">
        <f t="shared" si="187"/>
        <v>0.88948705038149112</v>
      </c>
      <c r="AQ327" s="12">
        <f t="shared" si="188"/>
        <v>10091.599077887713</v>
      </c>
      <c r="AR327" s="13">
        <f t="shared" si="189"/>
        <v>0.11228607915401242</v>
      </c>
      <c r="AS327" s="20"/>
      <c r="AT327" s="19">
        <f t="shared" si="143"/>
        <v>1239</v>
      </c>
      <c r="AU327" s="45">
        <v>7.5999999999999998E-2</v>
      </c>
      <c r="AV327" s="45"/>
      <c r="AW327" s="20"/>
      <c r="AX327" s="81">
        <f t="shared" si="139"/>
        <v>7.1220598816291423</v>
      </c>
      <c r="AY327" s="82">
        <f t="shared" si="140"/>
        <v>2.162403062394183</v>
      </c>
      <c r="BA327" s="20"/>
      <c r="BB327" s="13"/>
    </row>
    <row r="328" spans="2:54" x14ac:dyDescent="0.2">
      <c r="B328" s="1">
        <v>10</v>
      </c>
      <c r="C328" t="s">
        <v>637</v>
      </c>
      <c r="D328" t="s">
        <v>717</v>
      </c>
      <c r="E328">
        <v>1235</v>
      </c>
      <c r="F328">
        <v>89874</v>
      </c>
      <c r="G328" s="20"/>
      <c r="H328" s="49">
        <v>1.694</v>
      </c>
      <c r="I328" s="49">
        <v>12.33</v>
      </c>
      <c r="J328" s="49">
        <v>12.32</v>
      </c>
      <c r="K328" s="20"/>
      <c r="L328" s="49">
        <v>3.9649999999999999</v>
      </c>
      <c r="M328" s="49">
        <v>15.554</v>
      </c>
      <c r="N328" s="49">
        <v>15.529</v>
      </c>
      <c r="O328" s="20"/>
      <c r="P328" s="28">
        <v>2.3E-2</v>
      </c>
      <c r="Q328" s="28">
        <v>8.9999999999999993E-3</v>
      </c>
      <c r="R328" s="28">
        <v>1.0999999999999999E-2</v>
      </c>
      <c r="S328" s="20"/>
      <c r="T328" s="26">
        <v>8.7349999999999994</v>
      </c>
      <c r="U328" s="26">
        <v>0.88600000000000001</v>
      </c>
      <c r="V328" s="20"/>
      <c r="W328" s="26">
        <v>0.999</v>
      </c>
      <c r="X328" s="28">
        <f t="shared" si="177"/>
        <v>0.10143102461362337</v>
      </c>
      <c r="Y328" s="53">
        <f t="shared" si="178"/>
        <v>0.10132959358900974</v>
      </c>
      <c r="Z328" s="20"/>
      <c r="AA328" s="28">
        <f t="shared" si="179"/>
        <v>2.3406139315230226</v>
      </c>
      <c r="AB328" s="28">
        <f t="shared" si="180"/>
        <v>1.2614760746147609</v>
      </c>
      <c r="AC328" s="28">
        <f t="shared" si="181"/>
        <v>1.2604707792207792</v>
      </c>
      <c r="AD328" s="20"/>
      <c r="AE328" s="26">
        <v>-0.13400000000000001</v>
      </c>
      <c r="AF328" s="26">
        <v>-0.13400000000000001</v>
      </c>
      <c r="AG328" s="26">
        <v>1</v>
      </c>
      <c r="AH328" s="20"/>
      <c r="AI328" s="38">
        <f t="shared" si="182"/>
        <v>0.10132959358900974</v>
      </c>
      <c r="AJ328" s="14">
        <f t="shared" si="183"/>
        <v>0.89136882725844491</v>
      </c>
      <c r="AK328" s="59">
        <f t="shared" si="184"/>
        <v>10216.753846136235</v>
      </c>
      <c r="AL328" s="13">
        <f t="shared" si="185"/>
        <v>0.11367863727147155</v>
      </c>
      <c r="AN328" s="20"/>
      <c r="AO328" s="13">
        <f t="shared" si="186"/>
        <v>0.10132959358900974</v>
      </c>
      <c r="AP328" s="50">
        <f t="shared" si="187"/>
        <v>0.89136882725844491</v>
      </c>
      <c r="AQ328" s="12">
        <f t="shared" si="188"/>
        <v>10216.753846136235</v>
      </c>
      <c r="AR328" s="13">
        <f t="shared" si="189"/>
        <v>0.11367863727147155</v>
      </c>
      <c r="AS328" s="20"/>
      <c r="AT328" s="19">
        <f t="shared" si="143"/>
        <v>1235</v>
      </c>
      <c r="AU328" s="45">
        <v>5.1799999999999999E-2</v>
      </c>
      <c r="AV328" s="45"/>
      <c r="AW328" s="20"/>
      <c r="AX328" s="81">
        <f t="shared" si="139"/>
        <v>7.1188262490620779</v>
      </c>
      <c r="AY328" s="82">
        <f t="shared" si="140"/>
        <v>2.1673379435860198</v>
      </c>
      <c r="BA328" s="20"/>
      <c r="BB328" s="13"/>
    </row>
    <row r="329" spans="2:54" x14ac:dyDescent="0.2">
      <c r="B329" s="1">
        <v>10</v>
      </c>
      <c r="C329" t="s">
        <v>638</v>
      </c>
      <c r="D329" t="s">
        <v>718</v>
      </c>
      <c r="E329">
        <v>1221</v>
      </c>
      <c r="F329">
        <v>89874</v>
      </c>
      <c r="G329" s="20"/>
      <c r="H329" s="49">
        <v>1.583</v>
      </c>
      <c r="I329" s="49">
        <v>12.395</v>
      </c>
      <c r="J329" s="49">
        <v>12.385</v>
      </c>
      <c r="K329" s="20"/>
      <c r="L329" s="49">
        <v>4.2060000000000004</v>
      </c>
      <c r="M329" s="49">
        <v>17.077999999999999</v>
      </c>
      <c r="N329" s="49">
        <v>17.048999999999999</v>
      </c>
      <c r="O329" s="20"/>
      <c r="P329" s="28">
        <v>1.4999999999999999E-2</v>
      </c>
      <c r="Q329" s="28">
        <v>8.9999999999999993E-3</v>
      </c>
      <c r="R329" s="28">
        <v>8.9999999999999993E-3</v>
      </c>
      <c r="S329" s="20"/>
      <c r="T329" s="26">
        <v>8.2539999999999996</v>
      </c>
      <c r="U329" s="26">
        <v>0.89</v>
      </c>
      <c r="V329" s="20"/>
      <c r="W329" s="26">
        <v>0.999</v>
      </c>
      <c r="X329" s="28">
        <f t="shared" si="177"/>
        <v>0.10782650835958324</v>
      </c>
      <c r="Y329" s="53">
        <f t="shared" si="178"/>
        <v>0.10771868185122366</v>
      </c>
      <c r="Z329" s="20"/>
      <c r="AA329" s="28">
        <f t="shared" si="179"/>
        <v>2.6569804169298803</v>
      </c>
      <c r="AB329" s="28">
        <f t="shared" si="180"/>
        <v>1.3778136345300525</v>
      </c>
      <c r="AC329" s="28">
        <f t="shared" si="181"/>
        <v>1.3765845781186921</v>
      </c>
      <c r="AD329" s="20"/>
      <c r="AE329" s="26">
        <v>-0.17299999999999999</v>
      </c>
      <c r="AF329" s="26">
        <v>-0.17299999999999999</v>
      </c>
      <c r="AG329" s="26">
        <v>1</v>
      </c>
      <c r="AH329" s="20"/>
      <c r="AI329" s="38">
        <f t="shared" si="182"/>
        <v>0.10771868185122366</v>
      </c>
      <c r="AJ329" s="14">
        <f t="shared" si="183"/>
        <v>0.89884713225432755</v>
      </c>
      <c r="AK329" s="59">
        <f t="shared" si="184"/>
        <v>10770.584302156531</v>
      </c>
      <c r="AL329" s="13">
        <f t="shared" si="185"/>
        <v>0.11984093622356333</v>
      </c>
      <c r="AN329" s="20"/>
      <c r="AO329" s="13">
        <f t="shared" si="186"/>
        <v>0.10771868185122366</v>
      </c>
      <c r="AP329" s="50">
        <f t="shared" si="187"/>
        <v>0.89884713225432755</v>
      </c>
      <c r="AQ329" s="12">
        <f t="shared" si="188"/>
        <v>10770.584302156531</v>
      </c>
      <c r="AR329" s="13">
        <f t="shared" si="189"/>
        <v>0.11984093622356333</v>
      </c>
      <c r="AS329" s="20"/>
      <c r="AT329" s="19">
        <f t="shared" si="143"/>
        <v>1221</v>
      </c>
      <c r="AU329" s="45">
        <v>6.4899999999999999E-2</v>
      </c>
      <c r="AV329" s="45"/>
      <c r="AW329" s="20"/>
      <c r="AX329" s="81">
        <f t="shared" si="139"/>
        <v>7.1074254741107046</v>
      </c>
      <c r="AY329" s="82">
        <f t="shared" si="140"/>
        <v>2.1106979313303902</v>
      </c>
      <c r="BA329" s="20"/>
      <c r="BB329" s="13"/>
    </row>
    <row r="330" spans="2:54" x14ac:dyDescent="0.2">
      <c r="B330" s="1">
        <v>10</v>
      </c>
      <c r="C330" t="s">
        <v>639</v>
      </c>
      <c r="D330" t="s">
        <v>719</v>
      </c>
      <c r="E330">
        <v>1221</v>
      </c>
      <c r="F330">
        <v>89874</v>
      </c>
      <c r="G330" s="20"/>
      <c r="H330" s="49">
        <v>1.538</v>
      </c>
      <c r="I330" s="49">
        <v>12.8</v>
      </c>
      <c r="J330" s="49">
        <v>12.789</v>
      </c>
      <c r="K330" s="20"/>
      <c r="L330" s="49">
        <v>3.4239999999999999</v>
      </c>
      <c r="M330" s="49">
        <v>16.067</v>
      </c>
      <c r="N330" s="49">
        <v>16.04</v>
      </c>
      <c r="O330" s="20"/>
      <c r="P330" s="28">
        <v>2.4E-2</v>
      </c>
      <c r="Q330" s="28">
        <v>1.0999999999999999E-2</v>
      </c>
      <c r="R330" s="28">
        <v>1.0999999999999999E-2</v>
      </c>
      <c r="S330" s="20"/>
      <c r="T330" s="26">
        <v>8.0190000000000001</v>
      </c>
      <c r="U330" s="26">
        <v>0.91900000000000004</v>
      </c>
      <c r="V330" s="20"/>
      <c r="W330" s="26">
        <v>0.999</v>
      </c>
      <c r="X330" s="28">
        <f t="shared" si="177"/>
        <v>0.11460281830652201</v>
      </c>
      <c r="Y330" s="53">
        <f t="shared" si="178"/>
        <v>0.11448821548821549</v>
      </c>
      <c r="Z330" s="20"/>
      <c r="AA330" s="28">
        <f t="shared" si="179"/>
        <v>2.2262678803641092</v>
      </c>
      <c r="AB330" s="28">
        <f t="shared" si="180"/>
        <v>1.2552343749999999</v>
      </c>
      <c r="AC330" s="28">
        <f t="shared" si="181"/>
        <v>1.2542028305575104</v>
      </c>
      <c r="AD330" s="20"/>
      <c r="AE330" s="26">
        <v>-5.7000000000000002E-2</v>
      </c>
      <c r="AF330" s="26">
        <v>-5.7000000000000002E-2</v>
      </c>
      <c r="AG330" s="26">
        <v>1</v>
      </c>
      <c r="AH330" s="20"/>
      <c r="AI330" s="38">
        <f t="shared" si="182"/>
        <v>0.11448821548821549</v>
      </c>
      <c r="AJ330" s="14">
        <f t="shared" si="183"/>
        <v>0.90491283483972995</v>
      </c>
      <c r="AK330" s="59">
        <f t="shared" si="184"/>
        <v>11370.723767676767</v>
      </c>
      <c r="AL330" s="13">
        <f t="shared" si="185"/>
        <v>0.12651850109794566</v>
      </c>
      <c r="AN330" s="20"/>
      <c r="AO330" s="13">
        <f t="shared" si="186"/>
        <v>0.11448821548821549</v>
      </c>
      <c r="AP330" s="50">
        <f t="shared" si="187"/>
        <v>0.90491283483972995</v>
      </c>
      <c r="AQ330" s="12">
        <f t="shared" si="188"/>
        <v>11370.723767676767</v>
      </c>
      <c r="AR330" s="13">
        <f t="shared" si="189"/>
        <v>0.12651850109794566</v>
      </c>
      <c r="AS330" s="20"/>
      <c r="AT330" s="19">
        <f t="shared" si="143"/>
        <v>1221</v>
      </c>
      <c r="AU330" s="45">
        <v>7.4399999999999994E-2</v>
      </c>
      <c r="AV330" s="45"/>
      <c r="AW330" s="20"/>
      <c r="AX330" s="81">
        <f t="shared" si="139"/>
        <v>7.1074254741107046</v>
      </c>
      <c r="AY330" s="82">
        <f t="shared" si="140"/>
        <v>2.0818137258248917</v>
      </c>
      <c r="BA330" s="20"/>
      <c r="BB330" s="13"/>
    </row>
    <row r="331" spans="2:54" x14ac:dyDescent="0.2">
      <c r="B331" s="1">
        <v>10</v>
      </c>
      <c r="C331" t="s">
        <v>640</v>
      </c>
      <c r="D331" t="s">
        <v>720</v>
      </c>
      <c r="E331">
        <v>1221</v>
      </c>
      <c r="F331">
        <v>89874</v>
      </c>
      <c r="G331" s="20"/>
      <c r="H331" s="49">
        <v>1.6140000000000001</v>
      </c>
      <c r="I331" s="49">
        <v>12.664</v>
      </c>
      <c r="J331" s="49">
        <v>12.653</v>
      </c>
      <c r="K331" s="20"/>
      <c r="L331" s="49">
        <v>3.63</v>
      </c>
      <c r="M331" s="49">
        <v>18.553000000000001</v>
      </c>
      <c r="N331" s="49">
        <v>18.521999999999998</v>
      </c>
      <c r="O331" s="20"/>
      <c r="P331" s="28">
        <v>1.4E-2</v>
      </c>
      <c r="Q331" s="28">
        <v>8.0000000000000002E-3</v>
      </c>
      <c r="R331" s="28">
        <v>8.9999999999999993E-3</v>
      </c>
      <c r="S331" s="20"/>
      <c r="T331" s="26">
        <v>8.4149999999999991</v>
      </c>
      <c r="U331" s="26">
        <v>0.90900000000000003</v>
      </c>
      <c r="V331" s="20"/>
      <c r="W331" s="26">
        <v>0.999</v>
      </c>
      <c r="X331" s="28">
        <f t="shared" si="177"/>
        <v>0.10802139037433156</v>
      </c>
      <c r="Y331" s="53">
        <f t="shared" si="178"/>
        <v>0.10791336898395723</v>
      </c>
      <c r="Z331" s="20"/>
      <c r="AA331" s="28">
        <f t="shared" si="179"/>
        <v>2.2490706319702598</v>
      </c>
      <c r="AB331" s="28">
        <f t="shared" si="180"/>
        <v>1.4650189513581808</v>
      </c>
      <c r="AC331" s="28">
        <f t="shared" si="181"/>
        <v>1.4638425669801627</v>
      </c>
      <c r="AD331" s="20"/>
      <c r="AE331" s="26">
        <v>-0.21099999999999999</v>
      </c>
      <c r="AF331" s="26">
        <v>-0.21099999999999999</v>
      </c>
      <c r="AG331" s="26">
        <v>1</v>
      </c>
      <c r="AH331" s="20"/>
      <c r="AI331" s="38">
        <f t="shared" si="182"/>
        <v>0.10791336898395723</v>
      </c>
      <c r="AJ331" s="14">
        <f t="shared" si="183"/>
        <v>0.89903100318159079</v>
      </c>
      <c r="AK331" s="59">
        <f t="shared" si="184"/>
        <v>10787.843900534761</v>
      </c>
      <c r="AL331" s="13">
        <f t="shared" si="185"/>
        <v>0.1200329783979211</v>
      </c>
      <c r="AN331" s="20"/>
      <c r="AO331" s="13">
        <f t="shared" si="186"/>
        <v>0.10791336898395723</v>
      </c>
      <c r="AP331" s="50">
        <f t="shared" si="187"/>
        <v>0.89903100318159079</v>
      </c>
      <c r="AQ331" s="12">
        <f t="shared" si="188"/>
        <v>10787.843900534761</v>
      </c>
      <c r="AR331" s="13">
        <f t="shared" si="189"/>
        <v>0.1200329783979211</v>
      </c>
      <c r="AS331" s="20"/>
      <c r="AT331" s="19">
        <f t="shared" si="143"/>
        <v>1221</v>
      </c>
      <c r="AU331" s="45">
        <v>5.2915000000000002E-3</v>
      </c>
      <c r="AV331" s="45"/>
      <c r="AW331" s="20"/>
      <c r="AX331" s="81">
        <f t="shared" si="139"/>
        <v>7.1074254741107046</v>
      </c>
      <c r="AY331" s="82">
        <f t="shared" si="140"/>
        <v>2.1300158276427692</v>
      </c>
      <c r="BA331" s="20"/>
      <c r="BB331" s="13"/>
    </row>
    <row r="332" spans="2:54" x14ac:dyDescent="0.2">
      <c r="B332" s="1">
        <v>10</v>
      </c>
      <c r="C332" t="s">
        <v>641</v>
      </c>
      <c r="D332" t="s">
        <v>721</v>
      </c>
      <c r="E332">
        <v>1212</v>
      </c>
      <c r="F332">
        <v>89874</v>
      </c>
      <c r="G332" s="20"/>
      <c r="H332" s="49">
        <v>1.9279999999999999</v>
      </c>
      <c r="I332" s="49">
        <v>12.872999999999999</v>
      </c>
      <c r="J332" s="49">
        <v>12.862</v>
      </c>
      <c r="K332" s="20"/>
      <c r="L332" s="49">
        <v>6.48</v>
      </c>
      <c r="M332" s="49">
        <v>16.670000000000002</v>
      </c>
      <c r="N332" s="49">
        <v>16.641999999999999</v>
      </c>
      <c r="O332" s="20"/>
      <c r="P332" s="28">
        <v>8.9999999999999993E-3</v>
      </c>
      <c r="Q332" s="28">
        <v>0.01</v>
      </c>
      <c r="R332" s="28">
        <v>0.01</v>
      </c>
      <c r="S332" s="20"/>
      <c r="T332" s="26">
        <v>10.128</v>
      </c>
      <c r="U332" s="26">
        <v>0.92400000000000004</v>
      </c>
      <c r="V332" s="20"/>
      <c r="W332" s="26">
        <v>0.999</v>
      </c>
      <c r="X332" s="28">
        <f t="shared" si="177"/>
        <v>9.1232227488151657E-2</v>
      </c>
      <c r="Y332" s="53">
        <f t="shared" si="178"/>
        <v>9.1140995260663507E-2</v>
      </c>
      <c r="Z332" s="20"/>
      <c r="AA332" s="28">
        <f t="shared" si="179"/>
        <v>3.3609958506224071</v>
      </c>
      <c r="AB332" s="28">
        <f t="shared" si="180"/>
        <v>1.2949584401460423</v>
      </c>
      <c r="AC332" s="28">
        <f t="shared" si="181"/>
        <v>1.2938889752760068</v>
      </c>
      <c r="AD332" s="20"/>
      <c r="AE332" s="26">
        <v>-0.115</v>
      </c>
      <c r="AF332" s="26">
        <v>-0.115</v>
      </c>
      <c r="AG332" s="26">
        <v>1</v>
      </c>
      <c r="AH332" s="20"/>
      <c r="AI332" s="38">
        <f t="shared" si="182"/>
        <v>9.1140995260663507E-2</v>
      </c>
      <c r="AJ332" s="14">
        <f t="shared" si="183"/>
        <v>0.88146265069274121</v>
      </c>
      <c r="AK332" s="59">
        <f t="shared" si="184"/>
        <v>9292.7429218009474</v>
      </c>
      <c r="AL332" s="13">
        <f t="shared" si="185"/>
        <v>0.10339745556891812</v>
      </c>
      <c r="AN332" s="20"/>
      <c r="AO332" s="13">
        <f t="shared" si="186"/>
        <v>9.1140995260663507E-2</v>
      </c>
      <c r="AP332" s="50">
        <f t="shared" si="187"/>
        <v>0.88146265069274121</v>
      </c>
      <c r="AQ332" s="12">
        <f t="shared" si="188"/>
        <v>9292.7429218009474</v>
      </c>
      <c r="AR332" s="13">
        <f t="shared" si="189"/>
        <v>0.10339745556891812</v>
      </c>
      <c r="AS332" s="20"/>
      <c r="AT332" s="19">
        <f t="shared" si="143"/>
        <v>1212</v>
      </c>
      <c r="AU332" s="45">
        <v>0.1671</v>
      </c>
      <c r="AV332" s="45"/>
      <c r="AW332" s="20"/>
      <c r="AX332" s="81">
        <f t="shared" si="139"/>
        <v>7.1000271666292596</v>
      </c>
      <c r="AY332" s="82">
        <f t="shared" si="140"/>
        <v>2.3153038654018205</v>
      </c>
      <c r="BA332" s="20"/>
      <c r="BB332" s="13"/>
    </row>
    <row r="333" spans="2:54" x14ac:dyDescent="0.2">
      <c r="B333" s="1">
        <v>10</v>
      </c>
      <c r="C333" t="s">
        <v>642</v>
      </c>
      <c r="D333" t="s">
        <v>722</v>
      </c>
      <c r="E333">
        <v>1209</v>
      </c>
      <c r="F333">
        <v>89874</v>
      </c>
      <c r="G333" s="20"/>
      <c r="H333" s="49">
        <v>1.5229999999999999</v>
      </c>
      <c r="I333" s="49">
        <v>12.685</v>
      </c>
      <c r="J333" s="49">
        <v>12.673999999999999</v>
      </c>
      <c r="K333" s="20"/>
      <c r="L333" s="49">
        <v>3.2160000000000002</v>
      </c>
      <c r="M333" s="49">
        <v>17.652000000000001</v>
      </c>
      <c r="N333" s="49">
        <v>17.623000000000001</v>
      </c>
      <c r="O333" s="20"/>
      <c r="P333" s="28">
        <v>2.5999999999999999E-2</v>
      </c>
      <c r="Q333" s="28">
        <v>7.0000000000000001E-3</v>
      </c>
      <c r="R333" s="28">
        <v>8.0000000000000002E-3</v>
      </c>
      <c r="S333" s="20"/>
      <c r="T333" s="26">
        <v>8.0180000000000007</v>
      </c>
      <c r="U333" s="26">
        <v>0.91100000000000003</v>
      </c>
      <c r="V333" s="20"/>
      <c r="W333" s="26">
        <v>0.999</v>
      </c>
      <c r="X333" s="28">
        <f t="shared" si="177"/>
        <v>0.11361935644799201</v>
      </c>
      <c r="Y333" s="53">
        <f t="shared" si="178"/>
        <v>0.11350573709154402</v>
      </c>
      <c r="Z333" s="20"/>
      <c r="AA333" s="28">
        <f t="shared" si="179"/>
        <v>2.111621799080762</v>
      </c>
      <c r="AB333" s="28">
        <f t="shared" si="180"/>
        <v>1.3915648403626331</v>
      </c>
      <c r="AC333" s="28">
        <f t="shared" si="181"/>
        <v>1.3904844563673664</v>
      </c>
      <c r="AD333" s="20"/>
      <c r="AE333" s="26">
        <v>-0.104</v>
      </c>
      <c r="AF333" s="26">
        <v>-0.104</v>
      </c>
      <c r="AG333" s="26">
        <v>1</v>
      </c>
      <c r="AH333" s="20"/>
      <c r="AI333" s="38">
        <f t="shared" si="182"/>
        <v>0.11350573709154402</v>
      </c>
      <c r="AJ333" s="14">
        <f t="shared" si="183"/>
        <v>0.90492567392375567</v>
      </c>
      <c r="AK333" s="59">
        <f t="shared" si="184"/>
        <v>11272.986179221751</v>
      </c>
      <c r="AL333" s="13">
        <f t="shared" si="185"/>
        <v>0.12543100539891125</v>
      </c>
      <c r="AN333" s="20"/>
      <c r="AO333" s="13">
        <f t="shared" si="186"/>
        <v>0.11350573709154402</v>
      </c>
      <c r="AP333" s="50">
        <f t="shared" si="187"/>
        <v>0.90492567392375567</v>
      </c>
      <c r="AQ333" s="12">
        <f t="shared" si="188"/>
        <v>11272.986179221751</v>
      </c>
      <c r="AR333" s="13">
        <f t="shared" si="189"/>
        <v>0.12543100539891125</v>
      </c>
      <c r="AS333" s="20"/>
      <c r="AT333" s="19">
        <f t="shared" si="143"/>
        <v>1209</v>
      </c>
      <c r="AU333" s="45">
        <v>2.6800000000000001E-2</v>
      </c>
      <c r="AV333" s="45"/>
      <c r="AW333" s="20"/>
      <c r="AX333" s="81">
        <f t="shared" si="139"/>
        <v>7.0975488506147926</v>
      </c>
      <c r="AY333" s="82">
        <f t="shared" si="140"/>
        <v>2.0816890142203155</v>
      </c>
      <c r="BA333" s="20"/>
      <c r="BB333" s="13"/>
    </row>
    <row r="334" spans="2:54" x14ac:dyDescent="0.2">
      <c r="B334" s="1">
        <v>10</v>
      </c>
      <c r="C334" t="s">
        <v>643</v>
      </c>
      <c r="D334" t="s">
        <v>723</v>
      </c>
      <c r="E334">
        <v>1203</v>
      </c>
      <c r="F334">
        <v>89874</v>
      </c>
      <c r="G334" s="20"/>
      <c r="H334" s="49">
        <v>1.9630000000000001</v>
      </c>
      <c r="I334" s="49">
        <v>12.314</v>
      </c>
      <c r="J334" s="49">
        <v>12.303000000000001</v>
      </c>
      <c r="K334" s="20"/>
      <c r="L334" s="49">
        <v>6.26</v>
      </c>
      <c r="M334" s="49">
        <v>18.05</v>
      </c>
      <c r="N334" s="49">
        <v>18.02</v>
      </c>
      <c r="O334" s="20"/>
      <c r="P334" s="28">
        <v>1.4999999999999999E-2</v>
      </c>
      <c r="Q334" s="28">
        <v>1.0999999999999999E-2</v>
      </c>
      <c r="R334" s="28">
        <v>1.0999999999999999E-2</v>
      </c>
      <c r="S334" s="20"/>
      <c r="T334" s="26">
        <v>10.39</v>
      </c>
      <c r="U334" s="26">
        <v>0.88400000000000001</v>
      </c>
      <c r="V334" s="20"/>
      <c r="W334" s="26">
        <v>0.999</v>
      </c>
      <c r="X334" s="28">
        <f t="shared" si="177"/>
        <v>8.5081809432146285E-2</v>
      </c>
      <c r="Y334" s="53">
        <f t="shared" si="178"/>
        <v>8.4996727622714138E-2</v>
      </c>
      <c r="Z334" s="20"/>
      <c r="AA334" s="28">
        <f t="shared" si="179"/>
        <v>3.1889964340295465</v>
      </c>
      <c r="AB334" s="28">
        <f t="shared" si="180"/>
        <v>1.4658112717232419</v>
      </c>
      <c r="AC334" s="28">
        <f t="shared" si="181"/>
        <v>1.4646834105502722</v>
      </c>
      <c r="AD334" s="20"/>
      <c r="AE334" s="26">
        <v>-0.224</v>
      </c>
      <c r="AF334" s="26">
        <v>-0.224</v>
      </c>
      <c r="AG334" s="26">
        <v>1</v>
      </c>
      <c r="AH334" s="20"/>
      <c r="AI334" s="38">
        <f t="shared" si="182"/>
        <v>8.4996727622714138E-2</v>
      </c>
      <c r="AJ334" s="14">
        <f t="shared" si="183"/>
        <v>0.87405250868910156</v>
      </c>
      <c r="AK334" s="59">
        <f t="shared" si="184"/>
        <v>8739.7448350336854</v>
      </c>
      <c r="AL334" s="13">
        <f t="shared" si="185"/>
        <v>9.7244418130201002E-2</v>
      </c>
      <c r="AN334" s="20"/>
      <c r="AO334" s="13">
        <f t="shared" si="186"/>
        <v>8.4996727622714138E-2</v>
      </c>
      <c r="AP334" s="50">
        <f t="shared" si="187"/>
        <v>0.87405250868910156</v>
      </c>
      <c r="AQ334" s="12">
        <f t="shared" si="188"/>
        <v>8739.7448350336854</v>
      </c>
      <c r="AR334" s="13">
        <f t="shared" si="189"/>
        <v>9.7244418130201002E-2</v>
      </c>
      <c r="AS334" s="20"/>
      <c r="AT334" s="19">
        <f t="shared" si="143"/>
        <v>1203</v>
      </c>
      <c r="AU334" s="45">
        <v>9.2999999999999999E-2</v>
      </c>
      <c r="AV334" s="45"/>
      <c r="AW334" s="20"/>
      <c r="AX334" s="81">
        <f t="shared" si="139"/>
        <v>7.0925737159746784</v>
      </c>
      <c r="AY334" s="82">
        <f t="shared" si="140"/>
        <v>2.340843805111136</v>
      </c>
      <c r="BA334" s="20"/>
      <c r="BB334" s="13"/>
    </row>
    <row r="335" spans="2:54" x14ac:dyDescent="0.2">
      <c r="B335" s="1">
        <v>10</v>
      </c>
      <c r="C335" t="s">
        <v>644</v>
      </c>
      <c r="D335" t="s">
        <v>724</v>
      </c>
      <c r="E335">
        <v>1202</v>
      </c>
      <c r="F335">
        <v>89874</v>
      </c>
      <c r="G335" s="20"/>
      <c r="H335" s="49">
        <v>1.504</v>
      </c>
      <c r="I335" s="49">
        <v>12.500999999999999</v>
      </c>
      <c r="J335" s="49">
        <v>12.491</v>
      </c>
      <c r="K335" s="20"/>
      <c r="L335" s="49">
        <v>2.9569999999999999</v>
      </c>
      <c r="M335" s="49">
        <v>17.579999999999998</v>
      </c>
      <c r="N335" s="49">
        <v>17.550999999999998</v>
      </c>
      <c r="O335" s="20"/>
      <c r="P335" s="28">
        <v>1.6E-2</v>
      </c>
      <c r="Q335" s="28">
        <v>1.0999999999999999E-2</v>
      </c>
      <c r="R335" s="28">
        <v>1.0999999999999999E-2</v>
      </c>
      <c r="S335" s="20"/>
      <c r="T335" s="26">
        <v>7.9649999999999999</v>
      </c>
      <c r="U335" s="26">
        <v>0.89800000000000002</v>
      </c>
      <c r="V335" s="20"/>
      <c r="W335" s="26">
        <v>0.999</v>
      </c>
      <c r="X335" s="28">
        <f t="shared" si="177"/>
        <v>0.11274325172630258</v>
      </c>
      <c r="Y335" s="53">
        <f t="shared" si="178"/>
        <v>0.11263050847457627</v>
      </c>
      <c r="Z335" s="20"/>
      <c r="AA335" s="28">
        <f t="shared" si="179"/>
        <v>1.9660904255319147</v>
      </c>
      <c r="AB335" s="28">
        <f t="shared" si="180"/>
        <v>1.4062874970002399</v>
      </c>
      <c r="AC335" s="28">
        <f t="shared" si="181"/>
        <v>1.4050916659995196</v>
      </c>
      <c r="AD335" s="20"/>
      <c r="AE335" s="26">
        <v>-3.1E-2</v>
      </c>
      <c r="AF335" s="26">
        <v>-3.1E-2</v>
      </c>
      <c r="AG335" s="26">
        <v>1</v>
      </c>
      <c r="AH335" s="20"/>
      <c r="AI335" s="38">
        <f t="shared" si="182"/>
        <v>0.11263050847457627</v>
      </c>
      <c r="AJ335" s="14">
        <f t="shared" si="183"/>
        <v>0.90467408257203918</v>
      </c>
      <c r="AK335" s="59">
        <f t="shared" si="184"/>
        <v>11189.172447457628</v>
      </c>
      <c r="AL335" s="13">
        <f t="shared" si="185"/>
        <v>0.12449843611564666</v>
      </c>
      <c r="AN335" s="20"/>
      <c r="AO335" s="13">
        <f t="shared" si="186"/>
        <v>0.11263050847457627</v>
      </c>
      <c r="AP335" s="50">
        <f t="shared" si="187"/>
        <v>0.90467408257203918</v>
      </c>
      <c r="AQ335" s="12">
        <f t="shared" si="188"/>
        <v>11189.172447457628</v>
      </c>
      <c r="AR335" s="13">
        <f t="shared" si="189"/>
        <v>0.12449843611564666</v>
      </c>
      <c r="AS335" s="20"/>
      <c r="AT335" s="19">
        <f t="shared" si="143"/>
        <v>1202</v>
      </c>
      <c r="AU335" s="45">
        <v>4.3900000000000002E-2</v>
      </c>
      <c r="AV335" s="45"/>
      <c r="AW335" s="20"/>
      <c r="AX335" s="81">
        <f t="shared" si="139"/>
        <v>7.091742115095153</v>
      </c>
      <c r="AY335" s="82">
        <f t="shared" si="140"/>
        <v>2.0750569433620116</v>
      </c>
      <c r="BA335" s="20"/>
      <c r="BB335" s="13"/>
    </row>
    <row r="336" spans="2:54" x14ac:dyDescent="0.2">
      <c r="B336" s="1">
        <v>10</v>
      </c>
      <c r="C336" t="s">
        <v>645</v>
      </c>
      <c r="D336" t="s">
        <v>725</v>
      </c>
      <c r="E336">
        <v>1194</v>
      </c>
      <c r="F336">
        <v>89874</v>
      </c>
      <c r="G336" s="20"/>
      <c r="H336" s="49">
        <v>1.51</v>
      </c>
      <c r="I336" s="49">
        <v>12.321</v>
      </c>
      <c r="J336" s="49">
        <v>12.31</v>
      </c>
      <c r="K336" s="20"/>
      <c r="L336" s="49">
        <v>4.3479999999999999</v>
      </c>
      <c r="M336" s="49">
        <v>19.274999999999999</v>
      </c>
      <c r="N336" s="49">
        <v>19.242999999999999</v>
      </c>
      <c r="O336" s="20"/>
      <c r="P336" s="28">
        <v>1.0999999999999999E-2</v>
      </c>
      <c r="Q336" s="28">
        <v>8.0000000000000002E-3</v>
      </c>
      <c r="R336" s="28">
        <v>8.9999999999999993E-3</v>
      </c>
      <c r="S336" s="20"/>
      <c r="T336" s="26">
        <v>8.0530000000000008</v>
      </c>
      <c r="U336" s="26">
        <v>0.88400000000000001</v>
      </c>
      <c r="V336" s="20"/>
      <c r="W336" s="26">
        <v>0.999</v>
      </c>
      <c r="X336" s="28">
        <f t="shared" si="177"/>
        <v>0.10977275549484664</v>
      </c>
      <c r="Y336" s="53">
        <f t="shared" si="178"/>
        <v>0.10966298273935179</v>
      </c>
      <c r="Z336" s="20"/>
      <c r="AA336" s="28">
        <f t="shared" si="179"/>
        <v>2.8794701986754965</v>
      </c>
      <c r="AB336" s="28">
        <f t="shared" si="180"/>
        <v>1.5644022400779156</v>
      </c>
      <c r="AC336" s="28">
        <f t="shared" si="181"/>
        <v>1.5632006498781477</v>
      </c>
      <c r="AD336" s="20"/>
      <c r="AE336" s="26">
        <v>-0.16300000000000001</v>
      </c>
      <c r="AF336" s="26">
        <v>-0.16300000000000001</v>
      </c>
      <c r="AG336" s="26">
        <v>1</v>
      </c>
      <c r="AH336" s="20"/>
      <c r="AI336" s="38">
        <f t="shared" si="182"/>
        <v>0.10966298273935179</v>
      </c>
      <c r="AJ336" s="14">
        <f t="shared" si="183"/>
        <v>0.90264027486130283</v>
      </c>
      <c r="AK336" s="59">
        <f t="shared" si="184"/>
        <v>10918.913309325717</v>
      </c>
      <c r="AL336" s="13">
        <f t="shared" si="185"/>
        <v>0.12149134687813735</v>
      </c>
      <c r="AN336" s="20"/>
      <c r="AO336" s="13">
        <f t="shared" si="186"/>
        <v>0.10966298273935179</v>
      </c>
      <c r="AP336" s="50">
        <f t="shared" si="187"/>
        <v>0.90264027486130283</v>
      </c>
      <c r="AQ336" s="12">
        <f t="shared" si="188"/>
        <v>10918.913309325717</v>
      </c>
      <c r="AR336" s="13">
        <f t="shared" si="189"/>
        <v>0.12149134687813735</v>
      </c>
      <c r="AS336" s="20"/>
      <c r="AT336" s="19">
        <f t="shared" si="143"/>
        <v>1194</v>
      </c>
      <c r="AU336" s="45">
        <v>4.3200000000000002E-2</v>
      </c>
      <c r="AV336" s="45"/>
      <c r="AW336" s="20"/>
      <c r="AX336" s="81">
        <f t="shared" si="139"/>
        <v>7.0850642939525477</v>
      </c>
      <c r="AY336" s="82">
        <f t="shared" si="140"/>
        <v>2.0860446928134078</v>
      </c>
      <c r="BA336" s="20"/>
      <c r="BB336" s="13"/>
    </row>
    <row r="337" spans="2:54" x14ac:dyDescent="0.2">
      <c r="B337" s="1">
        <v>10</v>
      </c>
      <c r="C337" t="s">
        <v>646</v>
      </c>
      <c r="D337" t="s">
        <v>726</v>
      </c>
      <c r="E337">
        <v>1193</v>
      </c>
      <c r="F337">
        <v>89874</v>
      </c>
      <c r="G337" s="20"/>
      <c r="H337" s="49">
        <v>1.528</v>
      </c>
      <c r="I337" s="49">
        <v>11.999000000000001</v>
      </c>
      <c r="J337" s="49">
        <v>11.989000000000001</v>
      </c>
      <c r="K337" s="20"/>
      <c r="L337" s="49">
        <v>3.8050000000000002</v>
      </c>
      <c r="M337" s="49">
        <v>15.814</v>
      </c>
      <c r="N337" s="49">
        <v>15.788</v>
      </c>
      <c r="O337" s="20"/>
      <c r="P337" s="28">
        <v>1.6E-2</v>
      </c>
      <c r="Q337" s="28">
        <v>0.01</v>
      </c>
      <c r="R337" s="28">
        <v>0.01</v>
      </c>
      <c r="S337" s="20"/>
      <c r="T337" s="26">
        <v>8.1519999999999992</v>
      </c>
      <c r="U337" s="26">
        <v>0.86099999999999999</v>
      </c>
      <c r="V337" s="20"/>
      <c r="W337" s="26">
        <v>0.999</v>
      </c>
      <c r="X337" s="28">
        <f t="shared" si="177"/>
        <v>0.10561825318940138</v>
      </c>
      <c r="Y337" s="53">
        <f t="shared" si="178"/>
        <v>0.10551263493621198</v>
      </c>
      <c r="Z337" s="20"/>
      <c r="AA337" s="28">
        <f t="shared" si="179"/>
        <v>2.4901832460732987</v>
      </c>
      <c r="AB337" s="28">
        <f t="shared" si="180"/>
        <v>1.3179431619301607</v>
      </c>
      <c r="AC337" s="28">
        <f t="shared" si="181"/>
        <v>1.3168738009842356</v>
      </c>
      <c r="AD337" s="20"/>
      <c r="AE337" s="26">
        <v>-0.216</v>
      </c>
      <c r="AF337" s="26">
        <v>-0.216</v>
      </c>
      <c r="AG337" s="26">
        <v>1</v>
      </c>
      <c r="AH337" s="20"/>
      <c r="AI337" s="38">
        <f t="shared" si="182"/>
        <v>0.10551263493621198</v>
      </c>
      <c r="AJ337" s="14">
        <f t="shared" si="183"/>
        <v>0.89885053386260472</v>
      </c>
      <c r="AK337" s="59">
        <f t="shared" si="184"/>
        <v>10549.965978778215</v>
      </c>
      <c r="AL337" s="13">
        <f t="shared" si="185"/>
        <v>0.11738618486746127</v>
      </c>
      <c r="AN337" s="20"/>
      <c r="AO337" s="13">
        <f t="shared" si="186"/>
        <v>0.10551263493621198</v>
      </c>
      <c r="AP337" s="50">
        <f t="shared" si="187"/>
        <v>0.89885053386260472</v>
      </c>
      <c r="AQ337" s="12">
        <f t="shared" si="188"/>
        <v>10549.965978778215</v>
      </c>
      <c r="AR337" s="13">
        <f t="shared" si="189"/>
        <v>0.11738618486746127</v>
      </c>
      <c r="AS337" s="20"/>
      <c r="AT337" s="19">
        <f t="shared" si="143"/>
        <v>1193</v>
      </c>
      <c r="AU337" s="45">
        <v>2.8799999999999999E-2</v>
      </c>
      <c r="AV337" s="45"/>
      <c r="AW337" s="20"/>
      <c r="AX337" s="81">
        <f t="shared" ref="AX337:AX400" si="190">LN(AT337)</f>
        <v>7.0842264220979159</v>
      </c>
      <c r="AY337" s="82">
        <f t="shared" ref="AY337:AY400" si="191">LN(T337)</f>
        <v>2.0982632959204235</v>
      </c>
      <c r="BA337" s="20"/>
      <c r="BB337" s="13"/>
    </row>
    <row r="338" spans="2:54" x14ac:dyDescent="0.2">
      <c r="B338" s="1">
        <v>10</v>
      </c>
      <c r="C338" t="s">
        <v>647</v>
      </c>
      <c r="D338" t="s">
        <v>727</v>
      </c>
      <c r="E338">
        <v>1192</v>
      </c>
      <c r="F338">
        <v>89874</v>
      </c>
      <c r="G338" s="20"/>
      <c r="H338" s="49">
        <v>1.413</v>
      </c>
      <c r="I338" s="49">
        <v>12.736000000000001</v>
      </c>
      <c r="J338" s="49">
        <v>12.726000000000001</v>
      </c>
      <c r="K338" s="20"/>
      <c r="L338" s="49">
        <v>2.6469999999999998</v>
      </c>
      <c r="M338" s="49">
        <v>16.736000000000001</v>
      </c>
      <c r="N338" s="49">
        <v>16.707999999999998</v>
      </c>
      <c r="O338" s="20"/>
      <c r="P338" s="28">
        <v>0.03</v>
      </c>
      <c r="Q338" s="28">
        <v>8.9999999999999993E-3</v>
      </c>
      <c r="R338" s="28">
        <v>8.0000000000000002E-3</v>
      </c>
      <c r="S338" s="20"/>
      <c r="T338" s="26">
        <v>7.5490000000000004</v>
      </c>
      <c r="U338" s="26">
        <v>0.91400000000000003</v>
      </c>
      <c r="V338" s="20"/>
      <c r="W338" s="26">
        <v>0.999</v>
      </c>
      <c r="X338" s="28">
        <f t="shared" si="177"/>
        <v>0.1210756391575043</v>
      </c>
      <c r="Y338" s="53">
        <f t="shared" si="178"/>
        <v>0.1209545635183468</v>
      </c>
      <c r="Z338" s="20"/>
      <c r="AA338" s="28">
        <f t="shared" si="179"/>
        <v>1.873319179051663</v>
      </c>
      <c r="AB338" s="28">
        <f t="shared" si="180"/>
        <v>1.3140703517587939</v>
      </c>
      <c r="AC338" s="28">
        <f t="shared" si="181"/>
        <v>1.3129027188433127</v>
      </c>
      <c r="AD338" s="20"/>
      <c r="AE338" s="26">
        <v>-7.9000000000000001E-2</v>
      </c>
      <c r="AF338" s="26">
        <v>-7.9000000000000001E-2</v>
      </c>
      <c r="AG338" s="26">
        <v>1</v>
      </c>
      <c r="AH338" s="20"/>
      <c r="AI338" s="38">
        <f t="shared" si="182"/>
        <v>0.1209545635183468</v>
      </c>
      <c r="AJ338" s="14">
        <f t="shared" si="183"/>
        <v>0.91208433857515681</v>
      </c>
      <c r="AK338" s="59">
        <f t="shared" si="184"/>
        <v>11918.492601934031</v>
      </c>
      <c r="AL338" s="13">
        <f t="shared" si="185"/>
        <v>0.13261335427302703</v>
      </c>
      <c r="AN338" s="20"/>
      <c r="AO338" s="13">
        <f t="shared" si="186"/>
        <v>0.1209545635183468</v>
      </c>
      <c r="AP338" s="50">
        <f t="shared" si="187"/>
        <v>0.91208433857515681</v>
      </c>
      <c r="AQ338" s="12">
        <f t="shared" si="188"/>
        <v>11918.492601934031</v>
      </c>
      <c r="AR338" s="13">
        <f t="shared" si="189"/>
        <v>0.13261335427302703</v>
      </c>
      <c r="AS338" s="20"/>
      <c r="AT338" s="19">
        <f t="shared" si="143"/>
        <v>1192</v>
      </c>
      <c r="AU338" s="45">
        <v>3.0800000000000001E-2</v>
      </c>
      <c r="AV338" s="45"/>
      <c r="AW338" s="20"/>
      <c r="AX338" s="81">
        <f t="shared" si="190"/>
        <v>7.0833878476252954</v>
      </c>
      <c r="AY338" s="82">
        <f t="shared" si="191"/>
        <v>2.0214151041574877</v>
      </c>
      <c r="BA338" s="20"/>
      <c r="BB338" s="13"/>
    </row>
    <row r="339" spans="2:54" x14ac:dyDescent="0.2">
      <c r="B339" s="1">
        <v>10</v>
      </c>
      <c r="C339" t="s">
        <v>648</v>
      </c>
      <c r="D339" t="s">
        <v>728</v>
      </c>
      <c r="E339">
        <v>1191</v>
      </c>
      <c r="F339">
        <v>89874</v>
      </c>
      <c r="G339" s="20"/>
      <c r="H339" s="49">
        <v>1.7190000000000001</v>
      </c>
      <c r="I339" s="49">
        <v>12.496</v>
      </c>
      <c r="J339" s="49">
        <v>12.486000000000001</v>
      </c>
      <c r="K339" s="20"/>
      <c r="L339" s="49">
        <v>5.3090000000000002</v>
      </c>
      <c r="M339" s="49">
        <v>17.882000000000001</v>
      </c>
      <c r="N339" s="49">
        <v>17.852</v>
      </c>
      <c r="O339" s="20"/>
      <c r="P339" s="28">
        <v>0.01</v>
      </c>
      <c r="Q339" s="28">
        <v>8.9999999999999993E-3</v>
      </c>
      <c r="R339" s="28">
        <v>8.9999999999999993E-3</v>
      </c>
      <c r="S339" s="20"/>
      <c r="T339" s="26">
        <v>9.1880000000000006</v>
      </c>
      <c r="U339" s="26">
        <v>0.89700000000000002</v>
      </c>
      <c r="V339" s="20"/>
      <c r="W339" s="26">
        <v>0.999</v>
      </c>
      <c r="X339" s="28">
        <f t="shared" si="177"/>
        <v>9.7627340008707E-2</v>
      </c>
      <c r="Y339" s="53">
        <f t="shared" si="178"/>
        <v>9.7529712668698296E-2</v>
      </c>
      <c r="Z339" s="20"/>
      <c r="AA339" s="28">
        <f t="shared" si="179"/>
        <v>3.0884235020360675</v>
      </c>
      <c r="AB339" s="28">
        <f t="shared" si="180"/>
        <v>1.4310179257362357</v>
      </c>
      <c r="AC339" s="28">
        <f t="shared" si="181"/>
        <v>1.4297613326926157</v>
      </c>
      <c r="AD339" s="20"/>
      <c r="AE339" s="26">
        <v>-0.08</v>
      </c>
      <c r="AF339" s="26">
        <v>-0.08</v>
      </c>
      <c r="AG339" s="26">
        <v>1</v>
      </c>
      <c r="AH339" s="20"/>
      <c r="AI339" s="38">
        <f t="shared" si="182"/>
        <v>9.7529712668698296E-2</v>
      </c>
      <c r="AJ339" s="14">
        <f t="shared" si="183"/>
        <v>0.8907706034974896</v>
      </c>
      <c r="AK339" s="59">
        <f t="shared" si="184"/>
        <v>9840.227508598171</v>
      </c>
      <c r="AL339" s="13">
        <f t="shared" si="185"/>
        <v>0.10948914601106183</v>
      </c>
      <c r="AN339" s="20"/>
      <c r="AO339" s="13">
        <f t="shared" si="186"/>
        <v>9.7529712668698296E-2</v>
      </c>
      <c r="AP339" s="50">
        <f t="shared" si="187"/>
        <v>0.8907706034974896</v>
      </c>
      <c r="AQ339" s="12">
        <f t="shared" si="188"/>
        <v>9840.227508598171</v>
      </c>
      <c r="AR339" s="13">
        <f t="shared" si="189"/>
        <v>0.10948914601106183</v>
      </c>
      <c r="AS339" s="20"/>
      <c r="AT339" s="19">
        <f t="shared" si="143"/>
        <v>1191</v>
      </c>
      <c r="AU339" s="45">
        <v>0.105</v>
      </c>
      <c r="AV339" s="45"/>
      <c r="AW339" s="20"/>
      <c r="AX339" s="81">
        <f t="shared" si="190"/>
        <v>7.0825485693552999</v>
      </c>
      <c r="AY339" s="82">
        <f t="shared" si="191"/>
        <v>2.2178982848268518</v>
      </c>
      <c r="BA339" s="20"/>
      <c r="BB339" s="13"/>
    </row>
    <row r="340" spans="2:54" x14ac:dyDescent="0.2">
      <c r="B340" s="1">
        <v>10</v>
      </c>
      <c r="C340" t="s">
        <v>649</v>
      </c>
      <c r="D340" t="s">
        <v>729</v>
      </c>
      <c r="E340">
        <v>1191</v>
      </c>
      <c r="F340">
        <v>89874</v>
      </c>
      <c r="G340" s="20"/>
      <c r="H340" s="49">
        <v>1.46</v>
      </c>
      <c r="I340" s="49">
        <v>12.875</v>
      </c>
      <c r="J340" s="49">
        <v>12.864000000000001</v>
      </c>
      <c r="K340" s="20"/>
      <c r="L340" s="49">
        <v>3.4950000000000001</v>
      </c>
      <c r="M340" s="49">
        <v>17.919</v>
      </c>
      <c r="N340" s="49">
        <v>17.888999999999999</v>
      </c>
      <c r="O340" s="20"/>
      <c r="P340" s="28">
        <v>1.7000000000000001E-2</v>
      </c>
      <c r="Q340" s="28">
        <v>8.0000000000000002E-3</v>
      </c>
      <c r="R340" s="28">
        <v>7.0000000000000001E-3</v>
      </c>
      <c r="S340" s="20"/>
      <c r="T340" s="26">
        <v>7.8049999999999997</v>
      </c>
      <c r="U340" s="26">
        <v>0.92400000000000004</v>
      </c>
      <c r="V340" s="20"/>
      <c r="W340" s="26">
        <v>0.999</v>
      </c>
      <c r="X340" s="28">
        <f t="shared" si="177"/>
        <v>0.11838565022421525</v>
      </c>
      <c r="Y340" s="53">
        <f t="shared" si="178"/>
        <v>0.11826726457399103</v>
      </c>
      <c r="Z340" s="20"/>
      <c r="AA340" s="28">
        <f t="shared" si="179"/>
        <v>2.3938356164383565</v>
      </c>
      <c r="AB340" s="28">
        <f t="shared" si="180"/>
        <v>1.3917669902912622</v>
      </c>
      <c r="AC340" s="28">
        <f t="shared" si="181"/>
        <v>1.3906249999999998</v>
      </c>
      <c r="AD340" s="20"/>
      <c r="AE340" s="26">
        <v>-0.11899999999999999</v>
      </c>
      <c r="AF340" s="26">
        <v>-0.11899999999999999</v>
      </c>
      <c r="AG340" s="26">
        <v>1</v>
      </c>
      <c r="AH340" s="20"/>
      <c r="AI340" s="38">
        <f t="shared" si="182"/>
        <v>0.11826726457399103</v>
      </c>
      <c r="AJ340" s="14">
        <f t="shared" si="183"/>
        <v>0.91008501679398657</v>
      </c>
      <c r="AK340" s="59">
        <f t="shared" si="184"/>
        <v>11679.295824215245</v>
      </c>
      <c r="AL340" s="13">
        <f t="shared" si="185"/>
        <v>0.129951886243132</v>
      </c>
      <c r="AN340" s="20"/>
      <c r="AO340" s="13">
        <f t="shared" si="186"/>
        <v>0.11826726457399103</v>
      </c>
      <c r="AP340" s="50">
        <f t="shared" si="187"/>
        <v>0.91008501679398657</v>
      </c>
      <c r="AQ340" s="12">
        <f t="shared" si="188"/>
        <v>11679.295824215245</v>
      </c>
      <c r="AR340" s="13">
        <f t="shared" si="189"/>
        <v>0.129951886243132</v>
      </c>
      <c r="AS340" s="20"/>
      <c r="AT340" s="19">
        <f t="shared" si="143"/>
        <v>1191</v>
      </c>
      <c r="AU340" s="45">
        <v>4.0399999999999998E-2</v>
      </c>
      <c r="AV340" s="45"/>
      <c r="AW340" s="20"/>
      <c r="AX340" s="81">
        <f t="shared" si="190"/>
        <v>7.0825485693552999</v>
      </c>
      <c r="AY340" s="82">
        <f t="shared" si="191"/>
        <v>2.0547645539673955</v>
      </c>
      <c r="BA340" s="20"/>
      <c r="BB340" s="13"/>
    </row>
    <row r="341" spans="2:54" x14ac:dyDescent="0.2">
      <c r="B341" s="1">
        <v>10</v>
      </c>
      <c r="C341" t="s">
        <v>650</v>
      </c>
      <c r="D341" t="s">
        <v>730</v>
      </c>
      <c r="E341">
        <v>1190</v>
      </c>
      <c r="F341">
        <v>89874</v>
      </c>
      <c r="G341" s="20"/>
      <c r="H341" s="49">
        <v>1.5489999999999999</v>
      </c>
      <c r="I341" s="49">
        <v>12.353</v>
      </c>
      <c r="J341" s="49">
        <v>12.343</v>
      </c>
      <c r="K341" s="20"/>
      <c r="L341" s="49">
        <v>3.8370000000000002</v>
      </c>
      <c r="M341" s="49">
        <v>17.108000000000001</v>
      </c>
      <c r="N341" s="49">
        <v>17.079000000000001</v>
      </c>
      <c r="O341" s="20"/>
      <c r="P341" s="28">
        <v>1.7000000000000001E-2</v>
      </c>
      <c r="Q341" s="28">
        <v>8.9999999999999993E-3</v>
      </c>
      <c r="R341" s="28">
        <v>8.9999999999999993E-3</v>
      </c>
      <c r="S341" s="20"/>
      <c r="T341" s="26">
        <v>8.2880000000000003</v>
      </c>
      <c r="U341" s="26">
        <v>0.88700000000000001</v>
      </c>
      <c r="V341" s="20"/>
      <c r="W341" s="26">
        <v>0.999</v>
      </c>
      <c r="X341" s="28">
        <f t="shared" si="177"/>
        <v>0.10702220077220077</v>
      </c>
      <c r="Y341" s="53">
        <f t="shared" si="178"/>
        <v>0.10691517857142857</v>
      </c>
      <c r="Z341" s="20"/>
      <c r="AA341" s="28">
        <f t="shared" si="179"/>
        <v>2.4770819883796</v>
      </c>
      <c r="AB341" s="28">
        <f t="shared" si="180"/>
        <v>1.3849267384441026</v>
      </c>
      <c r="AC341" s="28">
        <f t="shared" si="181"/>
        <v>1.3836992627400146</v>
      </c>
      <c r="AD341" s="20"/>
      <c r="AE341" s="26">
        <v>-0.14199999999999999</v>
      </c>
      <c r="AF341" s="26">
        <v>-0.14199999999999999</v>
      </c>
      <c r="AG341" s="26">
        <v>1</v>
      </c>
      <c r="AH341" s="20"/>
      <c r="AI341" s="38">
        <f t="shared" si="182"/>
        <v>0.10691517857142857</v>
      </c>
      <c r="AJ341" s="14">
        <f t="shared" si="183"/>
        <v>0.90041189747391814</v>
      </c>
      <c r="AK341" s="59">
        <f t="shared" si="184"/>
        <v>10671.66569642857</v>
      </c>
      <c r="AL341" s="13">
        <f t="shared" si="185"/>
        <v>0.11874029971324933</v>
      </c>
      <c r="AN341" s="20"/>
      <c r="AO341" s="13">
        <f t="shared" si="186"/>
        <v>0.10691517857142857</v>
      </c>
      <c r="AP341" s="50">
        <f t="shared" si="187"/>
        <v>0.90041189747391814</v>
      </c>
      <c r="AQ341" s="12">
        <f t="shared" si="188"/>
        <v>10671.66569642857</v>
      </c>
      <c r="AR341" s="13">
        <f t="shared" si="189"/>
        <v>0.11874029971324933</v>
      </c>
      <c r="AS341" s="20"/>
      <c r="AT341" s="19">
        <f t="shared" ref="AT341:AT404" si="192">E341</f>
        <v>1190</v>
      </c>
      <c r="AU341" s="45">
        <v>4.53E-2</v>
      </c>
      <c r="AV341" s="45"/>
      <c r="AW341" s="20"/>
      <c r="AX341" s="81">
        <f t="shared" si="190"/>
        <v>7.0817085861055746</v>
      </c>
      <c r="AY341" s="82">
        <f t="shared" si="191"/>
        <v>2.1148086855171271</v>
      </c>
      <c r="BA341" s="20"/>
      <c r="BB341" s="13"/>
    </row>
    <row r="342" spans="2:54" x14ac:dyDescent="0.2">
      <c r="B342" s="1">
        <v>10</v>
      </c>
      <c r="C342" t="s">
        <v>651</v>
      </c>
      <c r="D342" t="s">
        <v>731</v>
      </c>
      <c r="E342">
        <v>1184</v>
      </c>
      <c r="F342">
        <v>89874</v>
      </c>
      <c r="G342" s="20"/>
      <c r="H342" s="49">
        <v>1.4810000000000001</v>
      </c>
      <c r="I342" s="49">
        <v>12.542999999999999</v>
      </c>
      <c r="J342" s="49">
        <v>12.532</v>
      </c>
      <c r="K342" s="20"/>
      <c r="L342" s="49">
        <v>2.782</v>
      </c>
      <c r="M342" s="49">
        <v>17.635000000000002</v>
      </c>
      <c r="N342" s="49">
        <v>17.606000000000002</v>
      </c>
      <c r="O342" s="20"/>
      <c r="P342" s="28">
        <v>3.1E-2</v>
      </c>
      <c r="Q342" s="28">
        <v>0.01</v>
      </c>
      <c r="R342" s="28">
        <v>8.9999999999999993E-3</v>
      </c>
      <c r="S342" s="20"/>
      <c r="T342" s="26">
        <v>7.9640000000000004</v>
      </c>
      <c r="U342" s="26">
        <v>0.9</v>
      </c>
      <c r="V342" s="20"/>
      <c r="W342" s="26">
        <v>0.999</v>
      </c>
      <c r="X342" s="28">
        <f t="shared" si="177"/>
        <v>0.11300853842290307</v>
      </c>
      <c r="Y342" s="53">
        <f t="shared" si="178"/>
        <v>0.11289552988448016</v>
      </c>
      <c r="Z342" s="20"/>
      <c r="AA342" s="28">
        <f t="shared" si="179"/>
        <v>1.8784604996623901</v>
      </c>
      <c r="AB342" s="28">
        <f t="shared" si="180"/>
        <v>1.4059634856095036</v>
      </c>
      <c r="AC342" s="28">
        <f t="shared" si="181"/>
        <v>1.4048834982444942</v>
      </c>
      <c r="AD342" s="20"/>
      <c r="AE342" s="26">
        <v>-0.13200000000000001</v>
      </c>
      <c r="AF342" s="26">
        <v>-0.13200000000000001</v>
      </c>
      <c r="AG342" s="26">
        <v>1</v>
      </c>
      <c r="AH342" s="20"/>
      <c r="AI342" s="38">
        <f t="shared" si="182"/>
        <v>0.11289552988448016</v>
      </c>
      <c r="AJ342" s="14">
        <f t="shared" si="183"/>
        <v>0.90619278303247075</v>
      </c>
      <c r="AK342" s="59">
        <f t="shared" si="184"/>
        <v>11196.704545454546</v>
      </c>
      <c r="AL342" s="13">
        <f t="shared" si="185"/>
        <v>0.12458224342362136</v>
      </c>
      <c r="AN342" s="20"/>
      <c r="AO342" s="13">
        <f t="shared" si="186"/>
        <v>0.11289552988448016</v>
      </c>
      <c r="AP342" s="50">
        <f t="shared" si="187"/>
        <v>0.90619278303247075</v>
      </c>
      <c r="AQ342" s="12">
        <f t="shared" si="188"/>
        <v>11196.704545454546</v>
      </c>
      <c r="AR342" s="13">
        <f t="shared" si="189"/>
        <v>0.12458224342362136</v>
      </c>
      <c r="AS342" s="20"/>
      <c r="AT342" s="19">
        <f t="shared" si="192"/>
        <v>1184</v>
      </c>
      <c r="AU342" s="45">
        <v>-3.2894999999999999E-3</v>
      </c>
      <c r="AV342" s="45"/>
      <c r="AW342" s="20"/>
      <c r="AX342" s="81">
        <f t="shared" si="190"/>
        <v>7.0766538154439509</v>
      </c>
      <c r="AY342" s="82">
        <f t="shared" si="191"/>
        <v>2.0749313862019498</v>
      </c>
      <c r="BA342" s="20"/>
      <c r="BB342" s="13"/>
    </row>
    <row r="343" spans="2:54" x14ac:dyDescent="0.2">
      <c r="B343" s="1">
        <v>10</v>
      </c>
      <c r="C343" t="s">
        <v>652</v>
      </c>
      <c r="D343" t="s">
        <v>732</v>
      </c>
      <c r="E343">
        <v>1183</v>
      </c>
      <c r="F343">
        <v>89874</v>
      </c>
      <c r="G343" s="20"/>
      <c r="H343" s="49">
        <v>1.516</v>
      </c>
      <c r="I343" s="49">
        <v>12.51</v>
      </c>
      <c r="J343" s="49">
        <v>12.5</v>
      </c>
      <c r="K343" s="20"/>
      <c r="L343" s="49">
        <v>3.7349999999999999</v>
      </c>
      <c r="M343" s="49">
        <v>16.943999999999999</v>
      </c>
      <c r="N343" s="49">
        <v>16.916</v>
      </c>
      <c r="O343" s="20"/>
      <c r="P343" s="28">
        <v>1.7000000000000001E-2</v>
      </c>
      <c r="Q343" s="28">
        <v>8.9999999999999993E-3</v>
      </c>
      <c r="R343" s="28">
        <v>8.9999999999999993E-3</v>
      </c>
      <c r="S343" s="20"/>
      <c r="T343" s="26">
        <v>8.1579999999999995</v>
      </c>
      <c r="U343" s="26">
        <v>0.89800000000000002</v>
      </c>
      <c r="V343" s="20"/>
      <c r="W343" s="26">
        <v>0.999</v>
      </c>
      <c r="X343" s="28">
        <f t="shared" si="177"/>
        <v>0.1100759990193675</v>
      </c>
      <c r="Y343" s="53">
        <f t="shared" si="178"/>
        <v>0.10996592302034813</v>
      </c>
      <c r="Z343" s="20"/>
      <c r="AA343" s="28">
        <f t="shared" si="179"/>
        <v>2.4637203166226911</v>
      </c>
      <c r="AB343" s="28">
        <f t="shared" si="180"/>
        <v>1.3544364508393285</v>
      </c>
      <c r="AC343" s="28">
        <f t="shared" si="181"/>
        <v>1.35328</v>
      </c>
      <c r="AD343" s="20"/>
      <c r="AE343" s="26">
        <v>-0.114</v>
      </c>
      <c r="AF343" s="26">
        <v>-0.114</v>
      </c>
      <c r="AG343" s="26">
        <v>1</v>
      </c>
      <c r="AH343" s="20"/>
      <c r="AI343" s="38">
        <f t="shared" si="182"/>
        <v>0.10996592302034813</v>
      </c>
      <c r="AJ343" s="14">
        <f t="shared" si="183"/>
        <v>0.90372060174066138</v>
      </c>
      <c r="AK343" s="59">
        <f t="shared" si="184"/>
        <v>10935.987678597696</v>
      </c>
      <c r="AL343" s="13">
        <f t="shared" si="185"/>
        <v>0.12168132806593338</v>
      </c>
      <c r="AN343" s="20"/>
      <c r="AO343" s="13">
        <f t="shared" si="186"/>
        <v>0.10996592302034813</v>
      </c>
      <c r="AP343" s="50">
        <f t="shared" si="187"/>
        <v>0.90372060174066138</v>
      </c>
      <c r="AQ343" s="12">
        <f t="shared" si="188"/>
        <v>10935.987678597696</v>
      </c>
      <c r="AR343" s="13">
        <f t="shared" si="189"/>
        <v>0.12168132806593338</v>
      </c>
      <c r="AS343" s="20"/>
      <c r="AT343" s="19">
        <f t="shared" si="192"/>
        <v>1183</v>
      </c>
      <c r="AU343" s="45">
        <v>5.8900000000000001E-2</v>
      </c>
      <c r="AV343" s="45"/>
      <c r="AW343" s="20"/>
      <c r="AX343" s="81">
        <f t="shared" si="190"/>
        <v>7.0758088639783869</v>
      </c>
      <c r="AY343" s="82">
        <f t="shared" si="191"/>
        <v>2.0989990408953667</v>
      </c>
      <c r="BA343" s="20"/>
      <c r="BB343" s="13"/>
    </row>
    <row r="344" spans="2:54" x14ac:dyDescent="0.2">
      <c r="B344" s="1">
        <v>10</v>
      </c>
      <c r="C344" t="s">
        <v>653</v>
      </c>
      <c r="D344" t="s">
        <v>733</v>
      </c>
      <c r="E344">
        <v>1178</v>
      </c>
      <c r="F344">
        <v>89874</v>
      </c>
      <c r="G344" s="20"/>
      <c r="H344" s="49">
        <v>1.4450000000000001</v>
      </c>
      <c r="I344" s="49">
        <v>13.117000000000001</v>
      </c>
      <c r="J344" s="49">
        <v>13.106</v>
      </c>
      <c r="K344" s="20"/>
      <c r="L344" s="49">
        <v>2.742</v>
      </c>
      <c r="M344" s="49">
        <v>17.103999999999999</v>
      </c>
      <c r="N344" s="49">
        <v>17.076000000000001</v>
      </c>
      <c r="O344" s="20"/>
      <c r="P344" s="28">
        <v>1.4999999999999999E-2</v>
      </c>
      <c r="Q344" s="28">
        <v>0.01</v>
      </c>
      <c r="R344" s="28">
        <v>1.0999999999999999E-2</v>
      </c>
      <c r="S344" s="20"/>
      <c r="T344" s="26">
        <v>7.8070000000000004</v>
      </c>
      <c r="U344" s="26">
        <v>0.94099999999999995</v>
      </c>
      <c r="V344" s="20"/>
      <c r="W344" s="26">
        <v>0.999</v>
      </c>
      <c r="X344" s="28">
        <f t="shared" si="177"/>
        <v>0.12053285513001151</v>
      </c>
      <c r="Y344" s="53">
        <f t="shared" si="178"/>
        <v>0.12041232227488149</v>
      </c>
      <c r="Z344" s="20"/>
      <c r="AA344" s="28">
        <f t="shared" si="179"/>
        <v>1.8975778546712803</v>
      </c>
      <c r="AB344" s="28">
        <f t="shared" si="180"/>
        <v>1.3039566974155674</v>
      </c>
      <c r="AC344" s="28">
        <f t="shared" si="181"/>
        <v>1.3029146955592859</v>
      </c>
      <c r="AD344" s="20"/>
      <c r="AE344" s="26">
        <v>4.8000000000000001E-2</v>
      </c>
      <c r="AF344" s="26">
        <v>4.8000000000000001E-2</v>
      </c>
      <c r="AG344" s="26">
        <v>1</v>
      </c>
      <c r="AH344" s="20"/>
      <c r="AI344" s="38">
        <f t="shared" si="182"/>
        <v>0.12041232227488149</v>
      </c>
      <c r="AJ344" s="14">
        <f t="shared" si="183"/>
        <v>0.91262048377284311</v>
      </c>
      <c r="AK344" s="59">
        <f t="shared" si="184"/>
        <v>11858.091336492889</v>
      </c>
      <c r="AL344" s="13">
        <f t="shared" si="185"/>
        <v>0.13194128820896911</v>
      </c>
      <c r="AN344" s="20"/>
      <c r="AO344" s="13">
        <f t="shared" si="186"/>
        <v>0.12041232227488149</v>
      </c>
      <c r="AP344" s="50">
        <f t="shared" si="187"/>
        <v>0.91262048377284311</v>
      </c>
      <c r="AQ344" s="12">
        <f t="shared" si="188"/>
        <v>11858.091336492889</v>
      </c>
      <c r="AR344" s="13">
        <f t="shared" si="189"/>
        <v>0.13194128820896911</v>
      </c>
      <c r="AS344" s="20"/>
      <c r="AT344" s="19">
        <f t="shared" si="192"/>
        <v>1178</v>
      </c>
      <c r="AU344" s="45">
        <v>5.8700000000000002E-2</v>
      </c>
      <c r="AV344" s="45"/>
      <c r="AW344" s="20"/>
      <c r="AX344" s="81">
        <f t="shared" si="190"/>
        <v>7.0715733642115319</v>
      </c>
      <c r="AY344" s="82">
        <f t="shared" si="191"/>
        <v>2.0550207671381537</v>
      </c>
      <c r="BA344" s="20"/>
      <c r="BB344" s="13"/>
    </row>
    <row r="345" spans="2:54" x14ac:dyDescent="0.2">
      <c r="B345" s="1">
        <v>10</v>
      </c>
      <c r="C345" t="s">
        <v>654</v>
      </c>
      <c r="D345" t="s">
        <v>734</v>
      </c>
      <c r="E345">
        <v>1174</v>
      </c>
      <c r="F345">
        <v>89874</v>
      </c>
      <c r="G345" s="20"/>
      <c r="H345" s="49">
        <v>1.4059999999999999</v>
      </c>
      <c r="I345" s="49">
        <v>12.672000000000001</v>
      </c>
      <c r="J345" s="49">
        <v>12.661</v>
      </c>
      <c r="K345" s="20"/>
      <c r="L345" s="49">
        <v>2.915</v>
      </c>
      <c r="M345" s="49">
        <v>17.231999999999999</v>
      </c>
      <c r="N345" s="49">
        <v>17.202999999999999</v>
      </c>
      <c r="O345" s="20"/>
      <c r="P345" s="28">
        <v>2.4E-2</v>
      </c>
      <c r="Q345" s="28">
        <v>0.01</v>
      </c>
      <c r="R345" s="28">
        <v>0.01</v>
      </c>
      <c r="S345" s="20"/>
      <c r="T345" s="26">
        <v>7.625</v>
      </c>
      <c r="U345" s="26">
        <v>0.90900000000000003</v>
      </c>
      <c r="V345" s="20"/>
      <c r="W345" s="26">
        <v>0.999</v>
      </c>
      <c r="X345" s="28">
        <f t="shared" si="177"/>
        <v>0.11921311475409836</v>
      </c>
      <c r="Y345" s="53">
        <f t="shared" si="178"/>
        <v>0.11909390163934426</v>
      </c>
      <c r="Z345" s="20"/>
      <c r="AA345" s="28">
        <f t="shared" si="179"/>
        <v>2.0732574679943103</v>
      </c>
      <c r="AB345" s="28">
        <f t="shared" si="180"/>
        <v>1.3598484848484846</v>
      </c>
      <c r="AC345" s="28">
        <f t="shared" si="181"/>
        <v>1.3587394360635021</v>
      </c>
      <c r="AD345" s="20"/>
      <c r="AE345" s="26">
        <v>-0.108</v>
      </c>
      <c r="AF345" s="26">
        <v>-0.108</v>
      </c>
      <c r="AG345" s="26">
        <v>1</v>
      </c>
      <c r="AH345" s="20"/>
      <c r="AI345" s="38">
        <f t="shared" si="182"/>
        <v>0.11909390163934426</v>
      </c>
      <c r="AJ345" s="14">
        <f t="shared" si="183"/>
        <v>0.91189159643475093</v>
      </c>
      <c r="AK345" s="59">
        <f t="shared" si="184"/>
        <v>11737.629075409837</v>
      </c>
      <c r="AL345" s="13">
        <f t="shared" si="185"/>
        <v>0.13060094215690676</v>
      </c>
      <c r="AN345" s="20"/>
      <c r="AO345" s="13">
        <f t="shared" si="186"/>
        <v>0.11909390163934426</v>
      </c>
      <c r="AP345" s="50">
        <f t="shared" si="187"/>
        <v>0.91189159643475093</v>
      </c>
      <c r="AQ345" s="12">
        <f t="shared" si="188"/>
        <v>11737.629075409837</v>
      </c>
      <c r="AR345" s="13">
        <f t="shared" si="189"/>
        <v>0.13060094215690676</v>
      </c>
      <c r="AS345" s="20"/>
      <c r="AT345" s="19">
        <f t="shared" si="192"/>
        <v>1174</v>
      </c>
      <c r="AU345" s="45">
        <v>3.09E-2</v>
      </c>
      <c r="AV345" s="45"/>
      <c r="AW345" s="20"/>
      <c r="AX345" s="81">
        <f t="shared" si="190"/>
        <v>7.0681720003880422</v>
      </c>
      <c r="AY345" s="82">
        <f t="shared" si="191"/>
        <v>2.0314323224934752</v>
      </c>
      <c r="BA345" s="20"/>
      <c r="BB345" s="13"/>
    </row>
    <row r="346" spans="2:54" x14ac:dyDescent="0.2">
      <c r="B346" s="1">
        <v>10</v>
      </c>
      <c r="C346" t="s">
        <v>655</v>
      </c>
      <c r="D346" t="s">
        <v>735</v>
      </c>
      <c r="E346">
        <v>1172</v>
      </c>
      <c r="F346">
        <v>89874</v>
      </c>
      <c r="G346" s="20"/>
      <c r="H346" s="49">
        <v>1.3540000000000001</v>
      </c>
      <c r="I346" s="49">
        <v>12.566000000000001</v>
      </c>
      <c r="J346" s="49">
        <v>12.555</v>
      </c>
      <c r="K346" s="20"/>
      <c r="L346" s="49">
        <v>2.827</v>
      </c>
      <c r="M346" s="49">
        <v>17.190999999999999</v>
      </c>
      <c r="N346" s="49">
        <v>17.161999999999999</v>
      </c>
      <c r="O346" s="20"/>
      <c r="P346" s="28">
        <v>1.2999999999999999E-2</v>
      </c>
      <c r="Q346" s="28">
        <v>1.2E-2</v>
      </c>
      <c r="R346" s="28">
        <v>1.2E-2</v>
      </c>
      <c r="S346" s="20"/>
      <c r="T346" s="26">
        <v>7.3550000000000004</v>
      </c>
      <c r="U346" s="26">
        <v>0.90200000000000002</v>
      </c>
      <c r="V346" s="20"/>
      <c r="W346" s="26">
        <v>0.999</v>
      </c>
      <c r="X346" s="28">
        <f t="shared" si="177"/>
        <v>0.12263766145479266</v>
      </c>
      <c r="Y346" s="53">
        <f t="shared" si="178"/>
        <v>0.12251502379333787</v>
      </c>
      <c r="Z346" s="20"/>
      <c r="AA346" s="28">
        <f t="shared" si="179"/>
        <v>2.0878877400295419</v>
      </c>
      <c r="AB346" s="28">
        <f t="shared" si="180"/>
        <v>1.3680566608308131</v>
      </c>
      <c r="AC346" s="28">
        <f t="shared" si="181"/>
        <v>1.3669454400637195</v>
      </c>
      <c r="AD346" s="20"/>
      <c r="AE346" s="26">
        <v>-0.20200000000000001</v>
      </c>
      <c r="AF346" s="26">
        <v>-0.20200000000000001</v>
      </c>
      <c r="AG346" s="26">
        <v>1</v>
      </c>
      <c r="AH346" s="20"/>
      <c r="AI346" s="38">
        <f t="shared" si="182"/>
        <v>0.12251502379333787</v>
      </c>
      <c r="AJ346" s="14">
        <f t="shared" si="183"/>
        <v>0.91457891812386338</v>
      </c>
      <c r="AK346" s="59">
        <f t="shared" si="184"/>
        <v>12039.327640516654</v>
      </c>
      <c r="AL346" s="13">
        <f t="shared" si="185"/>
        <v>0.13395784810419759</v>
      </c>
      <c r="AN346" s="20"/>
      <c r="AO346" s="13">
        <f t="shared" si="186"/>
        <v>0.12251502379333787</v>
      </c>
      <c r="AP346" s="50">
        <f t="shared" si="187"/>
        <v>0.91457891812386338</v>
      </c>
      <c r="AQ346" s="12">
        <f t="shared" si="188"/>
        <v>12039.327640516654</v>
      </c>
      <c r="AR346" s="13">
        <f t="shared" si="189"/>
        <v>0.13395784810419759</v>
      </c>
      <c r="AS346" s="20"/>
      <c r="AT346" s="19">
        <f t="shared" si="192"/>
        <v>1172</v>
      </c>
      <c r="AU346" s="45">
        <v>-1.66E-2</v>
      </c>
      <c r="AV346" s="45"/>
      <c r="AW346" s="20"/>
      <c r="AX346" s="81">
        <f t="shared" si="190"/>
        <v>7.0664669701369576</v>
      </c>
      <c r="AY346" s="82">
        <f t="shared" si="191"/>
        <v>1.995380354053401</v>
      </c>
      <c r="BA346" s="20"/>
      <c r="BB346" s="13"/>
    </row>
    <row r="347" spans="2:54" x14ac:dyDescent="0.2">
      <c r="B347" s="1">
        <v>10</v>
      </c>
      <c r="C347" t="s">
        <v>656</v>
      </c>
      <c r="D347" t="s">
        <v>736</v>
      </c>
      <c r="E347">
        <v>1169</v>
      </c>
      <c r="F347">
        <v>89874</v>
      </c>
      <c r="G347" s="20"/>
      <c r="H347" s="49">
        <v>1.5429999999999999</v>
      </c>
      <c r="I347" s="49">
        <v>12.602</v>
      </c>
      <c r="J347" s="49">
        <v>12.592000000000001</v>
      </c>
      <c r="K347" s="20"/>
      <c r="L347" s="49">
        <v>4.0839999999999996</v>
      </c>
      <c r="M347" s="49">
        <v>18.338000000000001</v>
      </c>
      <c r="N347" s="49">
        <v>18.306999999999999</v>
      </c>
      <c r="O347" s="20"/>
      <c r="P347" s="28">
        <v>1.4E-2</v>
      </c>
      <c r="Q347" s="28">
        <v>8.9999999999999993E-3</v>
      </c>
      <c r="R347" s="28">
        <v>8.0000000000000002E-3</v>
      </c>
      <c r="S347" s="20"/>
      <c r="T347" s="26">
        <v>8.4019999999999992</v>
      </c>
      <c r="U347" s="26">
        <v>0.90400000000000003</v>
      </c>
      <c r="V347" s="20"/>
      <c r="W347" s="26">
        <v>0.999</v>
      </c>
      <c r="X347" s="28">
        <f t="shared" si="177"/>
        <v>0.107593430135682</v>
      </c>
      <c r="Y347" s="53">
        <f t="shared" si="178"/>
        <v>0.10748583670554632</v>
      </c>
      <c r="Z347" s="20"/>
      <c r="AA347" s="28">
        <f t="shared" si="179"/>
        <v>2.6467919637070643</v>
      </c>
      <c r="AB347" s="28">
        <f t="shared" si="180"/>
        <v>1.4551658466910016</v>
      </c>
      <c r="AC347" s="28">
        <f t="shared" si="181"/>
        <v>1.4538595933926302</v>
      </c>
      <c r="AD347" s="20"/>
      <c r="AE347" s="26">
        <v>-7.0000000000000007E-2</v>
      </c>
      <c r="AF347" s="26">
        <v>-7.0000000000000007E-2</v>
      </c>
      <c r="AG347" s="26">
        <v>1</v>
      </c>
      <c r="AH347" s="20"/>
      <c r="AI347" s="38">
        <f t="shared" si="182"/>
        <v>0.10748583670554632</v>
      </c>
      <c r="AJ347" s="14">
        <f t="shared" si="183"/>
        <v>0.90252291110658689</v>
      </c>
      <c r="AK347" s="59">
        <f t="shared" si="184"/>
        <v>10703.531144965486</v>
      </c>
      <c r="AL347" s="13">
        <f t="shared" si="185"/>
        <v>0.11909485663223497</v>
      </c>
      <c r="AN347" s="20"/>
      <c r="AO347" s="13">
        <f t="shared" si="186"/>
        <v>0.10748583670554632</v>
      </c>
      <c r="AP347" s="50">
        <f t="shared" si="187"/>
        <v>0.90252291110658689</v>
      </c>
      <c r="AQ347" s="12">
        <f t="shared" si="188"/>
        <v>10703.531144965486</v>
      </c>
      <c r="AR347" s="13">
        <f t="shared" si="189"/>
        <v>0.11909485663223497</v>
      </c>
      <c r="AS347" s="20"/>
      <c r="AT347" s="19">
        <f t="shared" si="192"/>
        <v>1169</v>
      </c>
      <c r="AU347" s="45">
        <v>7.46E-2</v>
      </c>
      <c r="AV347" s="45"/>
      <c r="AW347" s="20"/>
      <c r="AX347" s="81">
        <f t="shared" si="190"/>
        <v>7.063903961472068</v>
      </c>
      <c r="AY347" s="82">
        <f t="shared" si="191"/>
        <v>2.1284697727471902</v>
      </c>
      <c r="BA347" s="20"/>
      <c r="BB347" s="13"/>
    </row>
    <row r="348" spans="2:54" x14ac:dyDescent="0.2">
      <c r="B348" s="1">
        <v>10</v>
      </c>
      <c r="C348" t="s">
        <v>657</v>
      </c>
      <c r="D348" t="s">
        <v>737</v>
      </c>
      <c r="E348">
        <v>1168</v>
      </c>
      <c r="F348">
        <v>89874</v>
      </c>
      <c r="G348" s="20"/>
      <c r="H348" s="49">
        <v>1.2969999999999999</v>
      </c>
      <c r="I348" s="49">
        <v>12.821</v>
      </c>
      <c r="J348" s="49">
        <v>12.81</v>
      </c>
      <c r="K348" s="20"/>
      <c r="L348" s="49">
        <v>2.7029999999999998</v>
      </c>
      <c r="M348" s="49">
        <v>16.658999999999999</v>
      </c>
      <c r="N348" s="49">
        <v>16.631</v>
      </c>
      <c r="O348" s="20"/>
      <c r="P348" s="28">
        <v>1.0999999999999999E-2</v>
      </c>
      <c r="Q348" s="28">
        <v>8.9999999999999993E-3</v>
      </c>
      <c r="R348" s="28">
        <v>8.9999999999999993E-3</v>
      </c>
      <c r="S348" s="20"/>
      <c r="T348" s="26">
        <v>7.0709999999999997</v>
      </c>
      <c r="U348" s="26">
        <v>0.92</v>
      </c>
      <c r="V348" s="20"/>
      <c r="W348" s="26">
        <v>0.999</v>
      </c>
      <c r="X348" s="28">
        <f t="shared" si="177"/>
        <v>0.13010889548861548</v>
      </c>
      <c r="Y348" s="53">
        <f t="shared" si="178"/>
        <v>0.12997878659312687</v>
      </c>
      <c r="Z348" s="20"/>
      <c r="AA348" s="28">
        <f t="shared" si="179"/>
        <v>2.0840400925212026</v>
      </c>
      <c r="AB348" s="28">
        <f t="shared" si="180"/>
        <v>1.2993526246002651</v>
      </c>
      <c r="AC348" s="28">
        <f t="shared" si="181"/>
        <v>1.2982825917252145</v>
      </c>
      <c r="AD348" s="20"/>
      <c r="AE348" s="26">
        <v>-5.2999999999999999E-2</v>
      </c>
      <c r="AF348" s="26">
        <v>-5.2999999999999999E-2</v>
      </c>
      <c r="AG348" s="26">
        <v>1</v>
      </c>
      <c r="AH348" s="20"/>
      <c r="AI348" s="38">
        <f t="shared" si="182"/>
        <v>0.12997878659312687</v>
      </c>
      <c r="AJ348" s="14">
        <f t="shared" si="183"/>
        <v>0.9199722065990712</v>
      </c>
      <c r="AK348" s="59">
        <f t="shared" si="184"/>
        <v>12697.898243529911</v>
      </c>
      <c r="AL348" s="13">
        <f t="shared" si="185"/>
        <v>0.14128555804270324</v>
      </c>
      <c r="AN348" s="20"/>
      <c r="AO348" s="13">
        <f t="shared" si="186"/>
        <v>0.12997878659312687</v>
      </c>
      <c r="AP348" s="50">
        <f t="shared" si="187"/>
        <v>0.9199722065990712</v>
      </c>
      <c r="AQ348" s="12">
        <f t="shared" si="188"/>
        <v>12697.898243529911</v>
      </c>
      <c r="AR348" s="13">
        <f t="shared" si="189"/>
        <v>0.14128555804270324</v>
      </c>
      <c r="AS348" s="20"/>
      <c r="AT348" s="19">
        <f t="shared" si="192"/>
        <v>1168</v>
      </c>
      <c r="AU348" s="45">
        <v>4.5499999999999999E-2</v>
      </c>
      <c r="AV348" s="45"/>
      <c r="AW348" s="20"/>
      <c r="AX348" s="81">
        <f t="shared" si="190"/>
        <v>7.0630481633881725</v>
      </c>
      <c r="AY348" s="82">
        <f t="shared" si="191"/>
        <v>1.9560019126221038</v>
      </c>
      <c r="BA348" s="20"/>
      <c r="BB348" s="13"/>
    </row>
    <row r="349" spans="2:54" x14ac:dyDescent="0.2">
      <c r="B349" s="1">
        <v>10</v>
      </c>
      <c r="C349" t="s">
        <v>658</v>
      </c>
      <c r="D349" t="s">
        <v>738</v>
      </c>
      <c r="E349">
        <v>1163</v>
      </c>
      <c r="F349">
        <v>89874</v>
      </c>
      <c r="G349" s="20"/>
      <c r="H349" s="49">
        <v>1.504</v>
      </c>
      <c r="I349" s="49">
        <v>12.427</v>
      </c>
      <c r="J349" s="49">
        <v>12.416</v>
      </c>
      <c r="K349" s="20"/>
      <c r="L349" s="49">
        <v>3.35</v>
      </c>
      <c r="M349" s="49">
        <v>16.071000000000002</v>
      </c>
      <c r="N349" s="49">
        <v>16.044</v>
      </c>
      <c r="O349" s="20"/>
      <c r="P349" s="28">
        <v>1.2999999999999999E-2</v>
      </c>
      <c r="Q349" s="28">
        <v>0.01</v>
      </c>
      <c r="R349" s="28">
        <v>0.01</v>
      </c>
      <c r="S349" s="20"/>
      <c r="T349" s="26">
        <v>8.2330000000000005</v>
      </c>
      <c r="U349" s="26">
        <v>0.89200000000000002</v>
      </c>
      <c r="V349" s="20"/>
      <c r="W349" s="26">
        <v>0.999</v>
      </c>
      <c r="X349" s="28">
        <f t="shared" si="177"/>
        <v>0.10834446738734362</v>
      </c>
      <c r="Y349" s="53">
        <f t="shared" si="178"/>
        <v>0.10823612291995627</v>
      </c>
      <c r="Z349" s="20"/>
      <c r="AA349" s="28">
        <f t="shared" si="179"/>
        <v>2.2273936170212765</v>
      </c>
      <c r="AB349" s="28">
        <f t="shared" si="180"/>
        <v>1.2932324776695905</v>
      </c>
      <c r="AC349" s="28">
        <f t="shared" si="181"/>
        <v>1.2922036082474226</v>
      </c>
      <c r="AD349" s="20"/>
      <c r="AE349" s="26">
        <v>-7.5999999999999998E-2</v>
      </c>
      <c r="AF349" s="26">
        <v>-7.5999999999999998E-2</v>
      </c>
      <c r="AG349" s="26">
        <v>1</v>
      </c>
      <c r="AH349" s="20"/>
      <c r="AI349" s="38">
        <f t="shared" si="182"/>
        <v>0.10823612291995627</v>
      </c>
      <c r="AJ349" s="14">
        <f t="shared" si="183"/>
        <v>0.90365564801052145</v>
      </c>
      <c r="AK349" s="59">
        <f t="shared" si="184"/>
        <v>10764.734700352241</v>
      </c>
      <c r="AL349" s="13">
        <f t="shared" si="185"/>
        <v>0.11977584952658434</v>
      </c>
      <c r="AN349" s="20"/>
      <c r="AO349" s="13">
        <f t="shared" si="186"/>
        <v>0.10823612291995627</v>
      </c>
      <c r="AP349" s="50">
        <f t="shared" si="187"/>
        <v>0.90365564801052145</v>
      </c>
      <c r="AQ349" s="12">
        <f t="shared" si="188"/>
        <v>10764.734700352241</v>
      </c>
      <c r="AR349" s="13">
        <f t="shared" si="189"/>
        <v>0.11977584952658434</v>
      </c>
      <c r="AS349" s="20"/>
      <c r="AT349" s="19">
        <f t="shared" si="192"/>
        <v>1163</v>
      </c>
      <c r="AU349" s="45">
        <v>5.5E-2</v>
      </c>
      <c r="AV349" s="45"/>
      <c r="AW349" s="20"/>
      <c r="AX349" s="81">
        <f t="shared" si="190"/>
        <v>7.0587581525186645</v>
      </c>
      <c r="AY349" s="82">
        <f t="shared" si="191"/>
        <v>2.1081504683162891</v>
      </c>
      <c r="BA349" s="20"/>
      <c r="BB349" s="13"/>
    </row>
    <row r="350" spans="2:54" x14ac:dyDescent="0.2">
      <c r="B350" s="1">
        <v>10</v>
      </c>
      <c r="C350" t="s">
        <v>659</v>
      </c>
      <c r="D350" t="s">
        <v>739</v>
      </c>
      <c r="E350">
        <v>1162</v>
      </c>
      <c r="F350">
        <v>89874</v>
      </c>
      <c r="G350" s="20"/>
      <c r="H350" s="49">
        <v>1.373</v>
      </c>
      <c r="I350" s="49">
        <v>12.519</v>
      </c>
      <c r="J350" s="49">
        <v>12.507999999999999</v>
      </c>
      <c r="K350" s="20"/>
      <c r="L350" s="49">
        <v>2.4569999999999999</v>
      </c>
      <c r="M350" s="49">
        <v>16.056999999999999</v>
      </c>
      <c r="N350" s="49">
        <v>16.03</v>
      </c>
      <c r="O350" s="20"/>
      <c r="P350" s="28">
        <v>3.1E-2</v>
      </c>
      <c r="Q350" s="28">
        <v>0.01</v>
      </c>
      <c r="R350" s="28">
        <v>0.01</v>
      </c>
      <c r="S350" s="20"/>
      <c r="T350" s="26">
        <v>7.5250000000000004</v>
      </c>
      <c r="U350" s="26">
        <v>0.89800000000000002</v>
      </c>
      <c r="V350" s="20"/>
      <c r="W350" s="26">
        <v>0.999</v>
      </c>
      <c r="X350" s="28">
        <f t="shared" si="177"/>
        <v>0.11933554817275747</v>
      </c>
      <c r="Y350" s="53">
        <f t="shared" si="178"/>
        <v>0.11921621262458472</v>
      </c>
      <c r="Z350" s="20"/>
      <c r="AA350" s="28">
        <f t="shared" si="179"/>
        <v>1.7895120174799708</v>
      </c>
      <c r="AB350" s="28">
        <f t="shared" si="180"/>
        <v>1.2826104321431424</v>
      </c>
      <c r="AC350" s="28">
        <f t="shared" si="181"/>
        <v>1.2815797889350817</v>
      </c>
      <c r="AD350" s="20"/>
      <c r="AE350" s="26">
        <v>-0.106</v>
      </c>
      <c r="AF350" s="26">
        <v>-0.106</v>
      </c>
      <c r="AG350" s="26">
        <v>1</v>
      </c>
      <c r="AH350" s="20"/>
      <c r="AI350" s="38">
        <f t="shared" si="182"/>
        <v>0.11921621262458472</v>
      </c>
      <c r="AJ350" s="14">
        <f t="shared" si="183"/>
        <v>0.9128063787963836</v>
      </c>
      <c r="AK350" s="59">
        <f t="shared" si="184"/>
        <v>11737.908654352161</v>
      </c>
      <c r="AL350" s="13">
        <f t="shared" si="185"/>
        <v>0.13060405294470215</v>
      </c>
      <c r="AN350" s="20"/>
      <c r="AO350" s="13">
        <f t="shared" si="186"/>
        <v>0.11921621262458472</v>
      </c>
      <c r="AP350" s="50">
        <f t="shared" si="187"/>
        <v>0.9128063787963836</v>
      </c>
      <c r="AQ350" s="12">
        <f t="shared" si="188"/>
        <v>11737.908654352161</v>
      </c>
      <c r="AR350" s="13">
        <f t="shared" si="189"/>
        <v>0.13060405294470215</v>
      </c>
      <c r="AS350" s="20"/>
      <c r="AT350" s="19">
        <f t="shared" si="192"/>
        <v>1162</v>
      </c>
      <c r="AU350" s="45">
        <v>1.8200000000000001E-2</v>
      </c>
      <c r="AV350" s="45"/>
      <c r="AW350" s="20"/>
      <c r="AX350" s="81">
        <f t="shared" si="190"/>
        <v>7.0578979374118562</v>
      </c>
      <c r="AY350" s="82">
        <f t="shared" si="191"/>
        <v>2.0182308106349396</v>
      </c>
      <c r="BA350" s="20"/>
      <c r="BB350" s="13"/>
    </row>
    <row r="351" spans="2:54" x14ac:dyDescent="0.2">
      <c r="B351" s="1">
        <v>10</v>
      </c>
      <c r="C351" t="s">
        <v>660</v>
      </c>
      <c r="D351" t="s">
        <v>740</v>
      </c>
      <c r="E351">
        <v>1156</v>
      </c>
      <c r="F351">
        <v>89874</v>
      </c>
      <c r="G351" s="20"/>
      <c r="H351" s="49">
        <v>1.373</v>
      </c>
      <c r="I351" s="49">
        <v>12.789</v>
      </c>
      <c r="J351" s="49">
        <v>12.778</v>
      </c>
      <c r="K351" s="20"/>
      <c r="L351" s="49">
        <v>3.1419999999999999</v>
      </c>
      <c r="M351" s="49">
        <v>15.144</v>
      </c>
      <c r="N351" s="49">
        <v>15.119</v>
      </c>
      <c r="O351" s="20"/>
      <c r="P351" s="28">
        <v>1.7999999999999999E-2</v>
      </c>
      <c r="Q351" s="28">
        <v>0.01</v>
      </c>
      <c r="R351" s="28">
        <v>0.01</v>
      </c>
      <c r="S351" s="20"/>
      <c r="T351" s="26">
        <v>7.5590000000000002</v>
      </c>
      <c r="U351" s="26">
        <v>0.91800000000000004</v>
      </c>
      <c r="V351" s="20"/>
      <c r="W351" s="26">
        <v>0.999</v>
      </c>
      <c r="X351" s="28">
        <f t="shared" si="177"/>
        <v>0.12144463553380078</v>
      </c>
      <c r="Y351" s="53">
        <f t="shared" si="178"/>
        <v>0.12132319089826697</v>
      </c>
      <c r="Z351" s="20"/>
      <c r="AA351" s="28">
        <f t="shared" si="179"/>
        <v>2.2884195193008012</v>
      </c>
      <c r="AB351" s="28">
        <f t="shared" si="180"/>
        <v>1.1841426225662679</v>
      </c>
      <c r="AC351" s="28">
        <f t="shared" si="181"/>
        <v>1.1832055094694005</v>
      </c>
      <c r="AD351" s="20"/>
      <c r="AE351" s="26">
        <v>-0.156</v>
      </c>
      <c r="AF351" s="26">
        <v>-0.156</v>
      </c>
      <c r="AG351" s="26">
        <v>1</v>
      </c>
      <c r="AH351" s="20"/>
      <c r="AI351" s="38">
        <f t="shared" si="182"/>
        <v>0.12132319089826697</v>
      </c>
      <c r="AJ351" s="14">
        <f t="shared" si="183"/>
        <v>0.9147828299828914</v>
      </c>
      <c r="AK351" s="59">
        <f t="shared" si="184"/>
        <v>11919.55085011245</v>
      </c>
      <c r="AL351" s="13">
        <f t="shared" si="185"/>
        <v>0.13262512907083751</v>
      </c>
      <c r="AN351" s="20"/>
      <c r="AO351" s="13">
        <f t="shared" si="186"/>
        <v>0.12132319089826697</v>
      </c>
      <c r="AP351" s="50">
        <f t="shared" si="187"/>
        <v>0.9147828299828914</v>
      </c>
      <c r="AQ351" s="12">
        <f t="shared" si="188"/>
        <v>11919.55085011245</v>
      </c>
      <c r="AR351" s="13">
        <f t="shared" si="189"/>
        <v>0.13262512907083751</v>
      </c>
      <c r="AS351" s="20"/>
      <c r="AT351" s="19">
        <f t="shared" si="192"/>
        <v>1156</v>
      </c>
      <c r="AU351" s="45">
        <v>4.7100000000000003E-2</v>
      </c>
      <c r="AV351" s="45"/>
      <c r="AW351" s="20"/>
      <c r="AX351" s="81">
        <f t="shared" si="190"/>
        <v>7.0527210492323231</v>
      </c>
      <c r="AY351" s="82">
        <f t="shared" si="191"/>
        <v>2.0227389063100398</v>
      </c>
      <c r="BA351" s="20"/>
      <c r="BB351" s="13"/>
    </row>
    <row r="352" spans="2:54" x14ac:dyDescent="0.2">
      <c r="B352" s="1">
        <v>10</v>
      </c>
      <c r="C352" t="s">
        <v>661</v>
      </c>
      <c r="D352" t="s">
        <v>741</v>
      </c>
      <c r="E352">
        <v>1147</v>
      </c>
      <c r="F352">
        <v>89874</v>
      </c>
      <c r="G352" s="20"/>
      <c r="H352" s="49">
        <v>1.3160000000000001</v>
      </c>
      <c r="I352" s="49">
        <v>12.635</v>
      </c>
      <c r="J352" s="49">
        <v>12.624000000000001</v>
      </c>
      <c r="K352" s="20"/>
      <c r="L352" s="49">
        <v>2.476</v>
      </c>
      <c r="M352" s="49">
        <v>16.242999999999999</v>
      </c>
      <c r="N352" s="49">
        <v>16.215</v>
      </c>
      <c r="O352" s="20"/>
      <c r="P352" s="28">
        <v>2.7E-2</v>
      </c>
      <c r="Q352" s="28">
        <v>0.01</v>
      </c>
      <c r="R352" s="28">
        <v>0.01</v>
      </c>
      <c r="S352" s="20"/>
      <c r="T352" s="26">
        <v>7.3019999999999996</v>
      </c>
      <c r="U352" s="26">
        <v>0.90700000000000003</v>
      </c>
      <c r="V352" s="20"/>
      <c r="W352" s="26">
        <v>0.999</v>
      </c>
      <c r="X352" s="28">
        <f t="shared" si="177"/>
        <v>0.12421254450835388</v>
      </c>
      <c r="Y352" s="53">
        <f t="shared" si="178"/>
        <v>0.12408833196384553</v>
      </c>
      <c r="Z352" s="20"/>
      <c r="AA352" s="28">
        <f t="shared" si="179"/>
        <v>1.8814589665653494</v>
      </c>
      <c r="AB352" s="28">
        <f t="shared" si="180"/>
        <v>1.2855559952512861</v>
      </c>
      <c r="AC352" s="28">
        <f t="shared" si="181"/>
        <v>1.2844581749049429</v>
      </c>
      <c r="AD352" s="20"/>
      <c r="AE352" s="26">
        <v>-1.6E-2</v>
      </c>
      <c r="AF352" s="26">
        <v>-1.6E-2</v>
      </c>
      <c r="AG352" s="26">
        <v>1</v>
      </c>
      <c r="AH352" s="20"/>
      <c r="AI352" s="38">
        <f t="shared" si="182"/>
        <v>0.12408833196384553</v>
      </c>
      <c r="AJ352" s="14">
        <f t="shared" si="183"/>
        <v>0.91735856812451844</v>
      </c>
      <c r="AK352" s="59">
        <f t="shared" si="184"/>
        <v>12156.985430156123</v>
      </c>
      <c r="AL352" s="13">
        <f t="shared" si="185"/>
        <v>0.13526698967617024</v>
      </c>
      <c r="AN352" s="20"/>
      <c r="AO352" s="13">
        <f t="shared" si="186"/>
        <v>0.12408833196384553</v>
      </c>
      <c r="AP352" s="50">
        <f t="shared" si="187"/>
        <v>0.91735856812451844</v>
      </c>
      <c r="AQ352" s="12">
        <f t="shared" si="188"/>
        <v>12156.985430156123</v>
      </c>
      <c r="AR352" s="13">
        <f t="shared" si="189"/>
        <v>0.13526698967617024</v>
      </c>
      <c r="AS352" s="20"/>
      <c r="AT352" s="19">
        <f t="shared" si="192"/>
        <v>1147</v>
      </c>
      <c r="AU352" s="45">
        <v>3.9199999999999999E-2</v>
      </c>
      <c r="AV352" s="45"/>
      <c r="AW352" s="20"/>
      <c r="AX352" s="81">
        <f t="shared" si="190"/>
        <v>7.0449051171293711</v>
      </c>
      <c r="AY352" s="82">
        <f t="shared" si="191"/>
        <v>1.9881482832334452</v>
      </c>
      <c r="BA352" s="20"/>
      <c r="BB352" s="13"/>
    </row>
    <row r="353" spans="2:54" x14ac:dyDescent="0.2">
      <c r="B353" s="1">
        <v>10</v>
      </c>
      <c r="C353" t="s">
        <v>662</v>
      </c>
      <c r="D353" t="s">
        <v>742</v>
      </c>
      <c r="E353">
        <v>1142</v>
      </c>
      <c r="F353">
        <v>89874</v>
      </c>
      <c r="G353" s="20"/>
      <c r="H353" s="49">
        <v>1.518</v>
      </c>
      <c r="I353" s="49">
        <v>12.63</v>
      </c>
      <c r="J353" s="49">
        <v>12.62</v>
      </c>
      <c r="K353" s="20"/>
      <c r="L353" s="49">
        <v>3.2050000000000001</v>
      </c>
      <c r="M353" s="49">
        <v>17.843</v>
      </c>
      <c r="N353" s="49">
        <v>17.812999999999999</v>
      </c>
      <c r="O353" s="20"/>
      <c r="P353" s="28">
        <v>2.5000000000000001E-2</v>
      </c>
      <c r="Q353" s="28">
        <v>8.9999999999999993E-3</v>
      </c>
      <c r="R353" s="28">
        <v>0.01</v>
      </c>
      <c r="S353" s="20"/>
      <c r="T353" s="26">
        <v>8.4610000000000003</v>
      </c>
      <c r="U353" s="26">
        <v>0.90600000000000003</v>
      </c>
      <c r="V353" s="20"/>
      <c r="W353" s="26">
        <v>0.999</v>
      </c>
      <c r="X353" s="28">
        <f t="shared" si="177"/>
        <v>0.10707954142536343</v>
      </c>
      <c r="Y353" s="53">
        <f t="shared" si="178"/>
        <v>0.10697246188393807</v>
      </c>
      <c r="Z353" s="20"/>
      <c r="AA353" s="28">
        <f t="shared" si="179"/>
        <v>2.1113306982872202</v>
      </c>
      <c r="AB353" s="28">
        <f t="shared" si="180"/>
        <v>1.4127474267616784</v>
      </c>
      <c r="AC353" s="28">
        <f t="shared" si="181"/>
        <v>1.4114896988906498</v>
      </c>
      <c r="AD353" s="20"/>
      <c r="AE353" s="26">
        <v>-0.184</v>
      </c>
      <c r="AF353" s="26">
        <v>-0.184</v>
      </c>
      <c r="AG353" s="26">
        <v>1</v>
      </c>
      <c r="AH353" s="20"/>
      <c r="AI353" s="38">
        <f t="shared" si="182"/>
        <v>0.10697246188393807</v>
      </c>
      <c r="AJ353" s="14">
        <f t="shared" si="183"/>
        <v>0.90409545699800098</v>
      </c>
      <c r="AK353" s="59">
        <f t="shared" si="184"/>
        <v>10633.880487885592</v>
      </c>
      <c r="AL353" s="13">
        <f t="shared" si="185"/>
        <v>0.11831987546882961</v>
      </c>
      <c r="AN353" s="20"/>
      <c r="AO353" s="13">
        <f t="shared" si="186"/>
        <v>0.10697246188393807</v>
      </c>
      <c r="AP353" s="50">
        <f t="shared" si="187"/>
        <v>0.90409545699800098</v>
      </c>
      <c r="AQ353" s="12">
        <f t="shared" si="188"/>
        <v>10633.880487885592</v>
      </c>
      <c r="AR353" s="13">
        <f t="shared" si="189"/>
        <v>0.11831987546882961</v>
      </c>
      <c r="AS353" s="20"/>
      <c r="AT353" s="19">
        <f t="shared" si="192"/>
        <v>1142</v>
      </c>
      <c r="AU353" s="45">
        <v>1.29E-2</v>
      </c>
      <c r="AV353" s="45"/>
      <c r="AW353" s="20"/>
      <c r="AX353" s="81">
        <f t="shared" si="190"/>
        <v>7.0405363902159559</v>
      </c>
      <c r="AY353" s="82">
        <f t="shared" si="191"/>
        <v>2.1354673699423641</v>
      </c>
      <c r="BA353" s="20"/>
      <c r="BB353" s="13"/>
    </row>
    <row r="354" spans="2:54" x14ac:dyDescent="0.2">
      <c r="B354" s="1">
        <v>10</v>
      </c>
      <c r="C354" t="s">
        <v>663</v>
      </c>
      <c r="D354" t="s">
        <v>743</v>
      </c>
      <c r="E354">
        <v>1141</v>
      </c>
      <c r="F354">
        <v>89874</v>
      </c>
      <c r="G354" s="20"/>
      <c r="H354" s="49">
        <v>1.571</v>
      </c>
      <c r="I354" s="49">
        <v>12.51</v>
      </c>
      <c r="J354" s="49">
        <v>12.5</v>
      </c>
      <c r="K354" s="20"/>
      <c r="L354" s="49">
        <v>3.8039999999999998</v>
      </c>
      <c r="M354" s="49">
        <v>20.087</v>
      </c>
      <c r="N354" s="49">
        <v>20.053000000000001</v>
      </c>
      <c r="O354" s="20"/>
      <c r="P354" s="28">
        <v>1.2E-2</v>
      </c>
      <c r="Q354" s="28">
        <v>8.0000000000000002E-3</v>
      </c>
      <c r="R354" s="28">
        <v>8.0000000000000002E-3</v>
      </c>
      <c r="S354" s="20"/>
      <c r="T354" s="26">
        <v>8.766</v>
      </c>
      <c r="U354" s="26">
        <v>0.89800000000000002</v>
      </c>
      <c r="V354" s="20"/>
      <c r="W354" s="26">
        <v>0.999</v>
      </c>
      <c r="X354" s="28">
        <f t="shared" si="177"/>
        <v>0.1024412502851928</v>
      </c>
      <c r="Y354" s="53">
        <f t="shared" si="178"/>
        <v>0.10233880903490761</v>
      </c>
      <c r="Z354" s="20"/>
      <c r="AA354" s="28">
        <f t="shared" si="179"/>
        <v>2.4213876511775938</v>
      </c>
      <c r="AB354" s="28">
        <f t="shared" si="180"/>
        <v>1.6056754596322942</v>
      </c>
      <c r="AC354" s="28">
        <f t="shared" si="181"/>
        <v>1.6042400000000001</v>
      </c>
      <c r="AD354" s="20"/>
      <c r="AE354" s="26">
        <v>-0.123</v>
      </c>
      <c r="AF354" s="26">
        <v>-0.123</v>
      </c>
      <c r="AG354" s="26">
        <v>1</v>
      </c>
      <c r="AH354" s="20"/>
      <c r="AI354" s="38">
        <f t="shared" si="182"/>
        <v>0.10233880903490761</v>
      </c>
      <c r="AJ354" s="14">
        <f t="shared" si="183"/>
        <v>0.89979959901764273</v>
      </c>
      <c r="AK354" s="59">
        <f t="shared" si="184"/>
        <v>10221.829542094456</v>
      </c>
      <c r="AL354" s="13">
        <f t="shared" si="185"/>
        <v>0.11373511295919238</v>
      </c>
      <c r="AN354" s="20"/>
      <c r="AO354" s="13">
        <f t="shared" si="186"/>
        <v>0.10233880903490761</v>
      </c>
      <c r="AP354" s="50">
        <f t="shared" si="187"/>
        <v>0.89979959901764273</v>
      </c>
      <c r="AQ354" s="12">
        <f t="shared" si="188"/>
        <v>10221.829542094456</v>
      </c>
      <c r="AR354" s="13">
        <f t="shared" si="189"/>
        <v>0.11373511295919238</v>
      </c>
      <c r="AS354" s="20"/>
      <c r="AT354" s="19">
        <f t="shared" si="192"/>
        <v>1141</v>
      </c>
      <c r="AU354" s="45">
        <v>4.2999999999999997E-2</v>
      </c>
      <c r="AV354" s="45"/>
      <c r="AW354" s="20"/>
      <c r="AX354" s="81">
        <f t="shared" si="190"/>
        <v>7.0396603498620758</v>
      </c>
      <c r="AY354" s="82">
        <f t="shared" si="191"/>
        <v>2.1708806019966174</v>
      </c>
      <c r="BA354" s="20"/>
      <c r="BB354" s="13"/>
    </row>
    <row r="355" spans="2:54" x14ac:dyDescent="0.2">
      <c r="B355" s="1">
        <v>10</v>
      </c>
      <c r="C355" t="s">
        <v>664</v>
      </c>
      <c r="D355" t="s">
        <v>744</v>
      </c>
      <c r="E355">
        <v>1138</v>
      </c>
      <c r="F355">
        <v>89874</v>
      </c>
      <c r="G355" s="20"/>
      <c r="H355" s="49">
        <v>1.4330000000000001</v>
      </c>
      <c r="I355" s="49">
        <v>13.039</v>
      </c>
      <c r="J355" s="49">
        <v>13.028</v>
      </c>
      <c r="K355" s="20"/>
      <c r="L355" s="49">
        <v>2.7370000000000001</v>
      </c>
      <c r="M355" s="49">
        <v>17.821000000000002</v>
      </c>
      <c r="N355" s="49">
        <v>17.791</v>
      </c>
      <c r="O355" s="20"/>
      <c r="P355" s="28">
        <v>2.9000000000000001E-2</v>
      </c>
      <c r="Q355" s="28">
        <v>8.9999999999999993E-3</v>
      </c>
      <c r="R355" s="28">
        <v>8.0000000000000002E-3</v>
      </c>
      <c r="S355" s="20"/>
      <c r="T355" s="26">
        <v>8.016</v>
      </c>
      <c r="U355" s="26">
        <v>0.93500000000000005</v>
      </c>
      <c r="V355" s="20"/>
      <c r="W355" s="26">
        <v>0.999</v>
      </c>
      <c r="X355" s="28">
        <f t="shared" si="177"/>
        <v>0.11664171656686627</v>
      </c>
      <c r="Y355" s="53">
        <f t="shared" si="178"/>
        <v>0.11652507485029941</v>
      </c>
      <c r="Z355" s="20"/>
      <c r="AA355" s="28">
        <f t="shared" si="179"/>
        <v>1.9099790648988137</v>
      </c>
      <c r="AB355" s="28">
        <f t="shared" si="180"/>
        <v>1.3667459160978603</v>
      </c>
      <c r="AC355" s="28">
        <f t="shared" si="181"/>
        <v>1.3655971753147067</v>
      </c>
      <c r="AD355" s="20"/>
      <c r="AE355" s="26">
        <v>-0.01</v>
      </c>
      <c r="AF355" s="26">
        <v>-0.01</v>
      </c>
      <c r="AG355" s="26">
        <v>1</v>
      </c>
      <c r="AH355" s="20"/>
      <c r="AI355" s="38">
        <f t="shared" si="182"/>
        <v>0.11652507485029941</v>
      </c>
      <c r="AJ355" s="14">
        <f t="shared" si="183"/>
        <v>0.91240658855684487</v>
      </c>
      <c r="AK355" s="59">
        <f t="shared" si="184"/>
        <v>11477.969041916169</v>
      </c>
      <c r="AL355" s="13">
        <f t="shared" si="185"/>
        <v>0.12771178585482085</v>
      </c>
      <c r="AN355" s="20"/>
      <c r="AO355" s="13">
        <f t="shared" si="186"/>
        <v>0.11652507485029941</v>
      </c>
      <c r="AP355" s="50">
        <f t="shared" si="187"/>
        <v>0.91240658855684487</v>
      </c>
      <c r="AQ355" s="12">
        <f t="shared" si="188"/>
        <v>11477.969041916169</v>
      </c>
      <c r="AR355" s="13">
        <f t="shared" si="189"/>
        <v>0.12771178585482085</v>
      </c>
      <c r="AS355" s="20"/>
      <c r="AT355" s="19">
        <f t="shared" si="192"/>
        <v>1138</v>
      </c>
      <c r="AU355" s="45">
        <v>5.2900000000000003E-2</v>
      </c>
      <c r="AV355" s="45"/>
      <c r="AW355" s="20"/>
      <c r="AX355" s="81">
        <f t="shared" si="190"/>
        <v>7.0370276146862762</v>
      </c>
      <c r="AY355" s="82">
        <f t="shared" si="191"/>
        <v>2.0814395443425089</v>
      </c>
      <c r="BA355" s="20"/>
      <c r="BB355" s="13"/>
    </row>
    <row r="356" spans="2:54" x14ac:dyDescent="0.2">
      <c r="B356" s="1">
        <v>10</v>
      </c>
      <c r="C356" t="s">
        <v>665</v>
      </c>
      <c r="D356" t="s">
        <v>745</v>
      </c>
      <c r="E356">
        <v>1137</v>
      </c>
      <c r="F356">
        <v>89874</v>
      </c>
      <c r="G356" s="20"/>
      <c r="H356" s="49">
        <v>1.5009999999999999</v>
      </c>
      <c r="I356" s="49">
        <v>12.427</v>
      </c>
      <c r="J356" s="49">
        <v>12.417</v>
      </c>
      <c r="K356" s="20"/>
      <c r="L356" s="49">
        <v>3.5169999999999999</v>
      </c>
      <c r="M356" s="49">
        <v>17.129000000000001</v>
      </c>
      <c r="N356" s="49">
        <v>17.100999999999999</v>
      </c>
      <c r="O356" s="20"/>
      <c r="P356" s="28">
        <v>0.02</v>
      </c>
      <c r="Q356" s="28">
        <v>8.9999999999999993E-3</v>
      </c>
      <c r="R356" s="28">
        <v>8.9999999999999993E-3</v>
      </c>
      <c r="S356" s="20"/>
      <c r="T356" s="26">
        <v>8.4039999999999999</v>
      </c>
      <c r="U356" s="26">
        <v>0.89200000000000002</v>
      </c>
      <c r="V356" s="20"/>
      <c r="W356" s="26">
        <v>0.999</v>
      </c>
      <c r="X356" s="28">
        <f t="shared" si="177"/>
        <v>0.10613993336506426</v>
      </c>
      <c r="Y356" s="53">
        <f t="shared" si="178"/>
        <v>0.10603379343169919</v>
      </c>
      <c r="Z356" s="20"/>
      <c r="AA356" s="28">
        <f t="shared" si="179"/>
        <v>2.3431045969353765</v>
      </c>
      <c r="AB356" s="28">
        <f t="shared" si="180"/>
        <v>1.3783696789249218</v>
      </c>
      <c r="AC356" s="28">
        <f t="shared" si="181"/>
        <v>1.3772247724893292</v>
      </c>
      <c r="AD356" s="20"/>
      <c r="AE356" s="26">
        <v>-8.6999999999999994E-2</v>
      </c>
      <c r="AF356" s="26">
        <v>-8.6999999999999994E-2</v>
      </c>
      <c r="AG356" s="26">
        <v>1</v>
      </c>
      <c r="AH356" s="20"/>
      <c r="AI356" s="38">
        <f t="shared" si="182"/>
        <v>0.10603379343169919</v>
      </c>
      <c r="AJ356" s="14">
        <f t="shared" si="183"/>
        <v>0.90361957698874729</v>
      </c>
      <c r="AK356" s="59">
        <f t="shared" si="184"/>
        <v>10546.120727748692</v>
      </c>
      <c r="AL356" s="13">
        <f t="shared" si="185"/>
        <v>0.1173433999571477</v>
      </c>
      <c r="AN356" s="20"/>
      <c r="AO356" s="13">
        <f t="shared" si="186"/>
        <v>0.10603379343169919</v>
      </c>
      <c r="AP356" s="50">
        <f t="shared" si="187"/>
        <v>0.90361957698874729</v>
      </c>
      <c r="AQ356" s="12">
        <f t="shared" si="188"/>
        <v>10546.120727748692</v>
      </c>
      <c r="AR356" s="13">
        <f t="shared" si="189"/>
        <v>0.1173433999571477</v>
      </c>
      <c r="AS356" s="20"/>
      <c r="AT356" s="19">
        <f t="shared" si="192"/>
        <v>1137</v>
      </c>
      <c r="AU356" s="45">
        <v>5.8900000000000001E-2</v>
      </c>
      <c r="AV356" s="45"/>
      <c r="AW356" s="20"/>
      <c r="AX356" s="81">
        <f t="shared" si="190"/>
        <v>7.0361484937505363</v>
      </c>
      <c r="AY356" s="82">
        <f t="shared" si="191"/>
        <v>2.1287077829827541</v>
      </c>
      <c r="BA356" s="20"/>
      <c r="BB356" s="13"/>
    </row>
    <row r="357" spans="2:54" x14ac:dyDescent="0.2">
      <c r="B357" s="1">
        <v>10</v>
      </c>
      <c r="C357" t="s">
        <v>666</v>
      </c>
      <c r="D357" t="s">
        <v>746</v>
      </c>
      <c r="E357">
        <v>1136</v>
      </c>
      <c r="F357">
        <v>89874</v>
      </c>
      <c r="G357" s="20"/>
      <c r="H357" s="49">
        <v>1.232</v>
      </c>
      <c r="I357" s="49">
        <v>13.157999999999999</v>
      </c>
      <c r="J357" s="49">
        <v>13.147</v>
      </c>
      <c r="K357" s="20"/>
      <c r="L357" s="49">
        <v>2.41</v>
      </c>
      <c r="M357" s="49">
        <v>19.082999999999998</v>
      </c>
      <c r="N357" s="49">
        <v>19.050999999999998</v>
      </c>
      <c r="O357" s="20"/>
      <c r="P357" s="28">
        <v>2.1999999999999999E-2</v>
      </c>
      <c r="Q357" s="28">
        <v>0.01</v>
      </c>
      <c r="R357" s="28">
        <v>0.01</v>
      </c>
      <c r="S357" s="20"/>
      <c r="T357" s="26">
        <v>6.9020000000000001</v>
      </c>
      <c r="U357" s="26">
        <v>0.94399999999999995</v>
      </c>
      <c r="V357" s="20"/>
      <c r="W357" s="26">
        <v>0.999</v>
      </c>
      <c r="X357" s="28">
        <f t="shared" si="177"/>
        <v>0.13677195015937407</v>
      </c>
      <c r="Y357" s="53">
        <f t="shared" si="178"/>
        <v>0.1366351782092147</v>
      </c>
      <c r="Z357" s="20"/>
      <c r="AA357" s="28">
        <f t="shared" si="179"/>
        <v>1.9561688311688312</v>
      </c>
      <c r="AB357" s="28">
        <f t="shared" si="180"/>
        <v>1.450296397628819</v>
      </c>
      <c r="AC357" s="28">
        <f t="shared" si="181"/>
        <v>1.4490758347912069</v>
      </c>
      <c r="AD357" s="20"/>
      <c r="AE357" s="26">
        <v>6.3E-2</v>
      </c>
      <c r="AF357" s="26">
        <v>6.3E-2</v>
      </c>
      <c r="AG357" s="26">
        <v>1</v>
      </c>
      <c r="AH357" s="20"/>
      <c r="AI357" s="38">
        <f t="shared" si="182"/>
        <v>0.1366351782092147</v>
      </c>
      <c r="AJ357" s="14">
        <f t="shared" si="183"/>
        <v>0.92603859238534525</v>
      </c>
      <c r="AK357" s="59">
        <f t="shared" si="184"/>
        <v>13260.732443929293</v>
      </c>
      <c r="AL357" s="13">
        <f t="shared" si="185"/>
        <v>0.14754803885360943</v>
      </c>
      <c r="AN357" s="20"/>
      <c r="AO357" s="13">
        <f t="shared" si="186"/>
        <v>0.1366351782092147</v>
      </c>
      <c r="AP357" s="50">
        <f t="shared" si="187"/>
        <v>0.92603859238534525</v>
      </c>
      <c r="AQ357" s="12">
        <f t="shared" si="188"/>
        <v>13260.732443929293</v>
      </c>
      <c r="AR357" s="13">
        <f t="shared" si="189"/>
        <v>0.14754803885360943</v>
      </c>
      <c r="AS357" s="20"/>
      <c r="AT357" s="19">
        <f t="shared" si="192"/>
        <v>1136</v>
      </c>
      <c r="AU357" s="45">
        <v>5.6300000000000003E-2</v>
      </c>
      <c r="AV357" s="45"/>
      <c r="AW357" s="20"/>
      <c r="AX357" s="81">
        <f t="shared" si="190"/>
        <v>7.035268599281097</v>
      </c>
      <c r="AY357" s="82">
        <f t="shared" si="191"/>
        <v>1.9318112246758117</v>
      </c>
      <c r="BA357" s="20"/>
      <c r="BB357" s="13"/>
    </row>
    <row r="358" spans="2:54" x14ac:dyDescent="0.2">
      <c r="B358" s="1">
        <v>10</v>
      </c>
      <c r="C358" t="s">
        <v>667</v>
      </c>
      <c r="D358" t="s">
        <v>747</v>
      </c>
      <c r="E358">
        <v>1131</v>
      </c>
      <c r="F358">
        <v>89874</v>
      </c>
      <c r="G358" s="20"/>
      <c r="H358" s="49">
        <v>1.456</v>
      </c>
      <c r="I358" s="49">
        <v>12.792</v>
      </c>
      <c r="J358" s="49">
        <v>12.781000000000001</v>
      </c>
      <c r="K358" s="20"/>
      <c r="L358" s="49">
        <v>2.7650000000000001</v>
      </c>
      <c r="M358" s="49">
        <v>16.085999999999999</v>
      </c>
      <c r="N358" s="49">
        <v>16.059000000000001</v>
      </c>
      <c r="O358" s="20"/>
      <c r="P358" s="28">
        <v>2.9000000000000001E-2</v>
      </c>
      <c r="Q358" s="28">
        <v>8.9999999999999993E-3</v>
      </c>
      <c r="R358" s="28">
        <v>8.9999999999999993E-3</v>
      </c>
      <c r="S358" s="20"/>
      <c r="T358" s="26">
        <v>8.1959999999999997</v>
      </c>
      <c r="U358" s="26">
        <v>0.91800000000000004</v>
      </c>
      <c r="V358" s="20"/>
      <c r="W358" s="26">
        <v>0.999</v>
      </c>
      <c r="X358" s="28">
        <f t="shared" si="177"/>
        <v>0.11200585651537336</v>
      </c>
      <c r="Y358" s="53">
        <f t="shared" si="178"/>
        <v>0.11189385065885799</v>
      </c>
      <c r="Z358" s="20"/>
      <c r="AA358" s="28">
        <f t="shared" si="179"/>
        <v>1.8990384615384617</v>
      </c>
      <c r="AB358" s="28">
        <f t="shared" si="180"/>
        <v>1.2575046904315197</v>
      </c>
      <c r="AC358" s="28">
        <f t="shared" si="181"/>
        <v>1.2564744542680542</v>
      </c>
      <c r="AD358" s="20"/>
      <c r="AE358" s="26">
        <v>-3.6999999999999998E-2</v>
      </c>
      <c r="AF358" s="26">
        <v>-3.6999999999999998E-2</v>
      </c>
      <c r="AG358" s="26">
        <v>1</v>
      </c>
      <c r="AH358" s="20"/>
      <c r="AI358" s="38">
        <f t="shared" si="182"/>
        <v>0.11189385065885799</v>
      </c>
      <c r="AJ358" s="14">
        <f t="shared" si="183"/>
        <v>0.90918844756724293</v>
      </c>
      <c r="AK358" s="59">
        <f t="shared" si="184"/>
        <v>11060.795989019034</v>
      </c>
      <c r="AL358" s="13">
        <f t="shared" si="185"/>
        <v>0.12307003125507972</v>
      </c>
      <c r="AN358" s="20"/>
      <c r="AO358" s="13">
        <f t="shared" si="186"/>
        <v>0.11189385065885799</v>
      </c>
      <c r="AP358" s="50">
        <f t="shared" si="187"/>
        <v>0.90918844756724293</v>
      </c>
      <c r="AQ358" s="12">
        <f t="shared" si="188"/>
        <v>11060.795989019034</v>
      </c>
      <c r="AR358" s="13">
        <f t="shared" si="189"/>
        <v>0.12307003125507972</v>
      </c>
      <c r="AS358" s="20"/>
      <c r="AT358" s="19">
        <f t="shared" si="192"/>
        <v>1131</v>
      </c>
      <c r="AU358" s="45">
        <v>4.9700000000000001E-2</v>
      </c>
      <c r="AV358" s="45"/>
      <c r="AW358" s="20"/>
      <c r="AX358" s="81">
        <f t="shared" si="190"/>
        <v>7.0308574761161209</v>
      </c>
      <c r="AY358" s="82">
        <f t="shared" si="191"/>
        <v>2.1036462303766532</v>
      </c>
      <c r="BA358" s="20"/>
      <c r="BB358" s="13"/>
    </row>
    <row r="359" spans="2:54" x14ac:dyDescent="0.2">
      <c r="B359" s="1">
        <v>10</v>
      </c>
      <c r="C359" t="s">
        <v>668</v>
      </c>
      <c r="D359" t="s">
        <v>748</v>
      </c>
      <c r="E359">
        <v>1126</v>
      </c>
      <c r="F359">
        <v>89874</v>
      </c>
      <c r="G359" s="20"/>
      <c r="H359" s="49">
        <v>1.5840000000000001</v>
      </c>
      <c r="I359" s="49">
        <v>13</v>
      </c>
      <c r="J359" s="49">
        <v>12.989000000000001</v>
      </c>
      <c r="K359" s="20"/>
      <c r="L359" s="49">
        <v>3.1640000000000001</v>
      </c>
      <c r="M359" s="49">
        <v>17.327999999999999</v>
      </c>
      <c r="N359" s="49">
        <v>17.3</v>
      </c>
      <c r="O359" s="20"/>
      <c r="P359" s="28">
        <v>0.03</v>
      </c>
      <c r="Q359" s="28">
        <v>8.9999999999999993E-3</v>
      </c>
      <c r="R359" s="28">
        <v>0.01</v>
      </c>
      <c r="S359" s="20"/>
      <c r="T359" s="26">
        <v>8.9570000000000007</v>
      </c>
      <c r="U359" s="26">
        <v>0.93300000000000005</v>
      </c>
      <c r="V359" s="20"/>
      <c r="W359" s="26">
        <v>0.999</v>
      </c>
      <c r="X359" s="28">
        <f t="shared" si="177"/>
        <v>0.10416434073908674</v>
      </c>
      <c r="Y359" s="53">
        <f t="shared" si="178"/>
        <v>0.10406017639834765</v>
      </c>
      <c r="Z359" s="20"/>
      <c r="AA359" s="28">
        <f t="shared" si="179"/>
        <v>1.9974747474747474</v>
      </c>
      <c r="AB359" s="28">
        <f t="shared" si="180"/>
        <v>1.3329230769230769</v>
      </c>
      <c r="AC359" s="28">
        <f t="shared" si="181"/>
        <v>1.3318962198783586</v>
      </c>
      <c r="AD359" s="20"/>
      <c r="AE359" s="26">
        <v>-8.1000000000000003E-2</v>
      </c>
      <c r="AF359" s="26">
        <v>-8.1000000000000003E-2</v>
      </c>
      <c r="AG359" s="26">
        <v>1</v>
      </c>
      <c r="AH359" s="20"/>
      <c r="AI359" s="38">
        <f t="shared" si="182"/>
        <v>0.10406017639834765</v>
      </c>
      <c r="AJ359" s="14">
        <f t="shared" si="183"/>
        <v>0.90263340055080121</v>
      </c>
      <c r="AK359" s="59">
        <f t="shared" si="184"/>
        <v>10361.132535000557</v>
      </c>
      <c r="AL359" s="13">
        <f t="shared" si="185"/>
        <v>0.11528509396489037</v>
      </c>
      <c r="AN359" s="20"/>
      <c r="AO359" s="13">
        <f t="shared" si="186"/>
        <v>0.10406017639834765</v>
      </c>
      <c r="AP359" s="50">
        <f t="shared" si="187"/>
        <v>0.90263340055080121</v>
      </c>
      <c r="AQ359" s="12">
        <f t="shared" si="188"/>
        <v>10361.132535000557</v>
      </c>
      <c r="AR359" s="13">
        <f t="shared" si="189"/>
        <v>0.11528509396489037</v>
      </c>
      <c r="AS359" s="20"/>
      <c r="AT359" s="19">
        <f t="shared" si="192"/>
        <v>1126</v>
      </c>
      <c r="AU359" s="45">
        <v>4.0099999999999997E-2</v>
      </c>
      <c r="AV359" s="45"/>
      <c r="AW359" s="20"/>
      <c r="AX359" s="81">
        <f t="shared" si="190"/>
        <v>7.026426808699636</v>
      </c>
      <c r="AY359" s="82">
        <f t="shared" si="191"/>
        <v>2.1924353494930582</v>
      </c>
      <c r="BA359" s="20"/>
      <c r="BB359" s="13"/>
    </row>
    <row r="360" spans="2:54" x14ac:dyDescent="0.2">
      <c r="B360" s="1">
        <v>10</v>
      </c>
      <c r="C360" t="s">
        <v>669</v>
      </c>
      <c r="D360" t="s">
        <v>749</v>
      </c>
      <c r="E360">
        <v>1121</v>
      </c>
      <c r="F360">
        <v>89874</v>
      </c>
      <c r="G360" s="20"/>
      <c r="H360" s="49">
        <v>1.474</v>
      </c>
      <c r="I360" s="49">
        <v>12.833</v>
      </c>
      <c r="J360" s="49">
        <v>12.821999999999999</v>
      </c>
      <c r="K360" s="20"/>
      <c r="L360" s="49">
        <v>3.1619999999999999</v>
      </c>
      <c r="M360" s="49">
        <v>18.838999999999999</v>
      </c>
      <c r="N360" s="49">
        <v>18.808</v>
      </c>
      <c r="O360" s="20"/>
      <c r="P360" s="28">
        <v>2.1999999999999999E-2</v>
      </c>
      <c r="Q360" s="28">
        <v>1.2E-2</v>
      </c>
      <c r="R360" s="28">
        <v>1.2E-2</v>
      </c>
      <c r="S360" s="20"/>
      <c r="T360" s="26">
        <v>8.3699999999999992</v>
      </c>
      <c r="U360" s="26">
        <v>0.92100000000000004</v>
      </c>
      <c r="V360" s="20"/>
      <c r="W360" s="26">
        <v>0.999</v>
      </c>
      <c r="X360" s="28">
        <f t="shared" si="177"/>
        <v>0.11003584229390682</v>
      </c>
      <c r="Y360" s="53">
        <f t="shared" si="178"/>
        <v>0.10992580645161291</v>
      </c>
      <c r="Z360" s="20"/>
      <c r="AA360" s="28">
        <f t="shared" si="179"/>
        <v>2.1451831750339214</v>
      </c>
      <c r="AB360" s="28">
        <f t="shared" si="180"/>
        <v>1.4680121561599002</v>
      </c>
      <c r="AC360" s="28">
        <f t="shared" si="181"/>
        <v>1.4668538449539854</v>
      </c>
      <c r="AD360" s="20"/>
      <c r="AE360" s="26">
        <v>-0.114</v>
      </c>
      <c r="AF360" s="26">
        <v>-0.114</v>
      </c>
      <c r="AG360" s="26">
        <v>1</v>
      </c>
      <c r="AH360" s="20"/>
      <c r="AI360" s="38">
        <f t="shared" si="182"/>
        <v>0.10992580645161291</v>
      </c>
      <c r="AJ360" s="14">
        <f t="shared" si="183"/>
        <v>0.90826968025499921</v>
      </c>
      <c r="AK360" s="59">
        <f t="shared" si="184"/>
        <v>10877.245100000002</v>
      </c>
      <c r="AL360" s="13">
        <f t="shared" si="185"/>
        <v>0.12102771769366004</v>
      </c>
      <c r="AN360" s="20"/>
      <c r="AO360" s="13">
        <f t="shared" si="186"/>
        <v>0.10992580645161291</v>
      </c>
      <c r="AP360" s="50">
        <f t="shared" si="187"/>
        <v>0.90826968025499921</v>
      </c>
      <c r="AQ360" s="12">
        <f t="shared" si="188"/>
        <v>10877.245100000002</v>
      </c>
      <c r="AR360" s="13">
        <f t="shared" si="189"/>
        <v>0.12102771769366004</v>
      </c>
      <c r="AS360" s="20"/>
      <c r="AT360" s="19">
        <f t="shared" si="192"/>
        <v>1121</v>
      </c>
      <c r="AU360" s="45">
        <v>8.4808999999999996E-3</v>
      </c>
      <c r="AV360" s="45"/>
      <c r="AW360" s="20"/>
      <c r="AX360" s="81">
        <f t="shared" si="190"/>
        <v>7.02197642307216</v>
      </c>
      <c r="AY360" s="82">
        <f t="shared" si="191"/>
        <v>2.124653884501384</v>
      </c>
      <c r="BA360" s="20"/>
      <c r="BB360" s="13"/>
    </row>
    <row r="361" spans="2:54" x14ac:dyDescent="0.2">
      <c r="B361" s="1">
        <v>10</v>
      </c>
      <c r="C361" t="s">
        <v>670</v>
      </c>
      <c r="D361" t="s">
        <v>750</v>
      </c>
      <c r="E361">
        <v>1115</v>
      </c>
      <c r="F361">
        <v>89874</v>
      </c>
      <c r="G361" s="20"/>
      <c r="H361" s="49">
        <v>1.4570000000000001</v>
      </c>
      <c r="I361" s="49">
        <v>12.513999999999999</v>
      </c>
      <c r="J361" s="49">
        <v>12.503</v>
      </c>
      <c r="K361" s="20"/>
      <c r="L361" s="49">
        <v>3.0870000000000002</v>
      </c>
      <c r="M361" s="49">
        <v>16.224</v>
      </c>
      <c r="N361" s="49">
        <v>16.196999999999999</v>
      </c>
      <c r="O361" s="20"/>
      <c r="P361" s="28">
        <v>2.4E-2</v>
      </c>
      <c r="Q361" s="28">
        <v>0.01</v>
      </c>
      <c r="R361" s="28">
        <v>0.01</v>
      </c>
      <c r="S361" s="20"/>
      <c r="T361" s="26">
        <v>8.3160000000000007</v>
      </c>
      <c r="U361" s="26">
        <v>0.89800000000000002</v>
      </c>
      <c r="V361" s="20"/>
      <c r="W361" s="26">
        <v>0.999</v>
      </c>
      <c r="X361" s="28">
        <f t="shared" si="177"/>
        <v>0.10798460798460797</v>
      </c>
      <c r="Y361" s="53">
        <f t="shared" si="178"/>
        <v>0.10787662337662336</v>
      </c>
      <c r="Z361" s="20"/>
      <c r="AA361" s="28">
        <f t="shared" si="179"/>
        <v>2.1187371310912835</v>
      </c>
      <c r="AB361" s="28">
        <f t="shared" si="180"/>
        <v>1.2964679558894039</v>
      </c>
      <c r="AC361" s="28">
        <f t="shared" si="181"/>
        <v>1.2954490922178676</v>
      </c>
      <c r="AD361" s="20"/>
      <c r="AE361" s="26">
        <v>-0.17799999999999999</v>
      </c>
      <c r="AF361" s="26">
        <v>-0.17799999999999999</v>
      </c>
      <c r="AG361" s="26">
        <v>1</v>
      </c>
      <c r="AH361" s="20"/>
      <c r="AI361" s="38">
        <f t="shared" si="182"/>
        <v>0.10787662337662336</v>
      </c>
      <c r="AJ361" s="14">
        <f t="shared" si="183"/>
        <v>0.90694896249543788</v>
      </c>
      <c r="AK361" s="59">
        <f t="shared" si="184"/>
        <v>10690.021214285713</v>
      </c>
      <c r="AL361" s="13">
        <f t="shared" si="185"/>
        <v>0.11894453584224261</v>
      </c>
      <c r="AN361" s="20"/>
      <c r="AO361" s="13">
        <f t="shared" si="186"/>
        <v>0.10787662337662336</v>
      </c>
      <c r="AP361" s="50">
        <f t="shared" si="187"/>
        <v>0.90694896249543788</v>
      </c>
      <c r="AQ361" s="12">
        <f t="shared" si="188"/>
        <v>10690.021214285713</v>
      </c>
      <c r="AR361" s="13">
        <f t="shared" si="189"/>
        <v>0.11894453584224261</v>
      </c>
      <c r="AS361" s="20"/>
      <c r="AT361" s="19">
        <f t="shared" si="192"/>
        <v>1115</v>
      </c>
      <c r="AU361" s="45">
        <v>1.3299999999999999E-2</v>
      </c>
      <c r="AV361" s="45"/>
      <c r="AW361" s="20"/>
      <c r="AX361" s="81">
        <f t="shared" si="190"/>
        <v>7.0166096838942194</v>
      </c>
      <c r="AY361" s="82">
        <f t="shared" si="191"/>
        <v>2.1181813699957668</v>
      </c>
      <c r="BA361" s="20"/>
      <c r="BB361" s="13"/>
    </row>
    <row r="362" spans="2:54" x14ac:dyDescent="0.2">
      <c r="B362" s="1">
        <v>10</v>
      </c>
      <c r="C362" t="s">
        <v>671</v>
      </c>
      <c r="D362" t="s">
        <v>751</v>
      </c>
      <c r="E362">
        <v>1115</v>
      </c>
      <c r="F362">
        <v>89874</v>
      </c>
      <c r="G362" s="20"/>
      <c r="H362" s="49">
        <v>1.2529999999999999</v>
      </c>
      <c r="I362" s="49">
        <v>13.129</v>
      </c>
      <c r="J362" s="49">
        <v>13.118</v>
      </c>
      <c r="K362" s="20"/>
      <c r="L362" s="49">
        <v>2.2130000000000001</v>
      </c>
      <c r="M362" s="49">
        <v>19.768000000000001</v>
      </c>
      <c r="N362" s="49">
        <v>19.734999999999999</v>
      </c>
      <c r="O362" s="20"/>
      <c r="P362" s="28">
        <v>3.1E-2</v>
      </c>
      <c r="Q362" s="28">
        <v>8.9999999999999993E-3</v>
      </c>
      <c r="R362" s="28">
        <v>8.9999999999999993E-3</v>
      </c>
      <c r="S362" s="20"/>
      <c r="T362" s="26">
        <v>7.157</v>
      </c>
      <c r="U362" s="26">
        <v>0.94199999999999995</v>
      </c>
      <c r="V362" s="20"/>
      <c r="W362" s="26">
        <v>0.999</v>
      </c>
      <c r="X362" s="28">
        <f t="shared" si="177"/>
        <v>0.13161939360067065</v>
      </c>
      <c r="Y362" s="53">
        <f t="shared" si="178"/>
        <v>0.13148777420706997</v>
      </c>
      <c r="Z362" s="20"/>
      <c r="AA362" s="28">
        <f t="shared" si="179"/>
        <v>1.7661612130885875</v>
      </c>
      <c r="AB362" s="28">
        <f t="shared" si="180"/>
        <v>1.5056744611166122</v>
      </c>
      <c r="AC362" s="28">
        <f t="shared" si="181"/>
        <v>1.5044214057020886</v>
      </c>
      <c r="AD362" s="20"/>
      <c r="AE362" s="26">
        <v>2.8000000000000001E-2</v>
      </c>
      <c r="AF362" s="26">
        <v>2.8000000000000001E-2</v>
      </c>
      <c r="AG362" s="26">
        <v>1</v>
      </c>
      <c r="AH362" s="20"/>
      <c r="AI362" s="38">
        <f t="shared" si="182"/>
        <v>0.13148777420706997</v>
      </c>
      <c r="AJ362" s="14">
        <f t="shared" si="183"/>
        <v>0.92425996518256492</v>
      </c>
      <c r="AK362" s="59">
        <f t="shared" si="184"/>
        <v>12785.723350845325</v>
      </c>
      <c r="AL362" s="13">
        <f t="shared" si="185"/>
        <v>0.14226276065208318</v>
      </c>
      <c r="AN362" s="20"/>
      <c r="AO362" s="13">
        <f t="shared" si="186"/>
        <v>0.13148777420706997</v>
      </c>
      <c r="AP362" s="50">
        <f t="shared" si="187"/>
        <v>0.92425996518256492</v>
      </c>
      <c r="AQ362" s="12">
        <f t="shared" si="188"/>
        <v>12785.723350845325</v>
      </c>
      <c r="AR362" s="13">
        <f t="shared" si="189"/>
        <v>0.14226276065208318</v>
      </c>
      <c r="AS362" s="20"/>
      <c r="AT362" s="19">
        <f t="shared" si="192"/>
        <v>1115</v>
      </c>
      <c r="AU362" s="45">
        <v>3.1300000000000001E-2</v>
      </c>
      <c r="AV362" s="45"/>
      <c r="AW362" s="20"/>
      <c r="AX362" s="81">
        <f t="shared" si="190"/>
        <v>7.0166096838942194</v>
      </c>
      <c r="AY362" s="82">
        <f t="shared" si="191"/>
        <v>1.9680908987564605</v>
      </c>
      <c r="BA362" s="20"/>
      <c r="BB362" s="13"/>
    </row>
    <row r="363" spans="2:54" x14ac:dyDescent="0.2">
      <c r="B363" s="1">
        <v>10</v>
      </c>
      <c r="C363" t="s">
        <v>672</v>
      </c>
      <c r="D363" t="s">
        <v>752</v>
      </c>
      <c r="E363">
        <v>1112</v>
      </c>
      <c r="F363">
        <v>89874</v>
      </c>
      <c r="G363" s="20"/>
      <c r="H363" s="49">
        <v>1.556</v>
      </c>
      <c r="I363" s="49">
        <v>12.337</v>
      </c>
      <c r="J363" s="49">
        <v>12.326000000000001</v>
      </c>
      <c r="K363" s="20"/>
      <c r="L363" s="49">
        <v>4.4989999999999997</v>
      </c>
      <c r="M363" s="49">
        <v>17.050999999999998</v>
      </c>
      <c r="N363" s="49">
        <v>17.023</v>
      </c>
      <c r="O363" s="20"/>
      <c r="P363" s="28">
        <v>8.0000000000000002E-3</v>
      </c>
      <c r="Q363" s="28">
        <v>1.0999999999999999E-2</v>
      </c>
      <c r="R363" s="28">
        <v>0.01</v>
      </c>
      <c r="S363" s="20"/>
      <c r="T363" s="26">
        <v>8.9060000000000006</v>
      </c>
      <c r="U363" s="26">
        <v>0.88500000000000001</v>
      </c>
      <c r="V363" s="20"/>
      <c r="W363" s="26">
        <v>0.999</v>
      </c>
      <c r="X363" s="28">
        <f t="shared" si="177"/>
        <v>9.9371210419941611E-2</v>
      </c>
      <c r="Y363" s="53">
        <f t="shared" si="178"/>
        <v>9.9271839209521665E-2</v>
      </c>
      <c r="Z363" s="20"/>
      <c r="AA363" s="28">
        <f t="shared" si="179"/>
        <v>2.8913881748071977</v>
      </c>
      <c r="AB363" s="28">
        <f t="shared" si="180"/>
        <v>1.3821026181405527</v>
      </c>
      <c r="AC363" s="28">
        <f t="shared" si="181"/>
        <v>1.3810644166801882</v>
      </c>
      <c r="AD363" s="20"/>
      <c r="AE363" s="26">
        <v>-8.2000000000000003E-2</v>
      </c>
      <c r="AF363" s="26">
        <v>-8.2000000000000003E-2</v>
      </c>
      <c r="AG363" s="26">
        <v>1</v>
      </c>
      <c r="AH363" s="20"/>
      <c r="AI363" s="38">
        <f t="shared" si="182"/>
        <v>9.9271839209521665E-2</v>
      </c>
      <c r="AJ363" s="14">
        <f t="shared" si="183"/>
        <v>0.89906757160857653</v>
      </c>
      <c r="AK363" s="59">
        <f t="shared" si="184"/>
        <v>9923.5669919155607</v>
      </c>
      <c r="AL363" s="13">
        <f t="shared" si="185"/>
        <v>0.11041643847959989</v>
      </c>
      <c r="AN363" s="20"/>
      <c r="AO363" s="13">
        <f t="shared" si="186"/>
        <v>9.9271839209521665E-2</v>
      </c>
      <c r="AP363" s="50">
        <f t="shared" si="187"/>
        <v>0.89906757160857653</v>
      </c>
      <c r="AQ363" s="12">
        <f t="shared" si="188"/>
        <v>9923.5669919155607</v>
      </c>
      <c r="AR363" s="13">
        <f t="shared" si="189"/>
        <v>0.11041643847959989</v>
      </c>
      <c r="AS363" s="20"/>
      <c r="AT363" s="19">
        <f t="shared" si="192"/>
        <v>1112</v>
      </c>
      <c r="AU363" s="45">
        <v>0.1061</v>
      </c>
      <c r="AV363" s="45"/>
      <c r="AW363" s="20"/>
      <c r="AX363" s="81">
        <f t="shared" si="190"/>
        <v>7.0139154748105277</v>
      </c>
      <c r="AY363" s="82">
        <f t="shared" si="191"/>
        <v>2.1867252068995109</v>
      </c>
      <c r="BA363" s="20"/>
      <c r="BB363" s="13"/>
    </row>
    <row r="364" spans="2:54" x14ac:dyDescent="0.2">
      <c r="B364" s="1">
        <v>10</v>
      </c>
      <c r="C364" t="s">
        <v>673</v>
      </c>
      <c r="D364" t="s">
        <v>753</v>
      </c>
      <c r="E364">
        <v>1109</v>
      </c>
      <c r="F364">
        <v>89874</v>
      </c>
      <c r="G364" s="20"/>
      <c r="H364" s="49">
        <v>1.4359999999999999</v>
      </c>
      <c r="I364" s="49">
        <v>12.912000000000001</v>
      </c>
      <c r="J364" s="49">
        <v>12.901</v>
      </c>
      <c r="K364" s="20"/>
      <c r="L364" s="49">
        <v>2.9380000000000002</v>
      </c>
      <c r="M364" s="49">
        <v>18.582000000000001</v>
      </c>
      <c r="N364" s="49">
        <v>18.550999999999998</v>
      </c>
      <c r="O364" s="20"/>
      <c r="P364" s="28">
        <v>2.5999999999999999E-2</v>
      </c>
      <c r="Q364" s="28">
        <v>0.01</v>
      </c>
      <c r="R364" s="28">
        <v>0.01</v>
      </c>
      <c r="S364" s="20"/>
      <c r="T364" s="26">
        <v>8.2430000000000003</v>
      </c>
      <c r="U364" s="26">
        <v>0.92600000000000005</v>
      </c>
      <c r="V364" s="20"/>
      <c r="W364" s="26">
        <v>0.999</v>
      </c>
      <c r="X364" s="28">
        <f t="shared" si="177"/>
        <v>0.1123377411136722</v>
      </c>
      <c r="Y364" s="53">
        <f t="shared" si="178"/>
        <v>0.11222540337255853</v>
      </c>
      <c r="Z364" s="20"/>
      <c r="AA364" s="28">
        <f t="shared" si="179"/>
        <v>2.0459610027855155</v>
      </c>
      <c r="AB364" s="28">
        <f t="shared" si="180"/>
        <v>1.4391263940520447</v>
      </c>
      <c r="AC364" s="28">
        <f t="shared" si="181"/>
        <v>1.4379505464692659</v>
      </c>
      <c r="AD364" s="20"/>
      <c r="AE364" s="26">
        <v>-9.2999999999999999E-2</v>
      </c>
      <c r="AF364" s="26">
        <v>-9.2999999999999999E-2</v>
      </c>
      <c r="AG364" s="26">
        <v>1</v>
      </c>
      <c r="AH364" s="20"/>
      <c r="AI364" s="38">
        <f t="shared" si="182"/>
        <v>0.11222540337255853</v>
      </c>
      <c r="AJ364" s="14">
        <f t="shared" si="183"/>
        <v>0.91106767403682398</v>
      </c>
      <c r="AK364" s="59">
        <f t="shared" si="184"/>
        <v>11070.687930365157</v>
      </c>
      <c r="AL364" s="13">
        <f t="shared" si="185"/>
        <v>0.12318009580485076</v>
      </c>
      <c r="AN364" s="20"/>
      <c r="AO364" s="13">
        <f t="shared" si="186"/>
        <v>0.11222540337255853</v>
      </c>
      <c r="AP364" s="50">
        <f t="shared" si="187"/>
        <v>0.91106767403682398</v>
      </c>
      <c r="AQ364" s="12">
        <f t="shared" si="188"/>
        <v>11070.687930365157</v>
      </c>
      <c r="AR364" s="13">
        <f t="shared" si="189"/>
        <v>0.12318009580485076</v>
      </c>
      <c r="AS364" s="20"/>
      <c r="AT364" s="19">
        <f t="shared" si="192"/>
        <v>1109</v>
      </c>
      <c r="AU364" s="45">
        <v>4.3185000000000003E-3</v>
      </c>
      <c r="AV364" s="45"/>
      <c r="AW364" s="20"/>
      <c r="AX364" s="81">
        <f t="shared" si="190"/>
        <v>7.0112139873503674</v>
      </c>
      <c r="AY364" s="82">
        <f t="shared" si="191"/>
        <v>2.1093643553310906</v>
      </c>
      <c r="BA364" s="20"/>
      <c r="BB364" s="13"/>
    </row>
    <row r="365" spans="2:54" x14ac:dyDescent="0.2">
      <c r="B365" s="1">
        <v>10</v>
      </c>
      <c r="C365" t="s">
        <v>674</v>
      </c>
      <c r="D365" t="s">
        <v>754</v>
      </c>
      <c r="E365">
        <v>1102</v>
      </c>
      <c r="F365">
        <v>89874</v>
      </c>
      <c r="G365" s="20"/>
      <c r="H365" s="49">
        <v>1.3839999999999999</v>
      </c>
      <c r="I365" s="49">
        <v>12.813000000000001</v>
      </c>
      <c r="J365" s="49">
        <v>12.802</v>
      </c>
      <c r="K365" s="20"/>
      <c r="L365" s="49">
        <v>2.6539999999999999</v>
      </c>
      <c r="M365" s="49">
        <v>17.027000000000001</v>
      </c>
      <c r="N365" s="49">
        <v>16.998000000000001</v>
      </c>
      <c r="O365" s="20"/>
      <c r="P365" s="28">
        <v>0.03</v>
      </c>
      <c r="Q365" s="28">
        <v>1.2E-2</v>
      </c>
      <c r="R365" s="28">
        <v>1.2E-2</v>
      </c>
      <c r="S365" s="20"/>
      <c r="T365" s="26">
        <v>7.9969999999999999</v>
      </c>
      <c r="U365" s="26">
        <v>0.91900000000000004</v>
      </c>
      <c r="V365" s="20"/>
      <c r="W365" s="26">
        <v>0.999</v>
      </c>
      <c r="X365" s="28">
        <f t="shared" si="177"/>
        <v>0.11491809428535701</v>
      </c>
      <c r="Y365" s="53">
        <f t="shared" si="178"/>
        <v>0.11480317619107165</v>
      </c>
      <c r="Z365" s="20"/>
      <c r="AA365" s="28">
        <f t="shared" si="179"/>
        <v>1.9176300578034682</v>
      </c>
      <c r="AB365" s="28">
        <f t="shared" si="180"/>
        <v>1.3288847264496995</v>
      </c>
      <c r="AC365" s="28">
        <f t="shared" si="181"/>
        <v>1.3277612872988598</v>
      </c>
      <c r="AD365" s="20"/>
      <c r="AE365" s="26">
        <v>-6.7000000000000004E-2</v>
      </c>
      <c r="AF365" s="26">
        <v>-6.7000000000000004E-2</v>
      </c>
      <c r="AG365" s="26">
        <v>1</v>
      </c>
      <c r="AH365" s="20"/>
      <c r="AI365" s="38">
        <f t="shared" si="182"/>
        <v>0.11480317619107165</v>
      </c>
      <c r="AJ365" s="14">
        <f t="shared" si="183"/>
        <v>0.91362256850543744</v>
      </c>
      <c r="AK365" s="59">
        <f t="shared" si="184"/>
        <v>11293.307556833812</v>
      </c>
      <c r="AL365" s="13">
        <f t="shared" si="185"/>
        <v>0.12565711503698301</v>
      </c>
      <c r="AN365" s="20"/>
      <c r="AO365" s="13">
        <f t="shared" si="186"/>
        <v>0.11480317619107165</v>
      </c>
      <c r="AP365" s="50">
        <f t="shared" si="187"/>
        <v>0.91362256850543744</v>
      </c>
      <c r="AQ365" s="12">
        <f t="shared" si="188"/>
        <v>11293.307556833812</v>
      </c>
      <c r="AR365" s="13">
        <f t="shared" si="189"/>
        <v>0.12565711503698301</v>
      </c>
      <c r="AS365" s="20"/>
      <c r="AT365" s="19">
        <f t="shared" si="192"/>
        <v>1102</v>
      </c>
      <c r="AU365" s="45">
        <v>2.52E-2</v>
      </c>
      <c r="AV365" s="45"/>
      <c r="AW365" s="20"/>
      <c r="AX365" s="81">
        <f t="shared" si="190"/>
        <v>7.0048819897128594</v>
      </c>
      <c r="AY365" s="82">
        <f t="shared" si="191"/>
        <v>2.0790664713497526</v>
      </c>
      <c r="BA365" s="20"/>
      <c r="BB365" s="13"/>
    </row>
    <row r="366" spans="2:54" x14ac:dyDescent="0.2">
      <c r="B366" s="1">
        <v>10</v>
      </c>
      <c r="C366" t="s">
        <v>675</v>
      </c>
      <c r="D366" t="s">
        <v>755</v>
      </c>
      <c r="E366">
        <v>1097</v>
      </c>
      <c r="F366">
        <v>89874</v>
      </c>
      <c r="G366" s="20"/>
      <c r="H366" s="49">
        <v>1.6639999999999999</v>
      </c>
      <c r="I366" s="49">
        <v>12.622</v>
      </c>
      <c r="J366" s="49">
        <v>12.611000000000001</v>
      </c>
      <c r="K366" s="20"/>
      <c r="L366" s="49">
        <v>5.93</v>
      </c>
      <c r="M366" s="49">
        <v>16.298999999999999</v>
      </c>
      <c r="N366" s="49">
        <v>16.271999999999998</v>
      </c>
      <c r="O366" s="20"/>
      <c r="P366" s="28">
        <v>6.0000000000000001E-3</v>
      </c>
      <c r="Q366" s="28">
        <v>8.9999999999999993E-3</v>
      </c>
      <c r="R366" s="28">
        <v>8.0000000000000002E-3</v>
      </c>
      <c r="S366" s="20"/>
      <c r="T366" s="26">
        <v>9.6590000000000007</v>
      </c>
      <c r="U366" s="26">
        <v>0.90500000000000003</v>
      </c>
      <c r="V366" s="20"/>
      <c r="W366" s="26">
        <v>0.999</v>
      </c>
      <c r="X366" s="28">
        <f t="shared" si="177"/>
        <v>9.3694999482348065E-2</v>
      </c>
      <c r="Y366" s="53">
        <f t="shared" si="178"/>
        <v>9.3601304482865716E-2</v>
      </c>
      <c r="Z366" s="20"/>
      <c r="AA366" s="28">
        <f t="shared" si="179"/>
        <v>3.5637019230769229</v>
      </c>
      <c r="AB366" s="28">
        <f t="shared" si="180"/>
        <v>1.2913167485343051</v>
      </c>
      <c r="AC366" s="28">
        <f t="shared" si="181"/>
        <v>1.2903021171992703</v>
      </c>
      <c r="AD366" s="20"/>
      <c r="AE366" s="26">
        <v>-7.0000000000000007E-2</v>
      </c>
      <c r="AF366" s="26">
        <v>-7.0000000000000007E-2</v>
      </c>
      <c r="AG366" s="26">
        <v>1</v>
      </c>
      <c r="AH366" s="20"/>
      <c r="AI366" s="38">
        <f t="shared" si="182"/>
        <v>9.3601304482865716E-2</v>
      </c>
      <c r="AJ366" s="14">
        <f t="shared" si="183"/>
        <v>0.89429604502597815</v>
      </c>
      <c r="AK366" s="59">
        <f t="shared" si="184"/>
        <v>9406.6430080753707</v>
      </c>
      <c r="AL366" s="13">
        <f t="shared" si="185"/>
        <v>0.10466478634616654</v>
      </c>
      <c r="AN366" s="20"/>
      <c r="AO366" s="13">
        <f t="shared" si="186"/>
        <v>9.3601304482865716E-2</v>
      </c>
      <c r="AP366" s="50">
        <f t="shared" si="187"/>
        <v>0.89429604502597815</v>
      </c>
      <c r="AQ366" s="12">
        <f t="shared" si="188"/>
        <v>9406.6430080753707</v>
      </c>
      <c r="AR366" s="13">
        <f t="shared" si="189"/>
        <v>0.10466478634616654</v>
      </c>
      <c r="AS366" s="20"/>
      <c r="AT366" s="19">
        <f t="shared" si="192"/>
        <v>1097</v>
      </c>
      <c r="AU366" s="45">
        <v>0.15690000000000001</v>
      </c>
      <c r="AV366" s="45"/>
      <c r="AW366" s="20"/>
      <c r="AX366" s="81">
        <f t="shared" si="190"/>
        <v>7.00033446027523</v>
      </c>
      <c r="AY366" s="82">
        <f t="shared" si="191"/>
        <v>2.2678901231971591</v>
      </c>
      <c r="BA366" s="20"/>
      <c r="BB366" s="13"/>
    </row>
    <row r="367" spans="2:54" x14ac:dyDescent="0.2">
      <c r="B367" s="1">
        <v>10</v>
      </c>
      <c r="C367" t="s">
        <v>676</v>
      </c>
      <c r="D367" t="s">
        <v>756</v>
      </c>
      <c r="E367">
        <v>1084</v>
      </c>
      <c r="F367">
        <v>89874</v>
      </c>
      <c r="G367" s="20"/>
      <c r="H367" s="49">
        <v>1.444</v>
      </c>
      <c r="I367" s="49">
        <v>12.943</v>
      </c>
      <c r="J367" s="49">
        <v>12.932</v>
      </c>
      <c r="K367" s="20"/>
      <c r="L367" s="49">
        <v>3.0190000000000001</v>
      </c>
      <c r="M367" s="49">
        <v>16.561</v>
      </c>
      <c r="N367" s="49">
        <v>16.533999999999999</v>
      </c>
      <c r="O367" s="20"/>
      <c r="P367" s="28">
        <v>1.2999999999999999E-2</v>
      </c>
      <c r="Q367" s="28">
        <v>1.0999999999999999E-2</v>
      </c>
      <c r="R367" s="28">
        <v>1.0999999999999999E-2</v>
      </c>
      <c r="S367" s="20"/>
      <c r="T367" s="26">
        <v>8.48</v>
      </c>
      <c r="U367" s="26">
        <v>0.92800000000000005</v>
      </c>
      <c r="V367" s="20"/>
      <c r="W367" s="26">
        <v>0.999</v>
      </c>
      <c r="X367" s="28">
        <f t="shared" si="177"/>
        <v>0.10943396226415095</v>
      </c>
      <c r="Y367" s="53">
        <f t="shared" si="178"/>
        <v>0.1093245283018868</v>
      </c>
      <c r="Z367" s="20"/>
      <c r="AA367" s="28">
        <f t="shared" si="179"/>
        <v>2.0907202216066483</v>
      </c>
      <c r="AB367" s="28">
        <f t="shared" si="180"/>
        <v>1.2795333384841228</v>
      </c>
      <c r="AC367" s="28">
        <f t="shared" si="181"/>
        <v>1.2785338694710793</v>
      </c>
      <c r="AD367" s="20"/>
      <c r="AE367" s="26">
        <v>-7.8E-2</v>
      </c>
      <c r="AF367" s="26">
        <v>-7.8E-2</v>
      </c>
      <c r="AG367" s="26">
        <v>1</v>
      </c>
      <c r="AH367" s="20"/>
      <c r="AI367" s="38">
        <f t="shared" si="182"/>
        <v>0.1093245283018868</v>
      </c>
      <c r="AJ367" s="14">
        <f t="shared" si="183"/>
        <v>0.91052739008584616</v>
      </c>
      <c r="AK367" s="59">
        <f t="shared" si="184"/>
        <v>10790.924867924528</v>
      </c>
      <c r="AL367" s="13">
        <f t="shared" si="185"/>
        <v>0.1200672593622686</v>
      </c>
      <c r="AN367" s="20"/>
      <c r="AO367" s="13">
        <f t="shared" si="186"/>
        <v>0.1093245283018868</v>
      </c>
      <c r="AP367" s="50">
        <f t="shared" si="187"/>
        <v>0.91052739008584616</v>
      </c>
      <c r="AQ367" s="12">
        <f t="shared" si="188"/>
        <v>10790.924867924528</v>
      </c>
      <c r="AR367" s="13">
        <f t="shared" si="189"/>
        <v>0.1200672593622686</v>
      </c>
      <c r="AS367" s="20"/>
      <c r="AT367" s="19">
        <f t="shared" si="192"/>
        <v>1084</v>
      </c>
      <c r="AU367" s="45">
        <v>4.9599999999999998E-2</v>
      </c>
      <c r="AV367" s="45"/>
      <c r="AW367" s="20"/>
      <c r="AX367" s="81">
        <f t="shared" si="190"/>
        <v>6.9884131819995918</v>
      </c>
      <c r="AY367" s="82">
        <f t="shared" si="191"/>
        <v>2.1377104498038118</v>
      </c>
      <c r="BA367" s="20"/>
      <c r="BB367" s="13"/>
    </row>
    <row r="368" spans="2:54" x14ac:dyDescent="0.2">
      <c r="B368" s="1">
        <v>10</v>
      </c>
      <c r="C368" t="s">
        <v>677</v>
      </c>
      <c r="D368" t="s">
        <v>757</v>
      </c>
      <c r="E368">
        <v>1077</v>
      </c>
      <c r="F368">
        <v>89874</v>
      </c>
      <c r="G368" s="20"/>
      <c r="H368" s="49">
        <v>1.31</v>
      </c>
      <c r="I368" s="49">
        <v>12.912000000000001</v>
      </c>
      <c r="J368" s="49">
        <v>12.901</v>
      </c>
      <c r="K368" s="20"/>
      <c r="L368" s="49">
        <v>2.4380000000000002</v>
      </c>
      <c r="M368" s="49">
        <v>17.027999999999999</v>
      </c>
      <c r="N368" s="49">
        <v>16.998999999999999</v>
      </c>
      <c r="O368" s="20"/>
      <c r="P368" s="28">
        <v>2.8000000000000001E-2</v>
      </c>
      <c r="Q368" s="28">
        <v>1.2E-2</v>
      </c>
      <c r="R368" s="28">
        <v>1.2E-2</v>
      </c>
      <c r="S368" s="20"/>
      <c r="T368" s="26">
        <v>7.7460000000000004</v>
      </c>
      <c r="U368" s="26">
        <v>0.92600000000000005</v>
      </c>
      <c r="V368" s="20"/>
      <c r="W368" s="26">
        <v>0.999</v>
      </c>
      <c r="X368" s="28">
        <f t="shared" si="177"/>
        <v>0.11954557190808159</v>
      </c>
      <c r="Y368" s="53">
        <f t="shared" si="178"/>
        <v>0.11942602633617351</v>
      </c>
      <c r="Z368" s="20"/>
      <c r="AA368" s="28">
        <f t="shared" si="179"/>
        <v>1.8610687022900765</v>
      </c>
      <c r="AB368" s="28">
        <f t="shared" si="180"/>
        <v>1.3187732342007432</v>
      </c>
      <c r="AC368" s="28">
        <f t="shared" si="181"/>
        <v>1.3176497945895667</v>
      </c>
      <c r="AD368" s="20"/>
      <c r="AE368" s="26">
        <v>-0.11799999999999999</v>
      </c>
      <c r="AF368" s="26">
        <v>-0.11799999999999999</v>
      </c>
      <c r="AG368" s="26">
        <v>1</v>
      </c>
      <c r="AH368" s="20"/>
      <c r="AI368" s="38">
        <f t="shared" si="182"/>
        <v>0.11942602633617351</v>
      </c>
      <c r="AJ368" s="14">
        <f t="shared" si="183"/>
        <v>0.91881486659014289</v>
      </c>
      <c r="AK368" s="59">
        <f t="shared" si="184"/>
        <v>11681.672860573201</v>
      </c>
      <c r="AL368" s="13">
        <f t="shared" si="185"/>
        <v>0.12997833478618065</v>
      </c>
      <c r="AN368" s="20"/>
      <c r="AO368" s="13">
        <f t="shared" si="186"/>
        <v>0.11942602633617351</v>
      </c>
      <c r="AP368" s="50">
        <f t="shared" si="187"/>
        <v>0.91881486659014289</v>
      </c>
      <c r="AQ368" s="12">
        <f t="shared" si="188"/>
        <v>11681.672860573201</v>
      </c>
      <c r="AR368" s="13">
        <f t="shared" si="189"/>
        <v>0.12997833478618065</v>
      </c>
      <c r="AS368" s="20"/>
      <c r="AT368" s="19">
        <f t="shared" si="192"/>
        <v>1077</v>
      </c>
      <c r="AU368" s="45">
        <v>1.0999999999999999E-2</v>
      </c>
      <c r="AV368" s="45"/>
      <c r="AW368" s="20"/>
      <c r="AX368" s="81">
        <f t="shared" si="190"/>
        <v>6.9819346771563886</v>
      </c>
      <c r="AY368" s="82">
        <f t="shared" si="191"/>
        <v>2.0471765810925606</v>
      </c>
      <c r="BA368" s="20"/>
      <c r="BB368" s="13"/>
    </row>
    <row r="369" spans="2:54" x14ac:dyDescent="0.2">
      <c r="B369" s="1">
        <v>10</v>
      </c>
      <c r="C369" t="s">
        <v>678</v>
      </c>
      <c r="D369" t="s">
        <v>758</v>
      </c>
      <c r="E369">
        <v>1072</v>
      </c>
      <c r="F369">
        <v>89874</v>
      </c>
      <c r="G369" s="20"/>
      <c r="H369" s="49">
        <v>1.365</v>
      </c>
      <c r="I369" s="49">
        <v>12.467000000000001</v>
      </c>
      <c r="J369" s="49">
        <v>12.456</v>
      </c>
      <c r="K369" s="20"/>
      <c r="L369" s="49">
        <v>2.6520000000000001</v>
      </c>
      <c r="M369" s="49">
        <v>19.021999999999998</v>
      </c>
      <c r="N369" s="49">
        <v>18.991</v>
      </c>
      <c r="O369" s="20"/>
      <c r="P369" s="28">
        <v>2.8000000000000001E-2</v>
      </c>
      <c r="Q369" s="28">
        <v>8.9999999999999993E-3</v>
      </c>
      <c r="R369" s="28">
        <v>8.9999999999999993E-3</v>
      </c>
      <c r="S369" s="20"/>
      <c r="T369" s="26">
        <v>8.1029999999999998</v>
      </c>
      <c r="U369" s="26">
        <v>0.89400000000000002</v>
      </c>
      <c r="V369" s="20"/>
      <c r="W369" s="26">
        <v>0.999</v>
      </c>
      <c r="X369" s="28">
        <f t="shared" si="177"/>
        <v>0.11032950758978156</v>
      </c>
      <c r="Y369" s="53">
        <f t="shared" si="178"/>
        <v>0.11021917808219178</v>
      </c>
      <c r="Z369" s="20"/>
      <c r="AA369" s="28">
        <f t="shared" si="179"/>
        <v>1.9428571428571431</v>
      </c>
      <c r="AB369" s="28">
        <f t="shared" si="180"/>
        <v>1.5257880805326058</v>
      </c>
      <c r="AC369" s="28">
        <f t="shared" si="181"/>
        <v>1.5246467565831727</v>
      </c>
      <c r="AD369" s="20"/>
      <c r="AE369" s="26">
        <v>-0.109</v>
      </c>
      <c r="AF369" s="26">
        <v>-0.109</v>
      </c>
      <c r="AG369" s="26">
        <v>1</v>
      </c>
      <c r="AH369" s="20"/>
      <c r="AI369" s="38">
        <f t="shared" si="182"/>
        <v>0.11021917808219178</v>
      </c>
      <c r="AJ369" s="14">
        <f t="shared" si="183"/>
        <v>0.91216640472928234</v>
      </c>
      <c r="AK369" s="59">
        <f t="shared" si="184"/>
        <v>10859.683452054795</v>
      </c>
      <c r="AL369" s="13">
        <f t="shared" si="185"/>
        <v>0.12083231470786651</v>
      </c>
      <c r="AN369" s="20"/>
      <c r="AO369" s="13">
        <f t="shared" si="186"/>
        <v>0.11021917808219178</v>
      </c>
      <c r="AP369" s="50">
        <f t="shared" si="187"/>
        <v>0.91216640472928234</v>
      </c>
      <c r="AQ369" s="12">
        <f t="shared" si="188"/>
        <v>10859.683452054795</v>
      </c>
      <c r="AR369" s="13">
        <f t="shared" si="189"/>
        <v>0.12083231470786651</v>
      </c>
      <c r="AS369" s="20"/>
      <c r="AT369" s="19">
        <f t="shared" si="192"/>
        <v>1072</v>
      </c>
      <c r="AU369" s="45">
        <v>-3.4840000000000001E-4</v>
      </c>
      <c r="AV369" s="45"/>
      <c r="AW369" s="20"/>
      <c r="AX369" s="81">
        <f t="shared" si="190"/>
        <v>6.9772813416307473</v>
      </c>
      <c r="AY369" s="82">
        <f t="shared" si="191"/>
        <v>2.092234363478588</v>
      </c>
      <c r="BA369" s="20"/>
      <c r="BB369" s="13"/>
    </row>
    <row r="370" spans="2:54" x14ac:dyDescent="0.2">
      <c r="B370" s="1">
        <v>10</v>
      </c>
      <c r="C370" t="s">
        <v>679</v>
      </c>
      <c r="D370" t="s">
        <v>759</v>
      </c>
      <c r="E370">
        <v>1064</v>
      </c>
      <c r="F370">
        <v>89874</v>
      </c>
      <c r="G370" s="20"/>
      <c r="H370" s="49">
        <v>1.4350000000000001</v>
      </c>
      <c r="I370" s="49">
        <v>12.804</v>
      </c>
      <c r="J370" s="49">
        <v>12.792999999999999</v>
      </c>
      <c r="K370" s="20"/>
      <c r="L370" s="49">
        <v>3.2290000000000001</v>
      </c>
      <c r="M370" s="49">
        <v>17.058</v>
      </c>
      <c r="N370" s="49">
        <v>17.029</v>
      </c>
      <c r="O370" s="20"/>
      <c r="P370" s="28">
        <v>2.1000000000000001E-2</v>
      </c>
      <c r="Q370" s="28">
        <v>8.9999999999999993E-3</v>
      </c>
      <c r="R370" s="28">
        <v>8.9999999999999993E-3</v>
      </c>
      <c r="S370" s="20"/>
      <c r="T370" s="26">
        <v>8.5890000000000004</v>
      </c>
      <c r="U370" s="26">
        <v>0.91800000000000004</v>
      </c>
      <c r="V370" s="20"/>
      <c r="W370" s="26">
        <v>0.999</v>
      </c>
      <c r="X370" s="28">
        <f t="shared" si="177"/>
        <v>0.10688089416695773</v>
      </c>
      <c r="Y370" s="53">
        <f t="shared" si="178"/>
        <v>0.10677401327279078</v>
      </c>
      <c r="Z370" s="20"/>
      <c r="AA370" s="28">
        <f t="shared" si="179"/>
        <v>2.2501742160278746</v>
      </c>
      <c r="AB370" s="28">
        <f t="shared" si="180"/>
        <v>1.33223992502343</v>
      </c>
      <c r="AC370" s="28">
        <f t="shared" si="181"/>
        <v>1.3311185804736967</v>
      </c>
      <c r="AD370" s="20"/>
      <c r="AE370" s="26">
        <v>-8.9999999999999993E-3</v>
      </c>
      <c r="AF370" s="26">
        <v>-8.9999999999999993E-3</v>
      </c>
      <c r="AG370" s="26">
        <v>1</v>
      </c>
      <c r="AH370" s="20"/>
      <c r="AI370" s="38">
        <f t="shared" si="182"/>
        <v>0.10677401327279078</v>
      </c>
      <c r="AJ370" s="14">
        <f t="shared" si="183"/>
        <v>0.90988636724857619</v>
      </c>
      <c r="AK370" s="59">
        <f t="shared" si="184"/>
        <v>10546.600118756549</v>
      </c>
      <c r="AL370" s="13">
        <f t="shared" si="185"/>
        <v>0.11734873399154983</v>
      </c>
      <c r="AN370" s="20"/>
      <c r="AO370" s="13">
        <f t="shared" si="186"/>
        <v>0.10677401327279078</v>
      </c>
      <c r="AP370" s="50">
        <f t="shared" si="187"/>
        <v>0.90988636724857619</v>
      </c>
      <c r="AQ370" s="12">
        <f t="shared" si="188"/>
        <v>10546.600118756549</v>
      </c>
      <c r="AR370" s="13">
        <f t="shared" si="189"/>
        <v>0.11734873399154983</v>
      </c>
      <c r="AS370" s="20"/>
      <c r="AT370" s="19">
        <f t="shared" si="192"/>
        <v>1064</v>
      </c>
      <c r="AU370" s="45">
        <v>7.9500000000000001E-2</v>
      </c>
      <c r="AV370" s="45"/>
      <c r="AW370" s="20"/>
      <c r="AX370" s="81">
        <f t="shared" si="190"/>
        <v>6.9697906699015899</v>
      </c>
      <c r="AY370" s="82">
        <f t="shared" si="191"/>
        <v>2.1504823147840879</v>
      </c>
      <c r="BA370" s="20"/>
      <c r="BB370" s="13"/>
    </row>
    <row r="371" spans="2:54" x14ac:dyDescent="0.2">
      <c r="B371" s="1">
        <v>10</v>
      </c>
      <c r="C371" t="s">
        <v>680</v>
      </c>
      <c r="D371" t="s">
        <v>760</v>
      </c>
      <c r="E371">
        <v>1062</v>
      </c>
      <c r="F371">
        <v>89874</v>
      </c>
      <c r="G371" s="20"/>
      <c r="H371" s="49">
        <v>1.544</v>
      </c>
      <c r="I371" s="49">
        <v>12.692</v>
      </c>
      <c r="J371" s="49">
        <v>12.680999999999999</v>
      </c>
      <c r="K371" s="20"/>
      <c r="L371" s="49">
        <v>4.4569999999999999</v>
      </c>
      <c r="M371" s="49">
        <v>16.681999999999999</v>
      </c>
      <c r="N371" s="49">
        <v>16.654</v>
      </c>
      <c r="O371" s="20"/>
      <c r="P371" s="28">
        <v>1.2E-2</v>
      </c>
      <c r="Q371" s="28">
        <v>1.4E-2</v>
      </c>
      <c r="R371" s="28">
        <v>1.4E-2</v>
      </c>
      <c r="S371" s="20"/>
      <c r="T371" s="26">
        <v>9.2579999999999991</v>
      </c>
      <c r="U371" s="26">
        <v>0.91</v>
      </c>
      <c r="V371" s="20"/>
      <c r="W371" s="26">
        <v>0.999</v>
      </c>
      <c r="X371" s="28">
        <f t="shared" si="177"/>
        <v>9.829336789803414E-2</v>
      </c>
      <c r="Y371" s="53">
        <f t="shared" si="178"/>
        <v>9.8195074530136109E-2</v>
      </c>
      <c r="Z371" s="20"/>
      <c r="AA371" s="28">
        <f t="shared" si="179"/>
        <v>2.8866580310880829</v>
      </c>
      <c r="AB371" s="28">
        <f t="shared" si="180"/>
        <v>1.3143712574850299</v>
      </c>
      <c r="AC371" s="28">
        <f t="shared" si="181"/>
        <v>1.3133033672423311</v>
      </c>
      <c r="AD371" s="20"/>
      <c r="AE371" s="26">
        <v>-9.0999999999999998E-2</v>
      </c>
      <c r="AF371" s="26">
        <v>-9.0999999999999998E-2</v>
      </c>
      <c r="AG371" s="26">
        <v>1</v>
      </c>
      <c r="AH371" s="20"/>
      <c r="AI371" s="38">
        <f t="shared" si="182"/>
        <v>9.8195074530136109E-2</v>
      </c>
      <c r="AJ371" s="14">
        <f t="shared" si="183"/>
        <v>0.90210298204529638</v>
      </c>
      <c r="AK371" s="59">
        <f t="shared" si="184"/>
        <v>9782.9009591704489</v>
      </c>
      <c r="AL371" s="13">
        <f t="shared" si="185"/>
        <v>0.10885129135423426</v>
      </c>
      <c r="AN371" s="20"/>
      <c r="AO371" s="13">
        <f t="shared" si="186"/>
        <v>9.8195074530136109E-2</v>
      </c>
      <c r="AP371" s="50">
        <f t="shared" si="187"/>
        <v>0.90210298204529638</v>
      </c>
      <c r="AQ371" s="12">
        <f t="shared" si="188"/>
        <v>9782.9009591704489</v>
      </c>
      <c r="AR371" s="13">
        <f t="shared" si="189"/>
        <v>0.10885129135423426</v>
      </c>
      <c r="AS371" s="20"/>
      <c r="AT371" s="19">
        <f t="shared" si="192"/>
        <v>1062</v>
      </c>
      <c r="AU371" s="45">
        <v>8.9599999999999999E-2</v>
      </c>
      <c r="AV371" s="45"/>
      <c r="AW371" s="20"/>
      <c r="AX371" s="81">
        <f t="shared" si="190"/>
        <v>6.9679092018018842</v>
      </c>
      <c r="AY371" s="82">
        <f t="shared" si="191"/>
        <v>2.2254880426090788</v>
      </c>
      <c r="BA371" s="20"/>
      <c r="BB371" s="13"/>
    </row>
    <row r="372" spans="2:54" x14ac:dyDescent="0.2">
      <c r="B372" s="1">
        <v>10</v>
      </c>
      <c r="C372" t="s">
        <v>681</v>
      </c>
      <c r="D372" t="s">
        <v>761</v>
      </c>
      <c r="E372">
        <v>1053</v>
      </c>
      <c r="F372">
        <v>89874</v>
      </c>
      <c r="G372" s="20"/>
      <c r="H372" s="49">
        <v>1.4650000000000001</v>
      </c>
      <c r="I372" s="49">
        <v>12.72</v>
      </c>
      <c r="J372" s="49">
        <v>12.71</v>
      </c>
      <c r="K372" s="20"/>
      <c r="L372" s="49">
        <v>3.02</v>
      </c>
      <c r="M372" s="49">
        <v>17.678999999999998</v>
      </c>
      <c r="N372" s="49">
        <v>17.649999999999999</v>
      </c>
      <c r="O372" s="20"/>
      <c r="P372" s="28">
        <v>2.7E-2</v>
      </c>
      <c r="Q372" s="28">
        <v>1.0999999999999999E-2</v>
      </c>
      <c r="R372" s="28">
        <v>1.0999999999999999E-2</v>
      </c>
      <c r="S372" s="20"/>
      <c r="T372" s="26">
        <v>8.8580000000000005</v>
      </c>
      <c r="U372" s="26">
        <v>0.91200000000000003</v>
      </c>
      <c r="V372" s="20"/>
      <c r="W372" s="26">
        <v>0.999</v>
      </c>
      <c r="X372" s="28">
        <f t="shared" si="177"/>
        <v>0.10295777827952134</v>
      </c>
      <c r="Y372" s="53">
        <f t="shared" si="178"/>
        <v>0.10285482050124181</v>
      </c>
      <c r="Z372" s="20"/>
      <c r="AA372" s="28">
        <f t="shared" si="179"/>
        <v>2.0614334470989761</v>
      </c>
      <c r="AB372" s="28">
        <f t="shared" si="180"/>
        <v>1.3898584905660376</v>
      </c>
      <c r="AC372" s="28">
        <f t="shared" si="181"/>
        <v>1.3886703383162862</v>
      </c>
      <c r="AD372" s="20"/>
      <c r="AE372" s="26">
        <v>-7.8E-2</v>
      </c>
      <c r="AF372" s="26">
        <v>-7.8E-2</v>
      </c>
      <c r="AG372" s="26">
        <v>1</v>
      </c>
      <c r="AH372" s="20"/>
      <c r="AI372" s="38">
        <f t="shared" si="182"/>
        <v>0.10285482050124181</v>
      </c>
      <c r="AJ372" s="14">
        <f t="shared" si="183"/>
        <v>0.90727994347017826</v>
      </c>
      <c r="AK372" s="59">
        <f t="shared" si="184"/>
        <v>10188.6680117408</v>
      </c>
      <c r="AL372" s="13">
        <f t="shared" si="185"/>
        <v>0.11336613494159378</v>
      </c>
      <c r="AN372" s="20"/>
      <c r="AO372" s="13">
        <f t="shared" si="186"/>
        <v>0.10285482050124181</v>
      </c>
      <c r="AP372" s="50">
        <f t="shared" si="187"/>
        <v>0.90727994347017826</v>
      </c>
      <c r="AQ372" s="12">
        <f t="shared" si="188"/>
        <v>10188.6680117408</v>
      </c>
      <c r="AR372" s="13">
        <f t="shared" si="189"/>
        <v>0.11336613494159378</v>
      </c>
      <c r="AS372" s="20"/>
      <c r="AT372" s="19">
        <f t="shared" si="192"/>
        <v>1053</v>
      </c>
      <c r="AU372" s="45">
        <v>3.1699999999999999E-2</v>
      </c>
      <c r="AV372" s="45"/>
      <c r="AW372" s="20"/>
      <c r="AX372" s="81">
        <f t="shared" si="190"/>
        <v>6.9593985121339754</v>
      </c>
      <c r="AY372" s="82">
        <f t="shared" si="191"/>
        <v>2.1813210055010064</v>
      </c>
      <c r="BA372" s="20"/>
      <c r="BB372" s="13"/>
    </row>
    <row r="373" spans="2:54" x14ac:dyDescent="0.2">
      <c r="B373" s="1">
        <v>10</v>
      </c>
      <c r="C373" t="s">
        <v>682</v>
      </c>
      <c r="D373" t="s">
        <v>762</v>
      </c>
      <c r="E373">
        <v>1052</v>
      </c>
      <c r="F373">
        <v>89874</v>
      </c>
      <c r="G373" s="20"/>
      <c r="H373" s="49">
        <v>1.397</v>
      </c>
      <c r="I373" s="49">
        <v>12.547000000000001</v>
      </c>
      <c r="J373" s="49">
        <v>12.537000000000001</v>
      </c>
      <c r="K373" s="20"/>
      <c r="L373" s="49">
        <v>2.738</v>
      </c>
      <c r="M373" s="49">
        <v>16.327999999999999</v>
      </c>
      <c r="N373" s="49">
        <v>16.3</v>
      </c>
      <c r="O373" s="20"/>
      <c r="P373" s="28">
        <v>2.5999999999999999E-2</v>
      </c>
      <c r="Q373" s="28">
        <v>0.01</v>
      </c>
      <c r="R373" s="28">
        <v>8.9999999999999993E-3</v>
      </c>
      <c r="S373" s="20"/>
      <c r="T373" s="26">
        <v>8.4559999999999995</v>
      </c>
      <c r="U373" s="26">
        <v>0.89900000000000002</v>
      </c>
      <c r="V373" s="20"/>
      <c r="W373" s="26">
        <v>0.999</v>
      </c>
      <c r="X373" s="28">
        <f t="shared" si="177"/>
        <v>0.10631504257332072</v>
      </c>
      <c r="Y373" s="53">
        <f t="shared" si="178"/>
        <v>0.10620872753074741</v>
      </c>
      <c r="Z373" s="20"/>
      <c r="AA373" s="28">
        <f t="shared" si="179"/>
        <v>1.959914101646385</v>
      </c>
      <c r="AB373" s="28">
        <f t="shared" si="180"/>
        <v>1.3013469355224356</v>
      </c>
      <c r="AC373" s="28">
        <f t="shared" si="181"/>
        <v>1.3001515514078328</v>
      </c>
      <c r="AD373" s="20"/>
      <c r="AE373" s="26">
        <v>-0.183</v>
      </c>
      <c r="AF373" s="26">
        <v>-0.183</v>
      </c>
      <c r="AG373" s="26">
        <v>1</v>
      </c>
      <c r="AH373" s="20"/>
      <c r="AI373" s="38">
        <f t="shared" si="182"/>
        <v>0.10620872753074741</v>
      </c>
      <c r="AJ373" s="14">
        <f t="shared" si="183"/>
        <v>0.91032825985792476</v>
      </c>
      <c r="AK373" s="59">
        <f t="shared" si="184"/>
        <v>10485.671596736047</v>
      </c>
      <c r="AL373" s="13">
        <f t="shared" si="185"/>
        <v>0.11667080130778698</v>
      </c>
      <c r="AN373" s="20"/>
      <c r="AO373" s="13">
        <f t="shared" si="186"/>
        <v>0.10620872753074741</v>
      </c>
      <c r="AP373" s="50">
        <f t="shared" si="187"/>
        <v>0.91032825985792476</v>
      </c>
      <c r="AQ373" s="12">
        <f t="shared" si="188"/>
        <v>10485.671596736047</v>
      </c>
      <c r="AR373" s="13">
        <f t="shared" si="189"/>
        <v>0.11667080130778698</v>
      </c>
      <c r="AS373" s="20"/>
      <c r="AT373" s="19">
        <f t="shared" si="192"/>
        <v>1052</v>
      </c>
      <c r="AU373" s="45">
        <v>-7.5142000000000004E-3</v>
      </c>
      <c r="AV373" s="45"/>
      <c r="AW373" s="20"/>
      <c r="AX373" s="81">
        <f t="shared" si="190"/>
        <v>6.9584483932976555</v>
      </c>
      <c r="AY373" s="82">
        <f t="shared" si="191"/>
        <v>2.1348762485679367</v>
      </c>
      <c r="BA373" s="20"/>
      <c r="BB373" s="13"/>
    </row>
    <row r="374" spans="2:54" x14ac:dyDescent="0.2">
      <c r="B374" s="1">
        <v>10</v>
      </c>
      <c r="C374" t="s">
        <v>683</v>
      </c>
      <c r="D374" t="s">
        <v>763</v>
      </c>
      <c r="E374">
        <v>1039</v>
      </c>
      <c r="F374">
        <v>89874</v>
      </c>
      <c r="G374" s="20"/>
      <c r="H374" s="49">
        <v>1.5589999999999999</v>
      </c>
      <c r="I374" s="49">
        <v>12.308</v>
      </c>
      <c r="J374" s="49">
        <v>12.298</v>
      </c>
      <c r="K374" s="20"/>
      <c r="L374" s="49">
        <v>3.7080000000000002</v>
      </c>
      <c r="M374" s="49">
        <v>16.780999999999999</v>
      </c>
      <c r="N374" s="49">
        <v>16.753</v>
      </c>
      <c r="O374" s="20"/>
      <c r="P374" s="28">
        <v>0.02</v>
      </c>
      <c r="Q374" s="28">
        <v>8.0000000000000002E-3</v>
      </c>
      <c r="R374" s="28">
        <v>8.9999999999999993E-3</v>
      </c>
      <c r="S374" s="20"/>
      <c r="T374" s="26">
        <v>9.5519999999999996</v>
      </c>
      <c r="U374" s="26">
        <v>0.88200000000000001</v>
      </c>
      <c r="V374" s="20"/>
      <c r="W374" s="26">
        <v>0.999</v>
      </c>
      <c r="X374" s="28">
        <f t="shared" si="177"/>
        <v>9.2336683417085438E-2</v>
      </c>
      <c r="Y374" s="53">
        <f t="shared" si="178"/>
        <v>9.2244346733668353E-2</v>
      </c>
      <c r="Z374" s="20"/>
      <c r="AA374" s="28">
        <f t="shared" si="179"/>
        <v>2.3784477228992946</v>
      </c>
      <c r="AB374" s="28">
        <f t="shared" si="180"/>
        <v>1.3634221644458888</v>
      </c>
      <c r="AC374" s="28">
        <f t="shared" si="181"/>
        <v>1.3622540250447228</v>
      </c>
      <c r="AD374" s="20"/>
      <c r="AE374" s="26">
        <v>-0.11899999999999999</v>
      </c>
      <c r="AF374" s="26">
        <v>-0.11899999999999999</v>
      </c>
      <c r="AG374" s="26">
        <v>1</v>
      </c>
      <c r="AH374" s="20"/>
      <c r="AI374" s="38">
        <f t="shared" si="182"/>
        <v>9.2244346733668353E-2</v>
      </c>
      <c r="AJ374" s="14">
        <f t="shared" si="183"/>
        <v>0.89785504818284712</v>
      </c>
      <c r="AK374" s="59">
        <f t="shared" si="184"/>
        <v>9233.5265420854284</v>
      </c>
      <c r="AL374" s="13">
        <f t="shared" si="185"/>
        <v>0.10273857335920765</v>
      </c>
      <c r="AN374" s="20"/>
      <c r="AO374" s="13">
        <f t="shared" si="186"/>
        <v>9.2244346733668353E-2</v>
      </c>
      <c r="AP374" s="50">
        <f t="shared" si="187"/>
        <v>0.89785504818284712</v>
      </c>
      <c r="AQ374" s="12">
        <f t="shared" si="188"/>
        <v>9233.5265420854284</v>
      </c>
      <c r="AR374" s="13">
        <f t="shared" si="189"/>
        <v>0.10273857335920765</v>
      </c>
      <c r="AS374" s="20"/>
      <c r="AT374" s="19">
        <f t="shared" si="192"/>
        <v>1039</v>
      </c>
      <c r="AU374" s="45">
        <v>5.2999999999999999E-2</v>
      </c>
      <c r="AV374" s="45"/>
      <c r="AW374" s="20"/>
      <c r="AX374" s="81">
        <f t="shared" si="190"/>
        <v>6.9460139910992273</v>
      </c>
      <c r="AY374" s="82">
        <f t="shared" si="191"/>
        <v>2.2567505566502462</v>
      </c>
      <c r="BA374" s="20"/>
      <c r="BB374" s="13"/>
    </row>
    <row r="375" spans="2:54" x14ac:dyDescent="0.2">
      <c r="B375" s="1">
        <v>10</v>
      </c>
      <c r="C375" t="s">
        <v>684</v>
      </c>
      <c r="D375" t="s">
        <v>764</v>
      </c>
      <c r="E375">
        <v>1019</v>
      </c>
      <c r="F375">
        <v>89874</v>
      </c>
      <c r="G375" s="20"/>
      <c r="H375" s="49">
        <v>1.306</v>
      </c>
      <c r="I375" s="49">
        <v>12.593999999999999</v>
      </c>
      <c r="J375" s="49">
        <v>12.583</v>
      </c>
      <c r="K375" s="20"/>
      <c r="L375" s="49">
        <v>2.601</v>
      </c>
      <c r="M375" s="49">
        <v>17.149999999999999</v>
      </c>
      <c r="N375" s="49">
        <v>17.122</v>
      </c>
      <c r="O375" s="20"/>
      <c r="P375" s="28">
        <v>2.3E-2</v>
      </c>
      <c r="Q375" s="28">
        <v>1.0999999999999999E-2</v>
      </c>
      <c r="R375" s="28">
        <v>1.0999999999999999E-2</v>
      </c>
      <c r="S375" s="20"/>
      <c r="T375" s="26">
        <v>8.1590000000000007</v>
      </c>
      <c r="U375" s="26">
        <v>0.90200000000000002</v>
      </c>
      <c r="V375" s="20"/>
      <c r="W375" s="26">
        <v>0.999</v>
      </c>
      <c r="X375" s="28">
        <f t="shared" si="177"/>
        <v>0.11055276381909547</v>
      </c>
      <c r="Y375" s="53">
        <f t="shared" si="178"/>
        <v>0.11044221105527638</v>
      </c>
      <c r="Z375" s="20"/>
      <c r="AA375" s="28">
        <f t="shared" si="179"/>
        <v>1.9915773353751913</v>
      </c>
      <c r="AB375" s="28">
        <f t="shared" si="180"/>
        <v>1.3617595680482768</v>
      </c>
      <c r="AC375" s="28">
        <f t="shared" si="181"/>
        <v>1.3607247874115871</v>
      </c>
      <c r="AD375" s="20"/>
      <c r="AE375" s="26">
        <v>-0.158</v>
      </c>
      <c r="AF375" s="26">
        <v>-0.158</v>
      </c>
      <c r="AG375" s="26">
        <v>1</v>
      </c>
      <c r="AH375" s="20"/>
      <c r="AI375" s="38">
        <f t="shared" si="182"/>
        <v>0.11044221105527638</v>
      </c>
      <c r="AJ375" s="14">
        <f t="shared" si="183"/>
        <v>0.91631917350580383</v>
      </c>
      <c r="AK375" s="59">
        <f t="shared" si="184"/>
        <v>10832.342663316584</v>
      </c>
      <c r="AL375" s="13">
        <f t="shared" si="185"/>
        <v>0.1205281022689163</v>
      </c>
      <c r="AN375" s="20"/>
      <c r="AO375" s="13">
        <f t="shared" si="186"/>
        <v>0.11044221105527638</v>
      </c>
      <c r="AP375" s="50">
        <f t="shared" si="187"/>
        <v>0.91631917350580383</v>
      </c>
      <c r="AQ375" s="12">
        <f t="shared" si="188"/>
        <v>10832.342663316584</v>
      </c>
      <c r="AR375" s="13">
        <f t="shared" si="189"/>
        <v>0.1205281022689163</v>
      </c>
      <c r="AS375" s="20"/>
      <c r="AT375" s="19">
        <f t="shared" si="192"/>
        <v>1019</v>
      </c>
      <c r="AU375" s="45">
        <v>8.9539000000000007E-3</v>
      </c>
      <c r="AV375" s="45"/>
      <c r="AW375" s="20"/>
      <c r="AX375" s="81">
        <f t="shared" si="190"/>
        <v>6.926577033222725</v>
      </c>
      <c r="AY375" s="82">
        <f t="shared" si="191"/>
        <v>2.0991216124466634</v>
      </c>
      <c r="BA375" s="20"/>
      <c r="BB375" s="13"/>
    </row>
    <row r="376" spans="2:54" x14ac:dyDescent="0.2">
      <c r="B376" s="1">
        <v>10</v>
      </c>
      <c r="C376" t="s">
        <v>685</v>
      </c>
      <c r="D376" t="s">
        <v>765</v>
      </c>
      <c r="E376">
        <v>1016</v>
      </c>
      <c r="F376">
        <v>89874</v>
      </c>
      <c r="G376" s="20"/>
      <c r="H376" s="49">
        <v>1.171</v>
      </c>
      <c r="I376" s="49">
        <v>12.488</v>
      </c>
      <c r="J376" s="49">
        <v>12.478</v>
      </c>
      <c r="K376" s="20"/>
      <c r="L376" s="49">
        <v>2.19</v>
      </c>
      <c r="M376" s="49">
        <v>15.39</v>
      </c>
      <c r="N376" s="49">
        <v>15.364000000000001</v>
      </c>
      <c r="O376" s="20"/>
      <c r="P376" s="28">
        <v>1.0999999999999999E-2</v>
      </c>
      <c r="Q376" s="28">
        <v>8.0000000000000002E-3</v>
      </c>
      <c r="R376" s="28">
        <v>8.9999999999999993E-3</v>
      </c>
      <c r="S376" s="20"/>
      <c r="T376" s="26">
        <v>7.335</v>
      </c>
      <c r="U376" s="26">
        <v>0.89500000000000002</v>
      </c>
      <c r="V376" s="20"/>
      <c r="W376" s="26">
        <v>0.999</v>
      </c>
      <c r="X376" s="28">
        <f t="shared" si="177"/>
        <v>0.12201772324471712</v>
      </c>
      <c r="Y376" s="53">
        <f t="shared" si="178"/>
        <v>0.1218957055214724</v>
      </c>
      <c r="Z376" s="20"/>
      <c r="AA376" s="28">
        <f t="shared" si="179"/>
        <v>1.8701964133219469</v>
      </c>
      <c r="AB376" s="28">
        <f t="shared" si="180"/>
        <v>1.2323830877642539</v>
      </c>
      <c r="AC376" s="28">
        <f t="shared" si="181"/>
        <v>1.2312870652348133</v>
      </c>
      <c r="AD376" s="20"/>
      <c r="AE376" s="26">
        <v>-7.3999999999999996E-2</v>
      </c>
      <c r="AF376" s="26">
        <v>-7.3999999999999996E-2</v>
      </c>
      <c r="AG376" s="26">
        <v>1</v>
      </c>
      <c r="AH376" s="20"/>
      <c r="AI376" s="38">
        <f t="shared" si="182"/>
        <v>0.1218957055214724</v>
      </c>
      <c r="AJ376" s="14">
        <f t="shared" si="183"/>
        <v>0.92469627804532828</v>
      </c>
      <c r="AK376" s="59">
        <f t="shared" si="184"/>
        <v>11847.408601226995</v>
      </c>
      <c r="AL376" s="13">
        <f t="shared" si="185"/>
        <v>0.13182242474160485</v>
      </c>
      <c r="AN376" s="20"/>
      <c r="AO376" s="13">
        <f t="shared" si="186"/>
        <v>0.1218957055214724</v>
      </c>
      <c r="AP376" s="50">
        <f t="shared" si="187"/>
        <v>0.92469627804532828</v>
      </c>
      <c r="AQ376" s="12">
        <f t="shared" si="188"/>
        <v>11847.408601226995</v>
      </c>
      <c r="AR376" s="13">
        <f t="shared" si="189"/>
        <v>0.13182242474160485</v>
      </c>
      <c r="AS376" s="20"/>
      <c r="AT376" s="19">
        <f t="shared" si="192"/>
        <v>1016</v>
      </c>
      <c r="AU376" s="45">
        <v>3.5999999999999997E-2</v>
      </c>
      <c r="AV376" s="45"/>
      <c r="AW376" s="20"/>
      <c r="AX376" s="81">
        <f t="shared" si="190"/>
        <v>6.9236286281384274</v>
      </c>
      <c r="AY376" s="82">
        <f t="shared" si="191"/>
        <v>1.9926574115949451</v>
      </c>
      <c r="BA376" s="20"/>
      <c r="BB376" s="13"/>
    </row>
    <row r="377" spans="2:54" x14ac:dyDescent="0.2">
      <c r="B377" s="1">
        <v>10</v>
      </c>
      <c r="C377" t="s">
        <v>686</v>
      </c>
      <c r="D377" t="s">
        <v>766</v>
      </c>
      <c r="E377">
        <v>1015</v>
      </c>
      <c r="F377">
        <v>89874</v>
      </c>
      <c r="G377" s="20"/>
      <c r="H377" s="49">
        <v>1.264</v>
      </c>
      <c r="I377" s="49">
        <v>12.866</v>
      </c>
      <c r="J377" s="49">
        <v>12.855</v>
      </c>
      <c r="K377" s="20"/>
      <c r="L377" s="49">
        <v>2.548</v>
      </c>
      <c r="M377" s="49">
        <v>18.37</v>
      </c>
      <c r="N377" s="49">
        <v>18.34</v>
      </c>
      <c r="O377" s="20"/>
      <c r="P377" s="28">
        <v>1.2E-2</v>
      </c>
      <c r="Q377" s="28">
        <v>8.0000000000000002E-3</v>
      </c>
      <c r="R377" s="28">
        <v>8.9999999999999993E-3</v>
      </c>
      <c r="S377" s="20"/>
      <c r="T377" s="26">
        <v>7.93</v>
      </c>
      <c r="U377" s="26">
        <v>0.92200000000000004</v>
      </c>
      <c r="V377" s="20"/>
      <c r="W377" s="26">
        <v>0.999</v>
      </c>
      <c r="X377" s="28">
        <f t="shared" si="177"/>
        <v>0.1162673392181589</v>
      </c>
      <c r="Y377" s="53">
        <f t="shared" si="178"/>
        <v>0.11615107187894075</v>
      </c>
      <c r="Z377" s="20"/>
      <c r="AA377" s="28">
        <f t="shared" si="179"/>
        <v>2.0158227848101267</v>
      </c>
      <c r="AB377" s="28">
        <f t="shared" si="180"/>
        <v>1.4277941862272658</v>
      </c>
      <c r="AC377" s="28">
        <f t="shared" si="181"/>
        <v>1.4266822248152469</v>
      </c>
      <c r="AD377" s="20"/>
      <c r="AE377" s="26">
        <v>-6.3E-2</v>
      </c>
      <c r="AF377" s="26">
        <v>-6.3E-2</v>
      </c>
      <c r="AG377" s="26">
        <v>1</v>
      </c>
      <c r="AH377" s="20"/>
      <c r="AI377" s="38">
        <f t="shared" si="182"/>
        <v>0.11615107187894075</v>
      </c>
      <c r="AJ377" s="14">
        <f t="shared" si="183"/>
        <v>0.92086262587358314</v>
      </c>
      <c r="AK377" s="59">
        <f t="shared" si="184"/>
        <v>11336.068096090796</v>
      </c>
      <c r="AL377" s="13">
        <f t="shared" si="185"/>
        <v>0.12613289823631746</v>
      </c>
      <c r="AN377" s="20"/>
      <c r="AO377" s="13">
        <f t="shared" si="186"/>
        <v>0.11615107187894075</v>
      </c>
      <c r="AP377" s="50">
        <f t="shared" si="187"/>
        <v>0.92086262587358314</v>
      </c>
      <c r="AQ377" s="12">
        <f t="shared" si="188"/>
        <v>11336.068096090796</v>
      </c>
      <c r="AR377" s="13">
        <f t="shared" si="189"/>
        <v>0.12613289823631746</v>
      </c>
      <c r="AS377" s="20"/>
      <c r="AT377" s="19">
        <f t="shared" si="192"/>
        <v>1015</v>
      </c>
      <c r="AU377" s="45">
        <v>3.15E-2</v>
      </c>
      <c r="AV377" s="45"/>
      <c r="AW377" s="20"/>
      <c r="AX377" s="81">
        <f t="shared" si="190"/>
        <v>6.9226438914758877</v>
      </c>
      <c r="AY377" s="82">
        <f t="shared" si="191"/>
        <v>2.0706530356467567</v>
      </c>
      <c r="BA377" s="20"/>
      <c r="BB377" s="13"/>
    </row>
    <row r="378" spans="2:54" x14ac:dyDescent="0.2">
      <c r="B378" s="1">
        <v>10</v>
      </c>
      <c r="C378" t="s">
        <v>687</v>
      </c>
      <c r="D378" t="s">
        <v>767</v>
      </c>
      <c r="E378">
        <v>988</v>
      </c>
      <c r="F378">
        <v>89874</v>
      </c>
      <c r="G378" s="20"/>
      <c r="H378" s="49">
        <v>1.286</v>
      </c>
      <c r="I378" s="49">
        <v>12.454000000000001</v>
      </c>
      <c r="J378" s="49">
        <v>12.444000000000001</v>
      </c>
      <c r="K378" s="20"/>
      <c r="L378" s="49">
        <v>3.2029999999999998</v>
      </c>
      <c r="M378" s="49">
        <v>17.346</v>
      </c>
      <c r="N378" s="49">
        <v>17.317</v>
      </c>
      <c r="O378" s="20"/>
      <c r="P378" s="28">
        <v>1.0999999999999999E-2</v>
      </c>
      <c r="Q378" s="28">
        <v>8.9999999999999993E-3</v>
      </c>
      <c r="R378" s="28">
        <v>8.9999999999999993E-3</v>
      </c>
      <c r="S378" s="20"/>
      <c r="T378" s="26">
        <v>8.2850000000000001</v>
      </c>
      <c r="U378" s="26">
        <v>0.89200000000000002</v>
      </c>
      <c r="V378" s="20"/>
      <c r="W378" s="26">
        <v>0.999</v>
      </c>
      <c r="X378" s="28">
        <f t="shared" si="177"/>
        <v>0.10766445383222692</v>
      </c>
      <c r="Y378" s="53">
        <f t="shared" si="178"/>
        <v>0.10755678937839469</v>
      </c>
      <c r="Z378" s="20"/>
      <c r="AA378" s="28">
        <f t="shared" si="179"/>
        <v>2.4906687402799377</v>
      </c>
      <c r="AB378" s="28">
        <f t="shared" si="180"/>
        <v>1.3928055243295325</v>
      </c>
      <c r="AC378" s="28">
        <f t="shared" si="181"/>
        <v>1.3915943426550947</v>
      </c>
      <c r="AD378" s="20"/>
      <c r="AE378" s="26">
        <v>-0.127</v>
      </c>
      <c r="AF378" s="26">
        <v>-0.127</v>
      </c>
      <c r="AG378" s="26">
        <v>1</v>
      </c>
      <c r="AH378" s="20"/>
      <c r="AI378" s="38">
        <f t="shared" si="182"/>
        <v>0.10755678937839469</v>
      </c>
      <c r="AJ378" s="14">
        <f t="shared" si="183"/>
        <v>0.91640980105250391</v>
      </c>
      <c r="AK378" s="59">
        <f t="shared" si="184"/>
        <v>10548.292780687991</v>
      </c>
      <c r="AL378" s="13">
        <f t="shared" si="185"/>
        <v>0.11736756771355443</v>
      </c>
      <c r="AN378" s="20"/>
      <c r="AO378" s="13">
        <f t="shared" si="186"/>
        <v>0.10755678937839469</v>
      </c>
      <c r="AP378" s="50">
        <f t="shared" si="187"/>
        <v>0.91640980105250391</v>
      </c>
      <c r="AQ378" s="12">
        <f t="shared" si="188"/>
        <v>10548.292780687991</v>
      </c>
      <c r="AR378" s="13">
        <f t="shared" si="189"/>
        <v>0.11736756771355443</v>
      </c>
      <c r="AS378" s="20"/>
      <c r="AT378" s="19">
        <f t="shared" si="192"/>
        <v>988</v>
      </c>
      <c r="AU378" s="45">
        <v>4.3299999999999998E-2</v>
      </c>
      <c r="AV378" s="45"/>
      <c r="AW378" s="20"/>
      <c r="AX378" s="81">
        <f t="shared" si="190"/>
        <v>6.8956826977478682</v>
      </c>
      <c r="AY378" s="82">
        <f t="shared" si="191"/>
        <v>2.1144466508785262</v>
      </c>
      <c r="BA378" s="20"/>
      <c r="BB378" s="13"/>
    </row>
    <row r="379" spans="2:54" x14ac:dyDescent="0.2">
      <c r="B379" s="1">
        <v>10</v>
      </c>
      <c r="C379" t="s">
        <v>688</v>
      </c>
      <c r="D379" t="s">
        <v>768</v>
      </c>
      <c r="E379">
        <v>983</v>
      </c>
      <c r="F379">
        <v>89874</v>
      </c>
      <c r="G379" s="20"/>
      <c r="H379" s="49">
        <v>1.282</v>
      </c>
      <c r="I379" s="49">
        <v>12.648999999999999</v>
      </c>
      <c r="J379" s="49">
        <v>12.638</v>
      </c>
      <c r="K379" s="20"/>
      <c r="L379" s="49">
        <v>2.71</v>
      </c>
      <c r="M379" s="49">
        <v>18.649999999999999</v>
      </c>
      <c r="N379" s="49">
        <v>18.619</v>
      </c>
      <c r="O379" s="20"/>
      <c r="P379" s="28">
        <v>1.0999999999999999E-2</v>
      </c>
      <c r="Q379" s="28">
        <v>0.01</v>
      </c>
      <c r="R379" s="28">
        <v>8.9999999999999993E-3</v>
      </c>
      <c r="S379" s="20"/>
      <c r="T379" s="26">
        <v>8.3010000000000002</v>
      </c>
      <c r="U379" s="26">
        <v>0.90600000000000003</v>
      </c>
      <c r="V379" s="20"/>
      <c r="W379" s="26">
        <v>0.999</v>
      </c>
      <c r="X379" s="28">
        <f t="shared" ref="X379:X393" si="193">U379/T379</f>
        <v>0.10914347668955547</v>
      </c>
      <c r="Y379" s="53">
        <f t="shared" ref="Y379:Y393" si="194">W379*X379</f>
        <v>0.10903433321286592</v>
      </c>
      <c r="Z379" s="20"/>
      <c r="AA379" s="28">
        <f t="shared" ref="AA379:AA393" si="195">L379/H379</f>
        <v>2.1138845553822154</v>
      </c>
      <c r="AB379" s="28">
        <f t="shared" ref="AB379:AB393" si="196">M379/I379</f>
        <v>1.4744248557198196</v>
      </c>
      <c r="AC379" s="28">
        <f t="shared" ref="AC379:AC393" si="197">N379/J379</f>
        <v>1.4732552619085297</v>
      </c>
      <c r="AD379" s="20"/>
      <c r="AE379" s="26">
        <v>-0.126</v>
      </c>
      <c r="AF379" s="26">
        <v>-0.126</v>
      </c>
      <c r="AG379" s="26">
        <v>1</v>
      </c>
      <c r="AH379" s="20"/>
      <c r="AI379" s="38">
        <f t="shared" ref="AI379:AI393" si="198">Y379</f>
        <v>0.10903433321286592</v>
      </c>
      <c r="AJ379" s="14">
        <f t="shared" ref="AJ379:AJ393" si="199">AI379*$AM$313/AK379</f>
        <v>0.91795735566782055</v>
      </c>
      <c r="AK379" s="59">
        <f t="shared" ref="AK379:AK393" si="200">E379*(1-AI379)+AI379*$AM$313</f>
        <v>10675.170913624863</v>
      </c>
      <c r="AL379" s="13">
        <f t="shared" ref="AL379:AL393" si="201">AK379/$AM$313</f>
        <v>0.11877930117302961</v>
      </c>
      <c r="AN379" s="20"/>
      <c r="AO379" s="13">
        <f t="shared" ref="AO379:AO393" si="202">Y379</f>
        <v>0.10903433321286592</v>
      </c>
      <c r="AP379" s="50">
        <f t="shared" ref="AP379:AP393" si="203">AO379*F379/AQ379</f>
        <v>0.91795735566782055</v>
      </c>
      <c r="AQ379" s="12">
        <f t="shared" ref="AQ379:AQ393" si="204">E379*(1-AO379)+AO379*F379</f>
        <v>10675.170913624863</v>
      </c>
      <c r="AR379" s="13">
        <f t="shared" ref="AR379:AR393" si="205">AQ379/F379</f>
        <v>0.11877930117302961</v>
      </c>
      <c r="AS379" s="20"/>
      <c r="AT379" s="19">
        <f t="shared" si="192"/>
        <v>983</v>
      </c>
      <c r="AU379" s="45">
        <v>2.6865000000000001E-3</v>
      </c>
      <c r="AV379" s="45"/>
      <c r="AW379" s="20"/>
      <c r="AX379" s="81">
        <f t="shared" si="190"/>
        <v>6.8906091201471664</v>
      </c>
      <c r="AY379" s="82">
        <f t="shared" si="191"/>
        <v>2.1163759894728984</v>
      </c>
      <c r="BA379" s="20"/>
      <c r="BB379" s="13"/>
    </row>
    <row r="380" spans="2:54" x14ac:dyDescent="0.2">
      <c r="B380" s="1">
        <v>10</v>
      </c>
      <c r="C380" t="s">
        <v>689</v>
      </c>
      <c r="D380" t="s">
        <v>769</v>
      </c>
      <c r="E380">
        <v>982</v>
      </c>
      <c r="F380">
        <v>89874</v>
      </c>
      <c r="G380" s="20"/>
      <c r="H380" s="49">
        <v>1.194</v>
      </c>
      <c r="I380" s="49">
        <v>13.119</v>
      </c>
      <c r="J380" s="49">
        <v>13.108000000000001</v>
      </c>
      <c r="K380" s="20"/>
      <c r="L380" s="49">
        <v>2.4169999999999998</v>
      </c>
      <c r="M380" s="49">
        <v>17.561</v>
      </c>
      <c r="N380" s="49">
        <v>17.532</v>
      </c>
      <c r="O380" s="20"/>
      <c r="P380" s="28">
        <v>0.01</v>
      </c>
      <c r="Q380" s="28">
        <v>8.9999999999999993E-3</v>
      </c>
      <c r="R380" s="28">
        <v>0.01</v>
      </c>
      <c r="S380" s="20"/>
      <c r="T380" s="26">
        <v>7.7430000000000003</v>
      </c>
      <c r="U380" s="26">
        <v>0.94</v>
      </c>
      <c r="V380" s="20"/>
      <c r="W380" s="26">
        <v>0.999</v>
      </c>
      <c r="X380" s="28">
        <f t="shared" si="193"/>
        <v>0.12139997417021825</v>
      </c>
      <c r="Y380" s="53">
        <f t="shared" si="194"/>
        <v>0.12127857419604803</v>
      </c>
      <c r="Z380" s="20"/>
      <c r="AA380" s="28">
        <f t="shared" si="195"/>
        <v>2.0242881072026799</v>
      </c>
      <c r="AB380" s="28">
        <f t="shared" si="196"/>
        <v>1.3385928805549203</v>
      </c>
      <c r="AC380" s="28">
        <f t="shared" si="197"/>
        <v>1.3375038144644491</v>
      </c>
      <c r="AD380" s="20"/>
      <c r="AE380" s="26">
        <v>-2.5000000000000001E-2</v>
      </c>
      <c r="AF380" s="26">
        <v>-2.5000000000000001E-2</v>
      </c>
      <c r="AG380" s="26">
        <v>1</v>
      </c>
      <c r="AH380" s="20"/>
      <c r="AI380" s="38">
        <f t="shared" si="198"/>
        <v>0.12127857419604803</v>
      </c>
      <c r="AJ380" s="14">
        <f t="shared" si="199"/>
        <v>0.92664058373863711</v>
      </c>
      <c r="AK380" s="59">
        <f t="shared" si="200"/>
        <v>11762.6950174351</v>
      </c>
      <c r="AL380" s="13">
        <f t="shared" si="201"/>
        <v>0.13087984308515366</v>
      </c>
      <c r="AN380" s="20"/>
      <c r="AO380" s="13">
        <f t="shared" si="202"/>
        <v>0.12127857419604803</v>
      </c>
      <c r="AP380" s="50">
        <f t="shared" si="203"/>
        <v>0.92664058373863711</v>
      </c>
      <c r="AQ380" s="12">
        <f t="shared" si="204"/>
        <v>11762.6950174351</v>
      </c>
      <c r="AR380" s="13">
        <f t="shared" si="205"/>
        <v>0.13087984308515366</v>
      </c>
      <c r="AS380" s="20"/>
      <c r="AT380" s="19">
        <f t="shared" si="192"/>
        <v>982</v>
      </c>
      <c r="AU380" s="45">
        <v>4.8500000000000001E-2</v>
      </c>
      <c r="AV380" s="45"/>
      <c r="AW380" s="20"/>
      <c r="AX380" s="81">
        <f t="shared" si="190"/>
        <v>6.8895913083544658</v>
      </c>
      <c r="AY380" s="82">
        <f t="shared" si="191"/>
        <v>2.0467892094045865</v>
      </c>
      <c r="BA380" s="20"/>
      <c r="BB380" s="13"/>
    </row>
    <row r="381" spans="2:54" x14ac:dyDescent="0.2">
      <c r="B381" s="1">
        <v>10</v>
      </c>
      <c r="C381" t="s">
        <v>690</v>
      </c>
      <c r="D381" t="s">
        <v>770</v>
      </c>
      <c r="E381">
        <v>980</v>
      </c>
      <c r="F381">
        <v>89874</v>
      </c>
      <c r="G381" s="20"/>
      <c r="H381" s="49">
        <v>1.3240000000000001</v>
      </c>
      <c r="I381" s="49">
        <v>12.69</v>
      </c>
      <c r="J381" s="49">
        <v>12.679</v>
      </c>
      <c r="K381" s="20"/>
      <c r="L381" s="49">
        <v>2.8690000000000002</v>
      </c>
      <c r="M381" s="49">
        <v>17.422999999999998</v>
      </c>
      <c r="N381" s="49">
        <v>17.393999999999998</v>
      </c>
      <c r="O381" s="20"/>
      <c r="P381" s="28">
        <v>2.1999999999999999E-2</v>
      </c>
      <c r="Q381" s="28">
        <v>0.01</v>
      </c>
      <c r="R381" s="28">
        <v>1.0999999999999999E-2</v>
      </c>
      <c r="S381" s="20"/>
      <c r="T381" s="26">
        <v>8.6</v>
      </c>
      <c r="U381" s="26">
        <v>0.90900000000000003</v>
      </c>
      <c r="V381" s="20"/>
      <c r="W381" s="26">
        <v>0.999</v>
      </c>
      <c r="X381" s="28">
        <f t="shared" si="193"/>
        <v>0.10569767441860466</v>
      </c>
      <c r="Y381" s="53">
        <f t="shared" si="194"/>
        <v>0.10559197674418605</v>
      </c>
      <c r="Z381" s="20"/>
      <c r="AA381" s="28">
        <f t="shared" si="195"/>
        <v>2.166918429003021</v>
      </c>
      <c r="AB381" s="28">
        <f t="shared" si="196"/>
        <v>1.372970843183609</v>
      </c>
      <c r="AC381" s="28">
        <f t="shared" si="197"/>
        <v>1.371874753529458</v>
      </c>
      <c r="AD381" s="20"/>
      <c r="AE381" s="26">
        <v>-0.16300000000000001</v>
      </c>
      <c r="AF381" s="26">
        <v>-0.16300000000000001</v>
      </c>
      <c r="AG381" s="26">
        <v>1</v>
      </c>
      <c r="AH381" s="20"/>
      <c r="AI381" s="38">
        <f t="shared" si="198"/>
        <v>0.10559197674418605</v>
      </c>
      <c r="AJ381" s="14">
        <f t="shared" si="199"/>
        <v>0.91544682975118619</v>
      </c>
      <c r="AK381" s="59">
        <f t="shared" si="200"/>
        <v>10366.493180697675</v>
      </c>
      <c r="AL381" s="13">
        <f t="shared" si="201"/>
        <v>0.11534474019958692</v>
      </c>
      <c r="AN381" s="20"/>
      <c r="AO381" s="13">
        <f t="shared" si="202"/>
        <v>0.10559197674418605</v>
      </c>
      <c r="AP381" s="50">
        <f t="shared" si="203"/>
        <v>0.91544682975118619</v>
      </c>
      <c r="AQ381" s="12">
        <f t="shared" si="204"/>
        <v>10366.493180697675</v>
      </c>
      <c r="AR381" s="13">
        <f t="shared" si="205"/>
        <v>0.11534474019958692</v>
      </c>
      <c r="AS381" s="20"/>
      <c r="AT381" s="19">
        <f t="shared" si="192"/>
        <v>980</v>
      </c>
      <c r="AU381" s="45">
        <v>1.21E-2</v>
      </c>
      <c r="AV381" s="45"/>
      <c r="AW381" s="20"/>
      <c r="AX381" s="81">
        <f t="shared" si="190"/>
        <v>6.8875525716646173</v>
      </c>
      <c r="AY381" s="82">
        <f t="shared" si="191"/>
        <v>2.1517622032594619</v>
      </c>
      <c r="BA381" s="20"/>
      <c r="BB381" s="13"/>
    </row>
    <row r="382" spans="2:54" x14ac:dyDescent="0.2">
      <c r="B382" s="1">
        <v>10</v>
      </c>
      <c r="C382" t="s">
        <v>691</v>
      </c>
      <c r="D382" t="s">
        <v>771</v>
      </c>
      <c r="E382">
        <v>978</v>
      </c>
      <c r="F382">
        <v>89874</v>
      </c>
      <c r="G382" s="20"/>
      <c r="H382" s="49">
        <v>1.3280000000000001</v>
      </c>
      <c r="I382" s="49">
        <v>12.72</v>
      </c>
      <c r="J382" s="49">
        <v>12.709</v>
      </c>
      <c r="K382" s="20"/>
      <c r="L382" s="49">
        <v>2.76</v>
      </c>
      <c r="M382" s="49">
        <v>18.324000000000002</v>
      </c>
      <c r="N382" s="49">
        <v>18.292999999999999</v>
      </c>
      <c r="O382" s="20"/>
      <c r="P382" s="28">
        <v>1.2E-2</v>
      </c>
      <c r="Q382" s="28">
        <v>1.2999999999999999E-2</v>
      </c>
      <c r="R382" s="28">
        <v>1.2999999999999999E-2</v>
      </c>
      <c r="S382" s="20"/>
      <c r="T382" s="26">
        <v>8.6430000000000007</v>
      </c>
      <c r="U382" s="26">
        <v>0.91100000000000003</v>
      </c>
      <c r="V382" s="20"/>
      <c r="W382" s="26">
        <v>0.999</v>
      </c>
      <c r="X382" s="28">
        <f t="shared" si="193"/>
        <v>0.10540321647576073</v>
      </c>
      <c r="Y382" s="53">
        <f t="shared" si="194"/>
        <v>0.10529781325928497</v>
      </c>
      <c r="Z382" s="20"/>
      <c r="AA382" s="28">
        <f t="shared" si="195"/>
        <v>2.0783132530120478</v>
      </c>
      <c r="AB382" s="28">
        <f t="shared" si="196"/>
        <v>1.4405660377358491</v>
      </c>
      <c r="AC382" s="28">
        <f t="shared" si="197"/>
        <v>1.4393736722008026</v>
      </c>
      <c r="AD382" s="20"/>
      <c r="AE382" s="26">
        <v>-0.10100000000000001</v>
      </c>
      <c r="AF382" s="26">
        <v>-0.10100000000000001</v>
      </c>
      <c r="AG382" s="26">
        <v>1</v>
      </c>
      <c r="AH382" s="20"/>
      <c r="AI382" s="38">
        <f t="shared" si="198"/>
        <v>0.10529781325928497</v>
      </c>
      <c r="AJ382" s="14">
        <f t="shared" si="199"/>
        <v>0.91536353109503721</v>
      </c>
      <c r="AK382" s="59">
        <f t="shared" si="200"/>
        <v>10338.554407497397</v>
      </c>
      <c r="AL382" s="13">
        <f t="shared" si="201"/>
        <v>0.11503387417381442</v>
      </c>
      <c r="AN382" s="20"/>
      <c r="AO382" s="13">
        <f t="shared" si="202"/>
        <v>0.10529781325928497</v>
      </c>
      <c r="AP382" s="50">
        <f t="shared" si="203"/>
        <v>0.91536353109503721</v>
      </c>
      <c r="AQ382" s="12">
        <f t="shared" si="204"/>
        <v>10338.554407497397</v>
      </c>
      <c r="AR382" s="13">
        <f t="shared" si="205"/>
        <v>0.11503387417381442</v>
      </c>
      <c r="AS382" s="20"/>
      <c r="AT382" s="19">
        <f t="shared" si="192"/>
        <v>978</v>
      </c>
      <c r="AU382" s="45">
        <v>-1.1322999999999999E-3</v>
      </c>
      <c r="AV382" s="45"/>
      <c r="AW382" s="20"/>
      <c r="AX382" s="81">
        <f t="shared" si="190"/>
        <v>6.8855096700348177</v>
      </c>
      <c r="AY382" s="82">
        <f t="shared" si="191"/>
        <v>2.1567497447705013</v>
      </c>
      <c r="BA382" s="20"/>
      <c r="BB382" s="13"/>
    </row>
    <row r="383" spans="2:54" x14ac:dyDescent="0.2">
      <c r="B383" s="1">
        <v>10</v>
      </c>
      <c r="C383" t="s">
        <v>692</v>
      </c>
      <c r="D383" t="s">
        <v>772</v>
      </c>
      <c r="E383">
        <v>965</v>
      </c>
      <c r="F383">
        <v>89874</v>
      </c>
      <c r="G383" s="20"/>
      <c r="H383" s="49">
        <v>1.423</v>
      </c>
      <c r="I383" s="49">
        <v>12.602</v>
      </c>
      <c r="J383" s="49">
        <v>12.590999999999999</v>
      </c>
      <c r="K383" s="20"/>
      <c r="L383" s="49">
        <v>2.8719999999999999</v>
      </c>
      <c r="M383" s="49">
        <v>16.082000000000001</v>
      </c>
      <c r="N383" s="49">
        <v>16.055</v>
      </c>
      <c r="O383" s="20"/>
      <c r="P383" s="28">
        <v>2.5999999999999999E-2</v>
      </c>
      <c r="Q383" s="28">
        <v>8.9999999999999993E-3</v>
      </c>
      <c r="R383" s="28">
        <v>8.9999999999999993E-3</v>
      </c>
      <c r="S383" s="20"/>
      <c r="T383" s="26">
        <v>9.3849999999999998</v>
      </c>
      <c r="U383" s="26">
        <v>0.90200000000000002</v>
      </c>
      <c r="V383" s="20"/>
      <c r="W383" s="26">
        <v>0.999</v>
      </c>
      <c r="X383" s="28">
        <f t="shared" si="193"/>
        <v>9.6110815130527438E-2</v>
      </c>
      <c r="Y383" s="53">
        <f t="shared" si="194"/>
        <v>9.6014704315396909E-2</v>
      </c>
      <c r="Z383" s="20"/>
      <c r="AA383" s="28">
        <f t="shared" si="195"/>
        <v>2.0182712579058326</v>
      </c>
      <c r="AB383" s="28">
        <f t="shared" si="196"/>
        <v>1.2761466433899382</v>
      </c>
      <c r="AC383" s="28">
        <f t="shared" si="197"/>
        <v>1.2751171471686125</v>
      </c>
      <c r="AD383" s="20"/>
      <c r="AE383" s="26">
        <v>-0.13200000000000001</v>
      </c>
      <c r="AF383" s="26">
        <v>-0.13200000000000001</v>
      </c>
      <c r="AG383" s="26">
        <v>1</v>
      </c>
      <c r="AH383" s="20"/>
      <c r="AI383" s="38">
        <f t="shared" si="198"/>
        <v>9.6014704315396909E-2</v>
      </c>
      <c r="AJ383" s="14">
        <f t="shared" si="199"/>
        <v>0.90818931116010204</v>
      </c>
      <c r="AK383" s="59">
        <f t="shared" si="200"/>
        <v>9501.5713459776234</v>
      </c>
      <c r="AL383" s="13">
        <f t="shared" si="201"/>
        <v>0.10572102438945216</v>
      </c>
      <c r="AN383" s="20"/>
      <c r="AO383" s="13">
        <f t="shared" si="202"/>
        <v>9.6014704315396909E-2</v>
      </c>
      <c r="AP383" s="50">
        <f t="shared" si="203"/>
        <v>0.90818931116010204</v>
      </c>
      <c r="AQ383" s="12">
        <f t="shared" si="204"/>
        <v>9501.5713459776234</v>
      </c>
      <c r="AR383" s="13">
        <f t="shared" si="205"/>
        <v>0.10572102438945216</v>
      </c>
      <c r="AS383" s="20"/>
      <c r="AT383" s="19">
        <f t="shared" si="192"/>
        <v>965</v>
      </c>
      <c r="AU383" s="45">
        <v>1.2699999999999999E-2</v>
      </c>
      <c r="AV383" s="45"/>
      <c r="AW383" s="20"/>
      <c r="AX383" s="81">
        <f t="shared" si="190"/>
        <v>6.8721281013389861</v>
      </c>
      <c r="AY383" s="82">
        <f t="shared" si="191"/>
        <v>2.2391126700384723</v>
      </c>
      <c r="BA383" s="20"/>
      <c r="BB383" s="13"/>
    </row>
    <row r="384" spans="2:54" x14ac:dyDescent="0.2">
      <c r="B384" s="1">
        <v>10</v>
      </c>
      <c r="C384" t="s">
        <v>693</v>
      </c>
      <c r="D384" t="s">
        <v>773</v>
      </c>
      <c r="E384">
        <v>949</v>
      </c>
      <c r="F384">
        <v>89874</v>
      </c>
      <c r="G384" s="20"/>
      <c r="H384" s="49">
        <v>1.1779999999999999</v>
      </c>
      <c r="I384" s="49">
        <v>12.843</v>
      </c>
      <c r="J384" s="49">
        <v>12.832000000000001</v>
      </c>
      <c r="K384" s="20"/>
      <c r="L384" s="49">
        <v>1.732</v>
      </c>
      <c r="M384" s="49">
        <v>19.792000000000002</v>
      </c>
      <c r="N384" s="49">
        <v>19.759</v>
      </c>
      <c r="O384" s="20"/>
      <c r="P384" s="28">
        <v>3.9E-2</v>
      </c>
      <c r="Q384" s="28">
        <v>1.0999999999999999E-2</v>
      </c>
      <c r="R384" s="28">
        <v>1.2E-2</v>
      </c>
      <c r="S384" s="20"/>
      <c r="T384" s="26">
        <v>7.9009999999999998</v>
      </c>
      <c r="U384" s="26">
        <v>0.91900000000000004</v>
      </c>
      <c r="V384" s="20"/>
      <c r="W384" s="26">
        <v>0.999</v>
      </c>
      <c r="X384" s="28">
        <f t="shared" si="193"/>
        <v>0.11631439058347046</v>
      </c>
      <c r="Y384" s="53">
        <f t="shared" si="194"/>
        <v>0.11619807619288698</v>
      </c>
      <c r="Z384" s="20"/>
      <c r="AA384" s="28">
        <f t="shared" si="195"/>
        <v>1.470288624787776</v>
      </c>
      <c r="AB384" s="28">
        <f t="shared" si="196"/>
        <v>1.5410729580316127</v>
      </c>
      <c r="AC384" s="28">
        <f t="shared" si="197"/>
        <v>1.5398223192019949</v>
      </c>
      <c r="AD384" s="20"/>
      <c r="AE384" s="26">
        <v>-4.9000000000000002E-2</v>
      </c>
      <c r="AF384" s="26">
        <v>-4.9000000000000002E-2</v>
      </c>
      <c r="AG384" s="26">
        <v>1</v>
      </c>
      <c r="AH384" s="20"/>
      <c r="AI384" s="38">
        <f t="shared" si="198"/>
        <v>0.11619807619288698</v>
      </c>
      <c r="AJ384" s="14">
        <f t="shared" si="199"/>
        <v>0.9256572926158616</v>
      </c>
      <c r="AK384" s="59">
        <f t="shared" si="200"/>
        <v>11281.913925452474</v>
      </c>
      <c r="AL384" s="13">
        <f t="shared" si="201"/>
        <v>0.12553034165000418</v>
      </c>
      <c r="AN384" s="20"/>
      <c r="AO384" s="13">
        <f t="shared" si="202"/>
        <v>0.11619807619288698</v>
      </c>
      <c r="AP384" s="50">
        <f t="shared" si="203"/>
        <v>0.9256572926158616</v>
      </c>
      <c r="AQ384" s="12">
        <f t="shared" si="204"/>
        <v>11281.913925452474</v>
      </c>
      <c r="AR384" s="13">
        <f t="shared" si="205"/>
        <v>0.12553034165000418</v>
      </c>
      <c r="AS384" s="20"/>
      <c r="AT384" s="19">
        <f t="shared" si="192"/>
        <v>949</v>
      </c>
      <c r="AU384" s="45">
        <v>-2.41E-2</v>
      </c>
      <c r="AV384" s="45"/>
      <c r="AW384" s="20"/>
      <c r="AX384" s="81">
        <f t="shared" si="190"/>
        <v>6.8554087986099281</v>
      </c>
      <c r="AY384" s="82">
        <f t="shared" si="191"/>
        <v>2.066989333740596</v>
      </c>
      <c r="BA384" s="20"/>
      <c r="BB384" s="13"/>
    </row>
    <row r="385" spans="1:55" x14ac:dyDescent="0.2">
      <c r="B385" s="1">
        <v>10</v>
      </c>
      <c r="C385" t="s">
        <v>694</v>
      </c>
      <c r="D385" t="s">
        <v>774</v>
      </c>
      <c r="E385">
        <v>942</v>
      </c>
      <c r="F385">
        <v>89874</v>
      </c>
      <c r="G385" s="20"/>
      <c r="H385" s="49">
        <v>1.597</v>
      </c>
      <c r="I385" s="49">
        <v>12.744</v>
      </c>
      <c r="J385" s="49">
        <v>12.734</v>
      </c>
      <c r="K385" s="20"/>
      <c r="L385" s="49">
        <v>4.6959999999999997</v>
      </c>
      <c r="M385" s="49">
        <v>16.821999999999999</v>
      </c>
      <c r="N385" s="49">
        <v>16.794</v>
      </c>
      <c r="O385" s="20"/>
      <c r="P385" s="28">
        <v>1.2999999999999999E-2</v>
      </c>
      <c r="Q385" s="28">
        <v>8.9999999999999993E-3</v>
      </c>
      <c r="R385" s="28">
        <v>8.9999999999999993E-3</v>
      </c>
      <c r="S385" s="20"/>
      <c r="T385" s="26">
        <v>10.79</v>
      </c>
      <c r="U385" s="26">
        <v>0.91200000000000003</v>
      </c>
      <c r="V385" s="20"/>
      <c r="W385" s="26">
        <v>0.999</v>
      </c>
      <c r="X385" s="28">
        <f t="shared" si="193"/>
        <v>8.4522706209453208E-2</v>
      </c>
      <c r="Y385" s="53">
        <f t="shared" si="194"/>
        <v>8.4438183503243752E-2</v>
      </c>
      <c r="Z385" s="20"/>
      <c r="AA385" s="28">
        <f t="shared" si="195"/>
        <v>2.9405134627426421</v>
      </c>
      <c r="AB385" s="28">
        <f t="shared" si="196"/>
        <v>1.3199937225360954</v>
      </c>
      <c r="AC385" s="28">
        <f t="shared" si="197"/>
        <v>1.3188314747918957</v>
      </c>
      <c r="AD385" s="20"/>
      <c r="AE385" s="26">
        <v>-0.14099999999999999</v>
      </c>
      <c r="AF385" s="26">
        <v>-0.14099999999999999</v>
      </c>
      <c r="AG385" s="26">
        <v>1</v>
      </c>
      <c r="AH385" s="20"/>
      <c r="AI385" s="38">
        <f t="shared" si="198"/>
        <v>8.4438183503243752E-2</v>
      </c>
      <c r="AJ385" s="14">
        <f t="shared" si="199"/>
        <v>0.89794899402988482</v>
      </c>
      <c r="AK385" s="59">
        <f t="shared" si="200"/>
        <v>8451.2565353104728</v>
      </c>
      <c r="AL385" s="13">
        <f t="shared" si="201"/>
        <v>9.40344986905053E-2</v>
      </c>
      <c r="AN385" s="20"/>
      <c r="AO385" s="13">
        <f t="shared" si="202"/>
        <v>8.4438183503243752E-2</v>
      </c>
      <c r="AP385" s="50">
        <f t="shared" si="203"/>
        <v>0.89794899402988482</v>
      </c>
      <c r="AQ385" s="12">
        <f t="shared" si="204"/>
        <v>8451.2565353104728</v>
      </c>
      <c r="AR385" s="13">
        <f t="shared" si="205"/>
        <v>9.40344986905053E-2</v>
      </c>
      <c r="AS385" s="20"/>
      <c r="AT385" s="19">
        <f t="shared" si="192"/>
        <v>942</v>
      </c>
      <c r="AU385" s="45">
        <v>8.6400000000000005E-2</v>
      </c>
      <c r="AV385" s="45"/>
      <c r="AW385" s="20"/>
      <c r="AX385" s="81">
        <f t="shared" si="190"/>
        <v>6.8480052745763631</v>
      </c>
      <c r="AY385" s="82">
        <f t="shared" si="191"/>
        <v>2.3786197792700432</v>
      </c>
      <c r="BA385" s="20"/>
      <c r="BB385" s="13"/>
    </row>
    <row r="386" spans="1:55" x14ac:dyDescent="0.2">
      <c r="B386" s="1">
        <v>10</v>
      </c>
      <c r="C386" t="s">
        <v>695</v>
      </c>
      <c r="D386" t="s">
        <v>775</v>
      </c>
      <c r="E386">
        <v>942</v>
      </c>
      <c r="F386">
        <v>89874</v>
      </c>
      <c r="G386" s="20"/>
      <c r="H386" s="49">
        <v>1.34</v>
      </c>
      <c r="I386" s="49">
        <v>12.95</v>
      </c>
      <c r="J386" s="49">
        <v>12.939</v>
      </c>
      <c r="K386" s="20"/>
      <c r="L386" s="49">
        <v>2.827</v>
      </c>
      <c r="M386" s="49">
        <v>17.181999999999999</v>
      </c>
      <c r="N386" s="49">
        <v>17.154</v>
      </c>
      <c r="O386" s="20"/>
      <c r="P386" s="28">
        <v>1.2E-2</v>
      </c>
      <c r="Q386" s="28">
        <v>8.0000000000000002E-3</v>
      </c>
      <c r="R386" s="28">
        <v>8.0000000000000002E-3</v>
      </c>
      <c r="S386" s="20"/>
      <c r="T386" s="26">
        <v>9.0589999999999993</v>
      </c>
      <c r="U386" s="26">
        <v>0.92700000000000005</v>
      </c>
      <c r="V386" s="20"/>
      <c r="W386" s="26">
        <v>0.999</v>
      </c>
      <c r="X386" s="28">
        <f t="shared" si="193"/>
        <v>0.10232917540567393</v>
      </c>
      <c r="Y386" s="53">
        <f t="shared" si="194"/>
        <v>0.10222684623026826</v>
      </c>
      <c r="Z386" s="20"/>
      <c r="AA386" s="28">
        <f t="shared" si="195"/>
        <v>2.1097014925373134</v>
      </c>
      <c r="AB386" s="28">
        <f t="shared" si="196"/>
        <v>1.3267953667953667</v>
      </c>
      <c r="AC386" s="28">
        <f t="shared" si="197"/>
        <v>1.3257593322513332</v>
      </c>
      <c r="AD386" s="20"/>
      <c r="AE386" s="26">
        <v>3.3000000000000002E-2</v>
      </c>
      <c r="AF386" s="26">
        <v>3.3000000000000002E-2</v>
      </c>
      <c r="AG386" s="26">
        <v>1</v>
      </c>
      <c r="AH386" s="20"/>
      <c r="AI386" s="38">
        <f t="shared" si="198"/>
        <v>0.10222684623026826</v>
      </c>
      <c r="AJ386" s="14">
        <f t="shared" si="199"/>
        <v>0.91570993130916645</v>
      </c>
      <c r="AK386" s="59">
        <f t="shared" si="200"/>
        <v>10033.237888950218</v>
      </c>
      <c r="AL386" s="13">
        <f t="shared" si="201"/>
        <v>0.1116367123856757</v>
      </c>
      <c r="AN386" s="20"/>
      <c r="AO386" s="13">
        <f t="shared" si="202"/>
        <v>0.10222684623026826</v>
      </c>
      <c r="AP386" s="50">
        <f t="shared" si="203"/>
        <v>0.91570993130916645</v>
      </c>
      <c r="AQ386" s="12">
        <f t="shared" si="204"/>
        <v>10033.237888950218</v>
      </c>
      <c r="AR386" s="13">
        <f t="shared" si="205"/>
        <v>0.1116367123856757</v>
      </c>
      <c r="AS386" s="20"/>
      <c r="AT386" s="19">
        <f t="shared" si="192"/>
        <v>942</v>
      </c>
      <c r="AU386" s="45">
        <v>7.5600000000000001E-2</v>
      </c>
      <c r="AV386" s="45"/>
      <c r="AW386" s="20"/>
      <c r="AX386" s="81">
        <f t="shared" si="190"/>
        <v>6.8480052745763631</v>
      </c>
      <c r="AY386" s="82">
        <f t="shared" si="191"/>
        <v>2.2037587386871507</v>
      </c>
      <c r="BA386" s="20"/>
      <c r="BB386" s="13"/>
    </row>
    <row r="387" spans="1:55" x14ac:dyDescent="0.2">
      <c r="B387" s="1">
        <v>10</v>
      </c>
      <c r="C387" t="s">
        <v>696</v>
      </c>
      <c r="D387" t="s">
        <v>776</v>
      </c>
      <c r="E387">
        <v>937</v>
      </c>
      <c r="F387">
        <v>89874</v>
      </c>
      <c r="G387" s="20"/>
      <c r="H387" s="49">
        <v>1.33</v>
      </c>
      <c r="I387" s="49">
        <v>12.727</v>
      </c>
      <c r="J387" s="49">
        <v>12.717000000000001</v>
      </c>
      <c r="K387" s="20"/>
      <c r="L387" s="49">
        <v>2.9340000000000002</v>
      </c>
      <c r="M387" s="49">
        <v>20.632000000000001</v>
      </c>
      <c r="N387" s="49">
        <v>20.597999999999999</v>
      </c>
      <c r="O387" s="20"/>
      <c r="P387" s="28">
        <v>1.7999999999999999E-2</v>
      </c>
      <c r="Q387" s="28">
        <v>1.0999999999999999E-2</v>
      </c>
      <c r="R387" s="28">
        <v>1.0999999999999999E-2</v>
      </c>
      <c r="S387" s="20"/>
      <c r="T387" s="26">
        <v>9.0389999999999997</v>
      </c>
      <c r="U387" s="26">
        <v>0.91100000000000003</v>
      </c>
      <c r="V387" s="20"/>
      <c r="W387" s="26">
        <v>0.999</v>
      </c>
      <c r="X387" s="28">
        <f t="shared" si="193"/>
        <v>0.10078548512003541</v>
      </c>
      <c r="Y387" s="53">
        <f t="shared" si="194"/>
        <v>0.10068469963491537</v>
      </c>
      <c r="Z387" s="20"/>
      <c r="AA387" s="28">
        <f t="shared" si="195"/>
        <v>2.2060150375939851</v>
      </c>
      <c r="AB387" s="28">
        <f t="shared" si="196"/>
        <v>1.6211204525811269</v>
      </c>
      <c r="AC387" s="28">
        <f t="shared" si="197"/>
        <v>1.6197216324604857</v>
      </c>
      <c r="AD387" s="20"/>
      <c r="AE387" s="26">
        <v>-4.1000000000000002E-2</v>
      </c>
      <c r="AF387" s="26">
        <v>-4.1000000000000002E-2</v>
      </c>
      <c r="AG387" s="26">
        <v>1</v>
      </c>
      <c r="AH387" s="20"/>
      <c r="AI387" s="38">
        <f t="shared" si="198"/>
        <v>0.10068469963491537</v>
      </c>
      <c r="AJ387" s="14">
        <f t="shared" si="199"/>
        <v>0.91481066246185672</v>
      </c>
      <c r="AK387" s="59">
        <f t="shared" si="200"/>
        <v>9891.5951314304693</v>
      </c>
      <c r="AL387" s="13">
        <f t="shared" si="201"/>
        <v>0.11006069754801688</v>
      </c>
      <c r="AN387" s="20"/>
      <c r="AO387" s="13">
        <f t="shared" si="202"/>
        <v>0.10068469963491537</v>
      </c>
      <c r="AP387" s="50">
        <f t="shared" si="203"/>
        <v>0.91481066246185672</v>
      </c>
      <c r="AQ387" s="12">
        <f t="shared" si="204"/>
        <v>9891.5951314304693</v>
      </c>
      <c r="AR387" s="13">
        <f t="shared" si="205"/>
        <v>0.11006069754801688</v>
      </c>
      <c r="AS387" s="20"/>
      <c r="AT387" s="19">
        <f t="shared" si="192"/>
        <v>937</v>
      </c>
      <c r="AU387" s="45">
        <v>1.47E-2</v>
      </c>
      <c r="AV387" s="45"/>
      <c r="AW387" s="20"/>
      <c r="AX387" s="81">
        <f t="shared" si="190"/>
        <v>6.842683282238422</v>
      </c>
      <c r="AY387" s="82">
        <f t="shared" si="191"/>
        <v>2.201548548816274</v>
      </c>
      <c r="BA387" s="20"/>
      <c r="BB387" s="13"/>
    </row>
    <row r="388" spans="1:55" x14ac:dyDescent="0.2">
      <c r="B388" s="1">
        <v>10</v>
      </c>
      <c r="C388" t="s">
        <v>697</v>
      </c>
      <c r="D388" t="s">
        <v>777</v>
      </c>
      <c r="E388">
        <v>936</v>
      </c>
      <c r="F388">
        <v>89874</v>
      </c>
      <c r="G388" s="20"/>
      <c r="H388" s="49">
        <v>1.129</v>
      </c>
      <c r="I388" s="49">
        <v>12.762</v>
      </c>
      <c r="J388" s="49">
        <v>12.750999999999999</v>
      </c>
      <c r="K388" s="20"/>
      <c r="L388" s="49">
        <v>2.0859999999999999</v>
      </c>
      <c r="M388" s="49">
        <v>18.739999999999998</v>
      </c>
      <c r="N388" s="49">
        <v>18.709</v>
      </c>
      <c r="O388" s="20"/>
      <c r="P388" s="28">
        <v>2.1999999999999999E-2</v>
      </c>
      <c r="Q388" s="28">
        <v>8.9999999999999993E-3</v>
      </c>
      <c r="R388" s="28">
        <v>8.9999999999999993E-3</v>
      </c>
      <c r="S388" s="20"/>
      <c r="T388" s="26">
        <v>7.6760000000000002</v>
      </c>
      <c r="U388" s="26">
        <v>0.91300000000000003</v>
      </c>
      <c r="V388" s="20"/>
      <c r="W388" s="26">
        <v>0.999</v>
      </c>
      <c r="X388" s="28">
        <f t="shared" si="193"/>
        <v>0.1189421573736321</v>
      </c>
      <c r="Y388" s="53">
        <f t="shared" si="194"/>
        <v>0.11882321521625847</v>
      </c>
      <c r="Z388" s="20"/>
      <c r="AA388" s="28">
        <f t="shared" si="195"/>
        <v>1.8476527900797164</v>
      </c>
      <c r="AB388" s="28">
        <f t="shared" si="196"/>
        <v>1.4684218774486755</v>
      </c>
      <c r="AC388" s="28">
        <f t="shared" si="197"/>
        <v>1.4672574700023528</v>
      </c>
      <c r="AD388" s="20"/>
      <c r="AE388" s="26">
        <v>-4.8000000000000001E-2</v>
      </c>
      <c r="AF388" s="26">
        <v>-4.8000000000000001E-2</v>
      </c>
      <c r="AG388" s="26">
        <v>1</v>
      </c>
      <c r="AH388" s="20"/>
      <c r="AI388" s="38">
        <f t="shared" si="198"/>
        <v>0.11882321521625847</v>
      </c>
      <c r="AJ388" s="14">
        <f t="shared" si="199"/>
        <v>0.92830418084168898</v>
      </c>
      <c r="AK388" s="59">
        <f t="shared" si="200"/>
        <v>11503.899114903596</v>
      </c>
      <c r="AL388" s="13">
        <f t="shared" si="201"/>
        <v>0.12800030169908533</v>
      </c>
      <c r="AN388" s="20"/>
      <c r="AO388" s="13">
        <f t="shared" si="202"/>
        <v>0.11882321521625847</v>
      </c>
      <c r="AP388" s="50">
        <f t="shared" si="203"/>
        <v>0.92830418084168898</v>
      </c>
      <c r="AQ388" s="12">
        <f t="shared" si="204"/>
        <v>11503.899114903596</v>
      </c>
      <c r="AR388" s="13">
        <f t="shared" si="205"/>
        <v>0.12800030169908533</v>
      </c>
      <c r="AS388" s="20"/>
      <c r="AT388" s="19">
        <f t="shared" si="192"/>
        <v>936</v>
      </c>
      <c r="AU388" s="45">
        <v>-1.12E-2</v>
      </c>
      <c r="AV388" s="45"/>
      <c r="AW388" s="20"/>
      <c r="AX388" s="81">
        <f t="shared" si="190"/>
        <v>6.8416154764775916</v>
      </c>
      <c r="AY388" s="82">
        <f t="shared" si="191"/>
        <v>2.0380985781454535</v>
      </c>
      <c r="BA388" s="20"/>
      <c r="BB388" s="13"/>
    </row>
    <row r="389" spans="1:55" x14ac:dyDescent="0.2">
      <c r="B389" s="1">
        <v>10</v>
      </c>
      <c r="C389" t="s">
        <v>698</v>
      </c>
      <c r="D389" t="s">
        <v>778</v>
      </c>
      <c r="E389">
        <v>894</v>
      </c>
      <c r="F389">
        <v>89874</v>
      </c>
      <c r="G389" s="20"/>
      <c r="H389" s="49">
        <v>1.1200000000000001</v>
      </c>
      <c r="I389" s="49">
        <v>12.717000000000001</v>
      </c>
      <c r="J389" s="49">
        <v>12.707000000000001</v>
      </c>
      <c r="K389" s="20"/>
      <c r="L389" s="49">
        <v>2.0590000000000002</v>
      </c>
      <c r="M389" s="49">
        <v>17.050999999999998</v>
      </c>
      <c r="N389" s="49">
        <v>17.023</v>
      </c>
      <c r="O389" s="20"/>
      <c r="P389" s="28">
        <v>2.4E-2</v>
      </c>
      <c r="Q389" s="28">
        <v>0.01</v>
      </c>
      <c r="R389" s="28">
        <v>0.01</v>
      </c>
      <c r="S389" s="20"/>
      <c r="T389" s="26">
        <v>7.9720000000000004</v>
      </c>
      <c r="U389" s="26">
        <v>0.91</v>
      </c>
      <c r="V389" s="20"/>
      <c r="W389" s="26">
        <v>0.999</v>
      </c>
      <c r="X389" s="28">
        <f t="shared" si="193"/>
        <v>0.11414952333166081</v>
      </c>
      <c r="Y389" s="53">
        <f t="shared" si="194"/>
        <v>0.11403537380832915</v>
      </c>
      <c r="Z389" s="20"/>
      <c r="AA389" s="28">
        <f t="shared" si="195"/>
        <v>1.8383928571428572</v>
      </c>
      <c r="AB389" s="28">
        <f t="shared" si="196"/>
        <v>1.3408036486592747</v>
      </c>
      <c r="AC389" s="28">
        <f t="shared" si="197"/>
        <v>1.3396553080978988</v>
      </c>
      <c r="AD389" s="20"/>
      <c r="AE389" s="26">
        <v>-0.11899999999999999</v>
      </c>
      <c r="AF389" s="26">
        <v>-0.11899999999999999</v>
      </c>
      <c r="AG389" s="26">
        <v>1</v>
      </c>
      <c r="AH389" s="20"/>
      <c r="AI389" s="38">
        <f t="shared" si="198"/>
        <v>0.11403537380832915</v>
      </c>
      <c r="AJ389" s="14">
        <f t="shared" si="199"/>
        <v>0.9282617628183697</v>
      </c>
      <c r="AK389" s="59">
        <f t="shared" si="200"/>
        <v>11040.867561465127</v>
      </c>
      <c r="AL389" s="13">
        <f t="shared" si="201"/>
        <v>0.12284829384989127</v>
      </c>
      <c r="AN389" s="20"/>
      <c r="AO389" s="13">
        <f t="shared" si="202"/>
        <v>0.11403537380832915</v>
      </c>
      <c r="AP389" s="50">
        <f t="shared" si="203"/>
        <v>0.9282617628183697</v>
      </c>
      <c r="AQ389" s="12">
        <f t="shared" si="204"/>
        <v>11040.867561465127</v>
      </c>
      <c r="AR389" s="13">
        <f t="shared" si="205"/>
        <v>0.12284829384989127</v>
      </c>
      <c r="AS389" s="20"/>
      <c r="AT389" s="19">
        <f t="shared" si="192"/>
        <v>894</v>
      </c>
      <c r="AU389" s="45">
        <v>-6.7361000000000001E-3</v>
      </c>
      <c r="AV389" s="45"/>
      <c r="AW389" s="20"/>
      <c r="AX389" s="81">
        <f t="shared" si="190"/>
        <v>6.7957057751735137</v>
      </c>
      <c r="AY389" s="82">
        <f t="shared" si="191"/>
        <v>2.0759354023505483</v>
      </c>
      <c r="BA389" s="20"/>
      <c r="BB389" s="13"/>
    </row>
    <row r="390" spans="1:55" x14ac:dyDescent="0.2">
      <c r="B390" s="1">
        <v>10</v>
      </c>
      <c r="C390" t="s">
        <v>699</v>
      </c>
      <c r="D390" t="s">
        <v>779</v>
      </c>
      <c r="E390">
        <v>839</v>
      </c>
      <c r="F390">
        <v>89874</v>
      </c>
      <c r="G390" s="20"/>
      <c r="H390" s="49">
        <v>1.147</v>
      </c>
      <c r="I390" s="49">
        <v>13.217000000000001</v>
      </c>
      <c r="J390" s="49">
        <v>13.206</v>
      </c>
      <c r="K390" s="20"/>
      <c r="L390" s="49">
        <v>2.4849999999999999</v>
      </c>
      <c r="M390" s="49">
        <v>16.344999999999999</v>
      </c>
      <c r="N390" s="49">
        <v>16.318000000000001</v>
      </c>
      <c r="O390" s="20"/>
      <c r="P390" s="28">
        <v>8.0000000000000002E-3</v>
      </c>
      <c r="Q390" s="28">
        <v>1.2E-2</v>
      </c>
      <c r="R390" s="28">
        <v>1.2999999999999999E-2</v>
      </c>
      <c r="S390" s="20"/>
      <c r="T390" s="26">
        <v>8.7059999999999995</v>
      </c>
      <c r="U390" s="26">
        <v>0.94499999999999995</v>
      </c>
      <c r="V390" s="20"/>
      <c r="W390" s="26">
        <v>0.999</v>
      </c>
      <c r="X390" s="28">
        <f t="shared" si="193"/>
        <v>0.10854583046175052</v>
      </c>
      <c r="Y390" s="53">
        <f t="shared" si="194"/>
        <v>0.10843728463128877</v>
      </c>
      <c r="Z390" s="20"/>
      <c r="AA390" s="28">
        <f t="shared" si="195"/>
        <v>2.1665213600697468</v>
      </c>
      <c r="AB390" s="28">
        <f t="shared" si="196"/>
        <v>1.236664901263524</v>
      </c>
      <c r="AC390" s="28">
        <f t="shared" si="197"/>
        <v>1.2356504619112527</v>
      </c>
      <c r="AD390" s="20"/>
      <c r="AE390" s="26">
        <v>2E-3</v>
      </c>
      <c r="AF390" s="26">
        <v>2E-3</v>
      </c>
      <c r="AG390" s="26">
        <v>1</v>
      </c>
      <c r="AH390" s="20"/>
      <c r="AI390" s="38">
        <f t="shared" si="198"/>
        <v>0.10843728463128877</v>
      </c>
      <c r="AJ390" s="14">
        <f t="shared" si="199"/>
        <v>0.92871721641550975</v>
      </c>
      <c r="AK390" s="59">
        <f t="shared" si="200"/>
        <v>10493.713637146795</v>
      </c>
      <c r="AL390" s="13">
        <f t="shared" si="201"/>
        <v>0.11676028258614055</v>
      </c>
      <c r="AN390" s="20"/>
      <c r="AO390" s="13">
        <f t="shared" si="202"/>
        <v>0.10843728463128877</v>
      </c>
      <c r="AP390" s="50">
        <f t="shared" si="203"/>
        <v>0.92871721641550975</v>
      </c>
      <c r="AQ390" s="12">
        <f t="shared" si="204"/>
        <v>10493.713637146795</v>
      </c>
      <c r="AR390" s="13">
        <f t="shared" si="205"/>
        <v>0.11676028258614055</v>
      </c>
      <c r="AS390" s="20"/>
      <c r="AT390" s="19">
        <f t="shared" si="192"/>
        <v>839</v>
      </c>
      <c r="AU390" s="45">
        <v>7.3899999999999993E-2</v>
      </c>
      <c r="AV390" s="45"/>
      <c r="AW390" s="20"/>
      <c r="AX390" s="81">
        <f t="shared" si="190"/>
        <v>6.7322107064672059</v>
      </c>
      <c r="AY390" s="82">
        <f t="shared" si="191"/>
        <v>2.1640124431301055</v>
      </c>
      <c r="BA390" s="20"/>
      <c r="BB390" s="13"/>
    </row>
    <row r="391" spans="1:55" x14ac:dyDescent="0.2">
      <c r="B391" s="1">
        <v>10</v>
      </c>
      <c r="C391" t="s">
        <v>700</v>
      </c>
      <c r="D391" t="s">
        <v>780</v>
      </c>
      <c r="E391">
        <v>816</v>
      </c>
      <c r="F391">
        <v>89874</v>
      </c>
      <c r="G391" s="20"/>
      <c r="H391" s="49">
        <v>1.0649999999999999</v>
      </c>
      <c r="I391" s="49">
        <v>13.143000000000001</v>
      </c>
      <c r="J391" s="49">
        <v>13.132</v>
      </c>
      <c r="K391" s="20"/>
      <c r="L391" s="49">
        <v>1.9970000000000001</v>
      </c>
      <c r="M391" s="49">
        <v>17.673999999999999</v>
      </c>
      <c r="N391" s="49">
        <v>17.643999999999998</v>
      </c>
      <c r="O391" s="20"/>
      <c r="P391" s="28">
        <v>2.1999999999999999E-2</v>
      </c>
      <c r="Q391" s="28">
        <v>0.01</v>
      </c>
      <c r="R391" s="28">
        <v>8.9999999999999993E-3</v>
      </c>
      <c r="S391" s="20"/>
      <c r="T391" s="26">
        <v>8.3089999999999993</v>
      </c>
      <c r="U391" s="26">
        <v>0.93899999999999995</v>
      </c>
      <c r="V391" s="20"/>
      <c r="W391" s="26">
        <v>0.999</v>
      </c>
      <c r="X391" s="28">
        <f t="shared" si="193"/>
        <v>0.11300998916837166</v>
      </c>
      <c r="Y391" s="53">
        <f t="shared" si="194"/>
        <v>0.11289697917920329</v>
      </c>
      <c r="Z391" s="20"/>
      <c r="AA391" s="28">
        <f t="shared" si="195"/>
        <v>1.875117370892019</v>
      </c>
      <c r="AB391" s="28">
        <f t="shared" si="196"/>
        <v>1.344746252758122</v>
      </c>
      <c r="AC391" s="28">
        <f t="shared" si="197"/>
        <v>1.3435881815412731</v>
      </c>
      <c r="AD391" s="20"/>
      <c r="AE391" s="26">
        <v>-2.1000000000000001E-2</v>
      </c>
      <c r="AF391" s="26">
        <v>-2.1000000000000001E-2</v>
      </c>
      <c r="AG391" s="26">
        <v>1</v>
      </c>
      <c r="AH391" s="20"/>
      <c r="AI391" s="38">
        <f t="shared" si="198"/>
        <v>0.11289697917920329</v>
      </c>
      <c r="AJ391" s="14">
        <f t="shared" si="199"/>
        <v>0.93340838865386133</v>
      </c>
      <c r="AK391" s="59">
        <f t="shared" si="200"/>
        <v>10870.379171741486</v>
      </c>
      <c r="AL391" s="13">
        <f t="shared" si="201"/>
        <v>0.120951322648836</v>
      </c>
      <c r="AN391" s="20"/>
      <c r="AO391" s="13">
        <f t="shared" si="202"/>
        <v>0.11289697917920329</v>
      </c>
      <c r="AP391" s="50">
        <f t="shared" si="203"/>
        <v>0.93340838865386133</v>
      </c>
      <c r="AQ391" s="12">
        <f t="shared" si="204"/>
        <v>10870.379171741486</v>
      </c>
      <c r="AR391" s="13">
        <f t="shared" si="205"/>
        <v>0.120951322648836</v>
      </c>
      <c r="AS391" s="20"/>
      <c r="AT391" s="19">
        <f t="shared" si="192"/>
        <v>816</v>
      </c>
      <c r="AU391" s="45">
        <v>3.5700000000000003E-2</v>
      </c>
      <c r="AV391" s="45"/>
      <c r="AW391" s="20"/>
      <c r="AX391" s="81">
        <f t="shared" si="190"/>
        <v>6.7044143549641069</v>
      </c>
      <c r="AY391" s="82">
        <f t="shared" si="191"/>
        <v>2.1173392646828444</v>
      </c>
      <c r="BA391" s="20"/>
      <c r="BB391" s="13"/>
    </row>
    <row r="392" spans="1:55" x14ac:dyDescent="0.2">
      <c r="B392" s="1">
        <v>10</v>
      </c>
      <c r="C392" t="s">
        <v>701</v>
      </c>
      <c r="D392" t="s">
        <v>781</v>
      </c>
      <c r="E392">
        <v>807</v>
      </c>
      <c r="F392">
        <v>89874</v>
      </c>
      <c r="G392" s="20"/>
      <c r="H392" s="49">
        <v>1.0820000000000001</v>
      </c>
      <c r="I392" s="49">
        <v>12.704000000000001</v>
      </c>
      <c r="J392" s="49">
        <v>12.693</v>
      </c>
      <c r="K392" s="20"/>
      <c r="L392" s="49">
        <v>2.17</v>
      </c>
      <c r="M392" s="49">
        <v>20.433</v>
      </c>
      <c r="N392" s="49">
        <v>20.399000000000001</v>
      </c>
      <c r="O392" s="20"/>
      <c r="P392" s="28">
        <v>1.7000000000000001E-2</v>
      </c>
      <c r="Q392" s="28">
        <v>8.9999999999999993E-3</v>
      </c>
      <c r="R392" s="28">
        <v>0.01</v>
      </c>
      <c r="S392" s="20"/>
      <c r="T392" s="26">
        <v>8.5340000000000007</v>
      </c>
      <c r="U392" s="26">
        <v>0.90800000000000003</v>
      </c>
      <c r="V392" s="20"/>
      <c r="W392" s="26">
        <v>0.999</v>
      </c>
      <c r="X392" s="28">
        <f t="shared" si="193"/>
        <v>0.10639793766112023</v>
      </c>
      <c r="Y392" s="53">
        <f t="shared" si="194"/>
        <v>0.1062915397234591</v>
      </c>
      <c r="Z392" s="20"/>
      <c r="AA392" s="28">
        <f t="shared" si="195"/>
        <v>2.0055452865064693</v>
      </c>
      <c r="AB392" s="28">
        <f t="shared" si="196"/>
        <v>1.6083910579345087</v>
      </c>
      <c r="AC392" s="28">
        <f t="shared" si="197"/>
        <v>1.6071062790514459</v>
      </c>
      <c r="AD392" s="20"/>
      <c r="AE392" s="26">
        <v>-5.7000000000000002E-2</v>
      </c>
      <c r="AF392" s="26">
        <v>-5.7000000000000002E-2</v>
      </c>
      <c r="AG392" s="26">
        <v>1</v>
      </c>
      <c r="AH392" s="20"/>
      <c r="AI392" s="38">
        <f t="shared" si="198"/>
        <v>0.1062915397234591</v>
      </c>
      <c r="AJ392" s="14">
        <f t="shared" si="199"/>
        <v>0.92980164356203021</v>
      </c>
      <c r="AK392" s="59">
        <f t="shared" si="200"/>
        <v>10274.068568549332</v>
      </c>
      <c r="AL392" s="13">
        <f t="shared" si="201"/>
        <v>0.11431636033279181</v>
      </c>
      <c r="AN392" s="20"/>
      <c r="AO392" s="13">
        <f t="shared" si="202"/>
        <v>0.1062915397234591</v>
      </c>
      <c r="AP392" s="50">
        <f t="shared" si="203"/>
        <v>0.92980164356203021</v>
      </c>
      <c r="AQ392" s="12">
        <f t="shared" si="204"/>
        <v>10274.068568549332</v>
      </c>
      <c r="AR392" s="13">
        <f t="shared" si="205"/>
        <v>0.11431636033279181</v>
      </c>
      <c r="AS392" s="20"/>
      <c r="AT392" s="19">
        <f t="shared" si="192"/>
        <v>807</v>
      </c>
      <c r="AU392" s="45">
        <v>-1.372E-4</v>
      </c>
      <c r="AV392" s="45"/>
      <c r="AW392" s="20"/>
      <c r="AX392" s="81">
        <f t="shared" si="190"/>
        <v>6.6933236682699491</v>
      </c>
      <c r="AY392" s="82">
        <f t="shared" si="191"/>
        <v>2.1440581847658082</v>
      </c>
      <c r="BA392" s="20"/>
      <c r="BB392" s="13"/>
    </row>
    <row r="393" spans="1:55" x14ac:dyDescent="0.2">
      <c r="B393" s="1">
        <v>10</v>
      </c>
      <c r="C393" t="s">
        <v>702</v>
      </c>
      <c r="D393" t="s">
        <v>782</v>
      </c>
      <c r="E393">
        <v>749</v>
      </c>
      <c r="F393">
        <v>89874</v>
      </c>
      <c r="G393" s="20"/>
      <c r="H393" s="49">
        <v>1</v>
      </c>
      <c r="I393" s="49">
        <v>12.686999999999999</v>
      </c>
      <c r="J393" s="49">
        <v>12.676</v>
      </c>
      <c r="K393" s="20"/>
      <c r="L393" s="49">
        <v>1.827</v>
      </c>
      <c r="M393" s="49">
        <v>15.974</v>
      </c>
      <c r="N393" s="49">
        <v>15.946999999999999</v>
      </c>
      <c r="O393" s="20"/>
      <c r="P393" s="28">
        <v>0.02</v>
      </c>
      <c r="Q393" s="28">
        <v>8.0000000000000002E-3</v>
      </c>
      <c r="R393" s="28">
        <v>8.0000000000000002E-3</v>
      </c>
      <c r="S393" s="20"/>
      <c r="T393" s="26">
        <v>8.5</v>
      </c>
      <c r="U393" s="26">
        <v>0.90600000000000003</v>
      </c>
      <c r="V393" s="20"/>
      <c r="W393" s="26">
        <v>0.999</v>
      </c>
      <c r="X393" s="28">
        <f t="shared" si="193"/>
        <v>0.10658823529411765</v>
      </c>
      <c r="Y393" s="53">
        <f t="shared" si="194"/>
        <v>0.10648164705882353</v>
      </c>
      <c r="Z393" s="20"/>
      <c r="AA393" s="28">
        <f t="shared" si="195"/>
        <v>1.827</v>
      </c>
      <c r="AB393" s="28">
        <f t="shared" si="196"/>
        <v>1.2590841018365257</v>
      </c>
      <c r="AC393" s="28">
        <f t="shared" si="197"/>
        <v>1.2580467024297886</v>
      </c>
      <c r="AD393" s="20"/>
      <c r="AE393" s="26">
        <v>-0.11600000000000001</v>
      </c>
      <c r="AF393" s="26">
        <v>-0.11600000000000001</v>
      </c>
      <c r="AG393" s="26">
        <v>1</v>
      </c>
      <c r="AH393" s="20"/>
      <c r="AI393" s="38">
        <f t="shared" si="198"/>
        <v>0.10648164705882353</v>
      </c>
      <c r="AJ393" s="14">
        <f t="shared" si="199"/>
        <v>0.93463876444272176</v>
      </c>
      <c r="AK393" s="59">
        <f t="shared" si="200"/>
        <v>10239.176794117646</v>
      </c>
      <c r="AL393" s="13">
        <f t="shared" si="201"/>
        <v>0.11392813042835132</v>
      </c>
      <c r="AN393" s="20"/>
      <c r="AO393" s="13">
        <f t="shared" si="202"/>
        <v>0.10648164705882353</v>
      </c>
      <c r="AP393" s="50">
        <f t="shared" si="203"/>
        <v>0.93463876444272176</v>
      </c>
      <c r="AQ393" s="12">
        <f t="shared" si="204"/>
        <v>10239.176794117646</v>
      </c>
      <c r="AR393" s="13">
        <f t="shared" si="205"/>
        <v>0.11392813042835132</v>
      </c>
      <c r="AS393" s="20"/>
      <c r="AT393" s="19">
        <f t="shared" si="192"/>
        <v>749</v>
      </c>
      <c r="AU393" s="45">
        <v>1.1165000000000001E-3</v>
      </c>
      <c r="AV393" s="45"/>
      <c r="AW393" s="20"/>
      <c r="AX393" s="81">
        <f t="shared" si="190"/>
        <v>6.6187389835172192</v>
      </c>
      <c r="AY393" s="82">
        <f t="shared" si="191"/>
        <v>2.1400661634962708</v>
      </c>
      <c r="BA393" s="20"/>
      <c r="BB393" s="13"/>
    </row>
    <row r="394" spans="1:55" x14ac:dyDescent="0.2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55"/>
      <c r="Q394" s="55"/>
      <c r="R394" s="55"/>
      <c r="S394" s="20"/>
      <c r="T394" s="20"/>
      <c r="U394" s="20"/>
      <c r="V394" s="20"/>
      <c r="W394" s="20"/>
      <c r="X394" s="20"/>
      <c r="Y394" s="54"/>
      <c r="Z394" s="20"/>
      <c r="AA394" s="20"/>
      <c r="AB394" s="20"/>
      <c r="AC394" s="20"/>
      <c r="AD394" s="20"/>
      <c r="AE394" s="20"/>
      <c r="AF394" s="20"/>
      <c r="AG394" s="20"/>
      <c r="AH394" s="20"/>
      <c r="AI394" s="21"/>
      <c r="AJ394" s="21"/>
      <c r="AK394" s="24"/>
      <c r="AL394" s="41" t="s">
        <v>263</v>
      </c>
      <c r="AM394" s="20">
        <f>SUM(E395:E464)</f>
        <v>92345</v>
      </c>
      <c r="AN394" s="20"/>
      <c r="AO394" s="20"/>
      <c r="AP394" s="24"/>
      <c r="AQ394" s="20"/>
      <c r="AR394" s="20"/>
      <c r="AS394" s="20"/>
      <c r="AT394" s="80">
        <f>COUNTIF(AT395:AT464,"&gt;0")</f>
        <v>70</v>
      </c>
      <c r="AU394" s="24"/>
      <c r="AV394" s="24"/>
      <c r="AW394" s="20"/>
      <c r="AX394" s="83">
        <f>AT394</f>
        <v>70</v>
      </c>
      <c r="AY394" s="84"/>
      <c r="AZ394" s="20"/>
      <c r="BA394" s="88"/>
      <c r="BB394" s="13"/>
      <c r="BC394" s="56"/>
    </row>
    <row r="395" spans="1:55" x14ac:dyDescent="0.2">
      <c r="B395" s="1">
        <v>11</v>
      </c>
      <c r="C395" t="s">
        <v>783</v>
      </c>
      <c r="D395" t="s">
        <v>763</v>
      </c>
      <c r="E395">
        <v>3570</v>
      </c>
      <c r="F395">
        <v>92427</v>
      </c>
      <c r="G395" s="20"/>
      <c r="H395" s="26">
        <v>1.663</v>
      </c>
      <c r="I395" s="26">
        <v>12.369</v>
      </c>
      <c r="J395" s="26">
        <v>12.359</v>
      </c>
      <c r="K395" s="20"/>
      <c r="L395" s="26">
        <v>2.6280000000000001</v>
      </c>
      <c r="M395" s="26">
        <v>12.263999999999999</v>
      </c>
      <c r="N395" s="26">
        <v>12.244</v>
      </c>
      <c r="O395" s="20"/>
      <c r="P395" s="28">
        <v>2.1000000000000001E-2</v>
      </c>
      <c r="Q395" s="28">
        <v>0.01</v>
      </c>
      <c r="R395" s="28">
        <v>0.01</v>
      </c>
      <c r="S395" s="20"/>
      <c r="T395" s="26">
        <v>2.9649999999999999</v>
      </c>
      <c r="U395" s="26">
        <v>0.88600000000000001</v>
      </c>
      <c r="V395" s="20"/>
      <c r="W395" s="26">
        <v>0.999</v>
      </c>
      <c r="X395" s="28">
        <f t="shared" ref="X395" si="206">U395/T395</f>
        <v>0.29881956155143341</v>
      </c>
      <c r="Y395" s="53">
        <f t="shared" ref="Y395" si="207">W395*X395</f>
        <v>0.29852074198988199</v>
      </c>
      <c r="Z395" s="20"/>
      <c r="AA395" s="28">
        <f t="shared" ref="AA395" si="208">L395/H395</f>
        <v>1.5802766085387854</v>
      </c>
      <c r="AB395" s="28">
        <f t="shared" ref="AB395" si="209">M395/I395</f>
        <v>0.99151103565365017</v>
      </c>
      <c r="AC395" s="28">
        <f t="shared" ref="AC395" si="210">N395/J395</f>
        <v>0.9906950400517841</v>
      </c>
      <c r="AD395" s="20"/>
      <c r="AE395" s="26">
        <v>-0.24299999999999999</v>
      </c>
      <c r="AF395" s="26">
        <v>-0.24299999999999999</v>
      </c>
      <c r="AG395" s="26">
        <v>1</v>
      </c>
      <c r="AH395" s="20"/>
      <c r="AI395" s="38">
        <f t="shared" ref="AI395" si="211">Y395</f>
        <v>0.29852074198988199</v>
      </c>
      <c r="AJ395" s="14">
        <f>AI395*$AM$394/AK395</f>
        <v>0.91672155714580805</v>
      </c>
      <c r="AK395" s="59">
        <f>E395*(1-AI395)+AI395*$AM$394</f>
        <v>30071.178870151773</v>
      </c>
      <c r="AL395" s="13">
        <f>AK395/$AM$394</f>
        <v>0.32563949179870888</v>
      </c>
      <c r="AN395" s="20"/>
      <c r="AO395" s="13">
        <f t="shared" ref="AO395" si="212">Y395</f>
        <v>0.29852074198988199</v>
      </c>
      <c r="AP395" s="50">
        <f t="shared" ref="AP395" si="213">AO395*F395/AQ395</f>
        <v>0.91678929276794885</v>
      </c>
      <c r="AQ395" s="12">
        <f t="shared" ref="AQ395" si="214">E395*(1-AO395)+AO395*F395</f>
        <v>30095.657570994947</v>
      </c>
      <c r="AR395" s="13">
        <f t="shared" ref="AR395" si="215">AQ395/F395</f>
        <v>0.32561543240606045</v>
      </c>
      <c r="AS395" s="20"/>
      <c r="AT395" s="19">
        <f t="shared" si="192"/>
        <v>3570</v>
      </c>
      <c r="AU395" s="50">
        <v>-1.43E-2</v>
      </c>
      <c r="AV395" s="75">
        <f>CORREL($AT395:$AT464,AU395:AU464)</f>
        <v>-0.26752097520046542</v>
      </c>
      <c r="AW395" s="20"/>
      <c r="AX395" s="81">
        <f t="shared" si="190"/>
        <v>8.1803208747736846</v>
      </c>
      <c r="AY395" s="82">
        <f t="shared" si="191"/>
        <v>1.0868770324496888</v>
      </c>
      <c r="AZ395" s="75">
        <f>CORREL($AX395:$AX464,AY395:AY464)</f>
        <v>-0.98876583450379141</v>
      </c>
      <c r="BA395" s="20"/>
      <c r="BB395" s="13"/>
    </row>
    <row r="396" spans="1:55" x14ac:dyDescent="0.2">
      <c r="B396" s="1">
        <v>11</v>
      </c>
      <c r="C396" t="s">
        <v>784</v>
      </c>
      <c r="D396" t="s">
        <v>734</v>
      </c>
      <c r="E396">
        <v>3480</v>
      </c>
      <c r="F396">
        <v>92427</v>
      </c>
      <c r="G396" s="20"/>
      <c r="H396" s="26">
        <v>1.6870000000000001</v>
      </c>
      <c r="I396" s="26">
        <v>12.512</v>
      </c>
      <c r="J396" s="26">
        <v>12.500999999999999</v>
      </c>
      <c r="K396" s="20"/>
      <c r="L396" s="26">
        <v>2.7650000000000001</v>
      </c>
      <c r="M396" s="26">
        <v>11.708</v>
      </c>
      <c r="N396" s="26">
        <v>11.688000000000001</v>
      </c>
      <c r="O396" s="20"/>
      <c r="P396" s="28">
        <v>0.02</v>
      </c>
      <c r="Q396" s="28">
        <v>1.0999999999999999E-2</v>
      </c>
      <c r="R396" s="28">
        <v>1.4E-2</v>
      </c>
      <c r="S396" s="20"/>
      <c r="T396" s="26">
        <v>3.0870000000000002</v>
      </c>
      <c r="U396" s="26">
        <v>0.89600000000000002</v>
      </c>
      <c r="V396" s="20"/>
      <c r="W396" s="26">
        <v>0.999</v>
      </c>
      <c r="X396" s="28">
        <f t="shared" ref="X396:X459" si="216">U396/T396</f>
        <v>0.29024943310657597</v>
      </c>
      <c r="Y396" s="53">
        <f t="shared" ref="Y396:Y459" si="217">W396*X396</f>
        <v>0.2899591836734694</v>
      </c>
      <c r="Z396" s="20"/>
      <c r="AA396" s="28">
        <f t="shared" ref="AA396:AA459" si="218">L396/H396</f>
        <v>1.6390041493775933</v>
      </c>
      <c r="AB396" s="28">
        <f t="shared" ref="AB396:AB459" si="219">M396/I396</f>
        <v>0.9357416879795396</v>
      </c>
      <c r="AC396" s="28">
        <f t="shared" ref="AC396:AC459" si="220">N396/J396</f>
        <v>0.93496520278377737</v>
      </c>
      <c r="AD396" s="20"/>
      <c r="AE396" s="26">
        <v>-0.23699999999999999</v>
      </c>
      <c r="AF396" s="26">
        <v>-0.23699999999999999</v>
      </c>
      <c r="AG396" s="26">
        <v>1</v>
      </c>
      <c r="AH396" s="20"/>
      <c r="AI396" s="38">
        <f t="shared" ref="AI396:AI459" si="221">Y396</f>
        <v>0.2899591836734694</v>
      </c>
      <c r="AJ396" s="14">
        <f t="shared" ref="AJ396:AJ459" si="222">AI396*$AM$394/AK396</f>
        <v>0.91551532763006027</v>
      </c>
      <c r="AK396" s="59">
        <f t="shared" ref="AK396:AK459" si="223">E396*(1-AI396)+AI396*$AM$394</f>
        <v>29247.22285714286</v>
      </c>
      <c r="AL396" s="13">
        <f t="shared" ref="AL396:AL459" si="224">AK396/$AM$394</f>
        <v>0.31671690786878404</v>
      </c>
      <c r="AN396" s="20"/>
      <c r="AO396" s="13">
        <f t="shared" ref="AO396:AO459" si="225">Y396</f>
        <v>0.2899591836734694</v>
      </c>
      <c r="AP396" s="50">
        <f t="shared" ref="AP396:AP459" si="226">AO396*F396/AQ396</f>
        <v>0.91558395401035286</v>
      </c>
      <c r="AQ396" s="12">
        <f t="shared" ref="AQ396:AQ459" si="227">E396*(1-AO396)+AO396*F396</f>
        <v>29270.999510204085</v>
      </c>
      <c r="AR396" s="13">
        <f t="shared" ref="AR396:AR459" si="228">AQ396/F396</f>
        <v>0.31669316877323817</v>
      </c>
      <c r="AS396" s="20"/>
      <c r="AT396" s="19">
        <f t="shared" si="192"/>
        <v>3480</v>
      </c>
      <c r="AU396" s="50">
        <v>-2.6085000000000001E-3</v>
      </c>
      <c r="AV396" s="75">
        <f>(AV395*SQRT(AT394-2))/SQRT(1-AV395^2)</f>
        <v>-2.2894814095569713</v>
      </c>
      <c r="AW396" s="20"/>
      <c r="AX396" s="81">
        <f t="shared" si="190"/>
        <v>8.1547875727685195</v>
      </c>
      <c r="AY396" s="82">
        <f t="shared" si="191"/>
        <v>1.1271997455200222</v>
      </c>
      <c r="AZ396" s="75">
        <f>(AZ395*SQRT(AX394-2))/SQRT(1-AZ395^2)</f>
        <v>-54.548859384423281</v>
      </c>
      <c r="BA396" s="20"/>
      <c r="BB396" s="13"/>
    </row>
    <row r="397" spans="1:55" x14ac:dyDescent="0.2">
      <c r="B397" s="1">
        <v>11</v>
      </c>
      <c r="C397" t="s">
        <v>785</v>
      </c>
      <c r="D397" t="s">
        <v>731</v>
      </c>
      <c r="E397">
        <v>3450</v>
      </c>
      <c r="F397">
        <v>92427</v>
      </c>
      <c r="G397" s="20"/>
      <c r="H397" s="26">
        <v>1.601</v>
      </c>
      <c r="I397" s="26">
        <v>12.561</v>
      </c>
      <c r="J397" s="26">
        <v>12.55</v>
      </c>
      <c r="K397" s="20"/>
      <c r="L397" s="26">
        <v>2.4889999999999999</v>
      </c>
      <c r="M397" s="26">
        <v>11.965999999999999</v>
      </c>
      <c r="N397" s="26">
        <v>11.946</v>
      </c>
      <c r="O397" s="20"/>
      <c r="P397" s="28">
        <v>4.3999999999999997E-2</v>
      </c>
      <c r="Q397" s="28">
        <v>1.0999999999999999E-2</v>
      </c>
      <c r="R397" s="28">
        <v>1.0999999999999999E-2</v>
      </c>
      <c r="S397" s="20"/>
      <c r="T397" s="26">
        <v>2.9540000000000002</v>
      </c>
      <c r="U397" s="26">
        <v>0.89900000000000002</v>
      </c>
      <c r="V397" s="20"/>
      <c r="W397" s="26">
        <v>0.999</v>
      </c>
      <c r="X397" s="28">
        <f t="shared" si="216"/>
        <v>0.3043331076506432</v>
      </c>
      <c r="Y397" s="53">
        <f t="shared" si="217"/>
        <v>0.30402877454299254</v>
      </c>
      <c r="Z397" s="20"/>
      <c r="AA397" s="28">
        <f t="shared" si="218"/>
        <v>1.5546533416614616</v>
      </c>
      <c r="AB397" s="28">
        <f t="shared" si="219"/>
        <v>0.95263115993949521</v>
      </c>
      <c r="AC397" s="28">
        <f t="shared" si="220"/>
        <v>0.95187250996015926</v>
      </c>
      <c r="AD397" s="20"/>
      <c r="AE397" s="26">
        <v>-0.23899999999999999</v>
      </c>
      <c r="AF397" s="26">
        <v>-0.23899999999999999</v>
      </c>
      <c r="AG397" s="26">
        <v>1</v>
      </c>
      <c r="AH397" s="20"/>
      <c r="AI397" s="38">
        <f t="shared" si="221"/>
        <v>0.30402877454299254</v>
      </c>
      <c r="AJ397" s="14">
        <f t="shared" si="222"/>
        <v>0.92121503905118984</v>
      </c>
      <c r="AK397" s="59">
        <f t="shared" si="223"/>
        <v>30476.637912999322</v>
      </c>
      <c r="AL397" s="13">
        <f t="shared" si="224"/>
        <v>0.33003019018895796</v>
      </c>
      <c r="AN397" s="20"/>
      <c r="AO397" s="13">
        <f t="shared" si="225"/>
        <v>0.30402877454299254</v>
      </c>
      <c r="AP397" s="50">
        <f t="shared" si="226"/>
        <v>0.92127943368765863</v>
      </c>
      <c r="AQ397" s="12">
        <f t="shared" si="227"/>
        <v>30501.56827251185</v>
      </c>
      <c r="AR397" s="13">
        <f t="shared" si="228"/>
        <v>0.33000712208025629</v>
      </c>
      <c r="AS397" s="20"/>
      <c r="AT397" s="19">
        <f t="shared" si="192"/>
        <v>3450</v>
      </c>
      <c r="AU397" s="50">
        <v>-7.8948000000000004E-3</v>
      </c>
      <c r="AV397" s="75">
        <f>_xlfn.T.DIST.RT(AV396,AT394-2)</f>
        <v>0.98741936879287895</v>
      </c>
      <c r="AW397" s="20"/>
      <c r="AX397" s="81">
        <f t="shared" si="190"/>
        <v>8.1461295100254052</v>
      </c>
      <c r="AY397" s="82">
        <f t="shared" si="191"/>
        <v>1.083160184109188</v>
      </c>
      <c r="AZ397" s="75">
        <f>1-_xlfn.T.DIST.RT(AZ396,AX394-2)</f>
        <v>0</v>
      </c>
      <c r="BA397" s="20"/>
      <c r="BB397" s="13"/>
    </row>
    <row r="398" spans="1:55" x14ac:dyDescent="0.2">
      <c r="B398" s="1">
        <v>11</v>
      </c>
      <c r="C398" t="s">
        <v>786</v>
      </c>
      <c r="D398" t="s">
        <v>751</v>
      </c>
      <c r="E398">
        <v>2931</v>
      </c>
      <c r="F398">
        <v>92427</v>
      </c>
      <c r="G398" s="20"/>
      <c r="H398" s="26">
        <v>1.5369999999999999</v>
      </c>
      <c r="I398" s="26">
        <v>12.537000000000001</v>
      </c>
      <c r="J398" s="26">
        <v>12.526999999999999</v>
      </c>
      <c r="K398" s="20"/>
      <c r="L398" s="26">
        <v>2.6150000000000002</v>
      </c>
      <c r="M398" s="26">
        <v>12.912000000000001</v>
      </c>
      <c r="N398" s="26">
        <v>12.89</v>
      </c>
      <c r="O398" s="20"/>
      <c r="P398" s="28">
        <v>1.7999999999999999E-2</v>
      </c>
      <c r="Q398" s="28">
        <v>0.01</v>
      </c>
      <c r="R398" s="28">
        <v>0.01</v>
      </c>
      <c r="S398" s="20"/>
      <c r="T398" s="26">
        <v>3.339</v>
      </c>
      <c r="U398" s="26">
        <v>0.89200000000000002</v>
      </c>
      <c r="V398" s="20"/>
      <c r="W398" s="26">
        <v>0.999</v>
      </c>
      <c r="X398" s="28">
        <f t="shared" si="216"/>
        <v>0.26714585205151242</v>
      </c>
      <c r="Y398" s="53">
        <f t="shared" si="217"/>
        <v>0.26687870619946091</v>
      </c>
      <c r="Z398" s="20"/>
      <c r="AA398" s="28">
        <f t="shared" si="218"/>
        <v>1.7013662979830841</v>
      </c>
      <c r="AB398" s="28">
        <f t="shared" si="219"/>
        <v>1.029911462072266</v>
      </c>
      <c r="AC398" s="28">
        <f t="shared" si="220"/>
        <v>1.0289774087969985</v>
      </c>
      <c r="AD398" s="20"/>
      <c r="AE398" s="26">
        <v>-0.25700000000000001</v>
      </c>
      <c r="AF398" s="26">
        <v>-0.25700000000000001</v>
      </c>
      <c r="AG398" s="26">
        <v>1</v>
      </c>
      <c r="AH398" s="20"/>
      <c r="AI398" s="38">
        <f t="shared" si="221"/>
        <v>0.26687870619946091</v>
      </c>
      <c r="AJ398" s="14">
        <f t="shared" si="222"/>
        <v>0.91980282295122062</v>
      </c>
      <c r="AK398" s="59">
        <f t="shared" si="223"/>
        <v>26793.692636118598</v>
      </c>
      <c r="AL398" s="13">
        <f t="shared" si="224"/>
        <v>0.29014773551484757</v>
      </c>
      <c r="AN398" s="20"/>
      <c r="AO398" s="13">
        <f t="shared" si="225"/>
        <v>0.26687870619946091</v>
      </c>
      <c r="AP398" s="50">
        <f t="shared" si="226"/>
        <v>0.9198682714540114</v>
      </c>
      <c r="AQ398" s="12">
        <f t="shared" si="227"/>
        <v>26815.576690026952</v>
      </c>
      <c r="AR398" s="13">
        <f t="shared" si="228"/>
        <v>0.29012709154280625</v>
      </c>
      <c r="AS398" s="20"/>
      <c r="AT398" s="19">
        <f t="shared" si="192"/>
        <v>2931</v>
      </c>
      <c r="AU398" s="50">
        <v>-1.7899999999999999E-2</v>
      </c>
      <c r="AV398" s="50"/>
      <c r="AW398" s="20"/>
      <c r="AX398" s="81">
        <f t="shared" si="190"/>
        <v>7.9830989407108923</v>
      </c>
      <c r="AY398" s="82">
        <f t="shared" si="191"/>
        <v>1.2056713609615175</v>
      </c>
      <c r="AZ398" s="85">
        <f>LINEST(AY395:AY464,AX395:AX464)</f>
        <v>-0.88158342556932012</v>
      </c>
      <c r="BA398" s="20"/>
      <c r="BB398" s="13"/>
    </row>
    <row r="399" spans="1:55" x14ac:dyDescent="0.2">
      <c r="B399" s="1">
        <v>11</v>
      </c>
      <c r="C399" t="s">
        <v>787</v>
      </c>
      <c r="D399" t="s">
        <v>741</v>
      </c>
      <c r="E399">
        <v>2822</v>
      </c>
      <c r="F399">
        <v>92427</v>
      </c>
      <c r="G399" s="20"/>
      <c r="H399" s="26">
        <v>1.49</v>
      </c>
      <c r="I399" s="26">
        <v>12.491</v>
      </c>
      <c r="J399" s="26">
        <v>12.481</v>
      </c>
      <c r="K399" s="20"/>
      <c r="L399" s="26">
        <v>2.2719999999999998</v>
      </c>
      <c r="M399" s="26">
        <v>11.555</v>
      </c>
      <c r="N399" s="26">
        <v>11.536</v>
      </c>
      <c r="O399" s="20"/>
      <c r="P399" s="28">
        <v>4.1000000000000002E-2</v>
      </c>
      <c r="Q399" s="28">
        <v>1.0999999999999999E-2</v>
      </c>
      <c r="R399" s="28">
        <v>0.01</v>
      </c>
      <c r="S399" s="20"/>
      <c r="T399" s="26">
        <v>3.3620000000000001</v>
      </c>
      <c r="U399" s="26">
        <v>0.88700000000000001</v>
      </c>
      <c r="V399" s="20"/>
      <c r="W399" s="26">
        <v>0.999</v>
      </c>
      <c r="X399" s="28">
        <f t="shared" si="216"/>
        <v>0.26383105294467579</v>
      </c>
      <c r="Y399" s="53">
        <f t="shared" si="217"/>
        <v>0.2635672218917311</v>
      </c>
      <c r="Z399" s="20"/>
      <c r="AA399" s="28">
        <f t="shared" si="218"/>
        <v>1.5248322147651006</v>
      </c>
      <c r="AB399" s="28">
        <f t="shared" si="219"/>
        <v>0.92506604755423905</v>
      </c>
      <c r="AC399" s="28">
        <f t="shared" si="220"/>
        <v>0.92428491306786309</v>
      </c>
      <c r="AD399" s="20"/>
      <c r="AE399" s="26">
        <v>-0.23400000000000001</v>
      </c>
      <c r="AF399" s="26">
        <v>-0.23400000000000001</v>
      </c>
      <c r="AG399" s="26">
        <v>1</v>
      </c>
      <c r="AH399" s="20"/>
      <c r="AI399" s="38">
        <f t="shared" si="221"/>
        <v>0.2635672218917311</v>
      </c>
      <c r="AJ399" s="14">
        <f t="shared" si="222"/>
        <v>0.92133143564223297</v>
      </c>
      <c r="AK399" s="59">
        <f t="shared" si="223"/>
        <v>26417.328405413442</v>
      </c>
      <c r="AL399" s="13">
        <f t="shared" si="224"/>
        <v>0.28607210358344731</v>
      </c>
      <c r="AN399" s="20"/>
      <c r="AO399" s="13">
        <f t="shared" si="225"/>
        <v>0.2635672218917311</v>
      </c>
      <c r="AP399" s="50">
        <f t="shared" si="226"/>
        <v>0.92139574325999474</v>
      </c>
      <c r="AQ399" s="12">
        <f t="shared" si="227"/>
        <v>26438.940917608565</v>
      </c>
      <c r="AR399" s="13">
        <f t="shared" si="228"/>
        <v>0.28605213755297221</v>
      </c>
      <c r="AS399" s="20"/>
      <c r="AT399" s="19">
        <f t="shared" si="192"/>
        <v>2822</v>
      </c>
      <c r="AU399" s="50">
        <v>-1.0500000000000001E-2</v>
      </c>
      <c r="AV399" s="50"/>
      <c r="AW399" s="20"/>
      <c r="AX399" s="81">
        <f t="shared" si="190"/>
        <v>7.9452011324127589</v>
      </c>
      <c r="AY399" s="82">
        <f t="shared" si="191"/>
        <v>1.2125360349864238</v>
      </c>
      <c r="AZ399" s="89">
        <f>EXP(INTERCEPT(AY395:AY464,AX395:AX464))</f>
        <v>3710.6196508389708</v>
      </c>
      <c r="BA399" s="20"/>
      <c r="BB399" s="13"/>
    </row>
    <row r="400" spans="1:55" x14ac:dyDescent="0.2">
      <c r="B400" s="1">
        <v>11</v>
      </c>
      <c r="C400" t="s">
        <v>788</v>
      </c>
      <c r="D400" t="s">
        <v>744</v>
      </c>
      <c r="E400">
        <v>2594</v>
      </c>
      <c r="F400">
        <v>92427</v>
      </c>
      <c r="G400" s="20"/>
      <c r="H400" s="26">
        <v>1.496</v>
      </c>
      <c r="I400" s="26">
        <v>12.53</v>
      </c>
      <c r="J400" s="26">
        <v>12.519</v>
      </c>
      <c r="K400" s="20"/>
      <c r="L400" s="26">
        <v>2.476</v>
      </c>
      <c r="M400" s="26">
        <v>12.872</v>
      </c>
      <c r="N400" s="26">
        <v>12.851000000000001</v>
      </c>
      <c r="O400" s="20"/>
      <c r="P400" s="28">
        <v>3.5999999999999997E-2</v>
      </c>
      <c r="Q400" s="28">
        <v>0.01</v>
      </c>
      <c r="R400" s="28">
        <v>0.01</v>
      </c>
      <c r="S400" s="20"/>
      <c r="T400" s="26">
        <v>3.673</v>
      </c>
      <c r="U400" s="26">
        <v>0.88800000000000001</v>
      </c>
      <c r="V400" s="20"/>
      <c r="W400" s="26">
        <v>0.999</v>
      </c>
      <c r="X400" s="28">
        <f t="shared" si="216"/>
        <v>0.2417642254288048</v>
      </c>
      <c r="Y400" s="53">
        <f t="shared" si="217"/>
        <v>0.241522461203376</v>
      </c>
      <c r="Z400" s="20"/>
      <c r="AA400" s="28">
        <f t="shared" si="218"/>
        <v>1.6550802139037433</v>
      </c>
      <c r="AB400" s="28">
        <f t="shared" si="219"/>
        <v>1.0272944932162811</v>
      </c>
      <c r="AC400" s="28">
        <f t="shared" si="220"/>
        <v>1.026519690071092</v>
      </c>
      <c r="AD400" s="20"/>
      <c r="AE400" s="26">
        <v>-0.245</v>
      </c>
      <c r="AF400" s="26">
        <v>-0.245</v>
      </c>
      <c r="AG400" s="26">
        <v>1</v>
      </c>
      <c r="AH400" s="20"/>
      <c r="AI400" s="38">
        <f t="shared" si="221"/>
        <v>0.241522461203376</v>
      </c>
      <c r="AJ400" s="14">
        <f t="shared" si="222"/>
        <v>0.91893616795799493</v>
      </c>
      <c r="AK400" s="59">
        <f t="shared" si="223"/>
        <v>24270.882415464199</v>
      </c>
      <c r="AL400" s="13">
        <f t="shared" si="224"/>
        <v>0.26282833304958797</v>
      </c>
      <c r="AN400" s="20"/>
      <c r="AO400" s="13">
        <f t="shared" si="225"/>
        <v>0.241522461203376</v>
      </c>
      <c r="AP400" s="50">
        <f t="shared" si="226"/>
        <v>0.9190022614511022</v>
      </c>
      <c r="AQ400" s="12">
        <f t="shared" si="227"/>
        <v>24290.687257282876</v>
      </c>
      <c r="AR400" s="13">
        <f t="shared" si="228"/>
        <v>0.26280943076463453</v>
      </c>
      <c r="AS400" s="20"/>
      <c r="AT400" s="19">
        <f t="shared" si="192"/>
        <v>2594</v>
      </c>
      <c r="AU400" s="50">
        <v>-1.18E-2</v>
      </c>
      <c r="AV400" s="50"/>
      <c r="AW400" s="20"/>
      <c r="AX400" s="81">
        <f t="shared" si="190"/>
        <v>7.8609563648763894</v>
      </c>
      <c r="AY400" s="82">
        <f t="shared" si="191"/>
        <v>1.3010087668375303</v>
      </c>
      <c r="BA400" s="20"/>
      <c r="BB400" s="13"/>
    </row>
    <row r="401" spans="2:54" x14ac:dyDescent="0.2">
      <c r="B401" s="1">
        <v>11</v>
      </c>
      <c r="C401" t="s">
        <v>789</v>
      </c>
      <c r="D401" t="s">
        <v>710</v>
      </c>
      <c r="E401">
        <v>2393</v>
      </c>
      <c r="F401">
        <v>92427</v>
      </c>
      <c r="G401" s="20"/>
      <c r="H401" s="26">
        <v>1.5169999999999999</v>
      </c>
      <c r="I401" s="26">
        <v>12.54</v>
      </c>
      <c r="J401" s="26">
        <v>12.529</v>
      </c>
      <c r="K401" s="20"/>
      <c r="L401" s="26">
        <v>2.2160000000000002</v>
      </c>
      <c r="M401" s="26">
        <v>12.26</v>
      </c>
      <c r="N401" s="26">
        <v>12.24</v>
      </c>
      <c r="O401" s="20"/>
      <c r="P401" s="28">
        <v>0.02</v>
      </c>
      <c r="Q401" s="28">
        <v>1.2E-2</v>
      </c>
      <c r="R401" s="28">
        <v>1.0999999999999999E-2</v>
      </c>
      <c r="S401" s="20"/>
      <c r="T401" s="26">
        <v>4.0359999999999996</v>
      </c>
      <c r="U401" s="26">
        <v>0.88700000000000001</v>
      </c>
      <c r="V401" s="20"/>
      <c r="W401" s="26">
        <v>0.999</v>
      </c>
      <c r="X401" s="28">
        <f t="shared" si="216"/>
        <v>0.21977205153617446</v>
      </c>
      <c r="Y401" s="53">
        <f t="shared" si="217"/>
        <v>0.21955227948463829</v>
      </c>
      <c r="Z401" s="20"/>
      <c r="AA401" s="28">
        <f t="shared" si="218"/>
        <v>1.4607778510217537</v>
      </c>
      <c r="AB401" s="28">
        <f t="shared" si="219"/>
        <v>0.97767145135566191</v>
      </c>
      <c r="AC401" s="28">
        <f t="shared" si="220"/>
        <v>0.97693351424694708</v>
      </c>
      <c r="AD401" s="20"/>
      <c r="AE401" s="26">
        <v>-0.219</v>
      </c>
      <c r="AF401" s="26">
        <v>-0.219</v>
      </c>
      <c r="AG401" s="26">
        <v>1</v>
      </c>
      <c r="AH401" s="20"/>
      <c r="AI401" s="38">
        <f t="shared" si="221"/>
        <v>0.21955227948463829</v>
      </c>
      <c r="AJ401" s="14">
        <f t="shared" si="222"/>
        <v>0.91565362933070127</v>
      </c>
      <c r="AK401" s="59">
        <f t="shared" si="223"/>
        <v>22142.166644202181</v>
      </c>
      <c r="AL401" s="13">
        <f t="shared" si="224"/>
        <v>0.23977656228493346</v>
      </c>
      <c r="AN401" s="20"/>
      <c r="AO401" s="13">
        <f t="shared" si="225"/>
        <v>0.21955227948463829</v>
      </c>
      <c r="AP401" s="50">
        <f t="shared" si="226"/>
        <v>0.91572215371099031</v>
      </c>
      <c r="AQ401" s="12">
        <f t="shared" si="227"/>
        <v>22160.169931119923</v>
      </c>
      <c r="AR401" s="13">
        <f t="shared" si="228"/>
        <v>0.23975861957133654</v>
      </c>
      <c r="AS401" s="20"/>
      <c r="AT401" s="19">
        <f t="shared" si="192"/>
        <v>2393</v>
      </c>
      <c r="AU401" s="50">
        <v>-2.6700000000000002E-2</v>
      </c>
      <c r="AV401" s="50"/>
      <c r="AW401" s="20"/>
      <c r="AX401" s="81">
        <f t="shared" ref="AX401:AX464" si="229">LN(AT401)</f>
        <v>7.780303087908373</v>
      </c>
      <c r="AY401" s="82">
        <f t="shared" ref="AY401:AY464" si="230">LN(T401)</f>
        <v>1.3952541024913625</v>
      </c>
      <c r="BA401" s="20"/>
      <c r="BB401" s="13"/>
    </row>
    <row r="402" spans="2:54" x14ac:dyDescent="0.2">
      <c r="B402" s="1">
        <v>11</v>
      </c>
      <c r="C402" t="s">
        <v>790</v>
      </c>
      <c r="D402" t="s">
        <v>729</v>
      </c>
      <c r="E402">
        <v>2354</v>
      </c>
      <c r="F402">
        <v>92427</v>
      </c>
      <c r="G402" s="20"/>
      <c r="H402" s="26">
        <v>1.4430000000000001</v>
      </c>
      <c r="I402" s="26">
        <v>12.507</v>
      </c>
      <c r="J402" s="26">
        <v>12.497</v>
      </c>
      <c r="K402" s="20"/>
      <c r="L402" s="26">
        <v>2.0779999999999998</v>
      </c>
      <c r="M402" s="26">
        <v>12.518000000000001</v>
      </c>
      <c r="N402" s="26">
        <v>12.497</v>
      </c>
      <c r="O402" s="20"/>
      <c r="P402" s="28">
        <v>4.7E-2</v>
      </c>
      <c r="Q402" s="28">
        <v>1.0999999999999999E-2</v>
      </c>
      <c r="R402" s="28">
        <v>0.01</v>
      </c>
      <c r="S402" s="20"/>
      <c r="T402" s="26">
        <v>3.9009999999999998</v>
      </c>
      <c r="U402" s="26">
        <v>0.88400000000000001</v>
      </c>
      <c r="V402" s="20"/>
      <c r="W402" s="26">
        <v>0.999</v>
      </c>
      <c r="X402" s="28">
        <f t="shared" si="216"/>
        <v>0.2266085619072033</v>
      </c>
      <c r="Y402" s="53">
        <f t="shared" si="217"/>
        <v>0.22638195334529609</v>
      </c>
      <c r="Z402" s="20"/>
      <c r="AA402" s="28">
        <f t="shared" si="218"/>
        <v>1.44005544005544</v>
      </c>
      <c r="AB402" s="28">
        <f t="shared" si="219"/>
        <v>1.0008795074758137</v>
      </c>
      <c r="AC402" s="28">
        <f t="shared" si="220"/>
        <v>1</v>
      </c>
      <c r="AD402" s="20"/>
      <c r="AE402" s="26">
        <v>-0.248</v>
      </c>
      <c r="AF402" s="26">
        <v>-0.248</v>
      </c>
      <c r="AG402" s="26">
        <v>1</v>
      </c>
      <c r="AH402" s="20"/>
      <c r="AI402" s="38">
        <f t="shared" si="221"/>
        <v>0.22638195334529609</v>
      </c>
      <c r="AJ402" s="14">
        <f t="shared" si="222"/>
        <v>0.91986844283062108</v>
      </c>
      <c r="AK402" s="59">
        <f t="shared" si="223"/>
        <v>22726.338363496539</v>
      </c>
      <c r="AL402" s="13">
        <f t="shared" si="224"/>
        <v>0.24610253249766137</v>
      </c>
      <c r="AN402" s="20"/>
      <c r="AO402" s="13">
        <f t="shared" si="225"/>
        <v>0.22638195334529609</v>
      </c>
      <c r="AP402" s="50">
        <f t="shared" si="226"/>
        <v>0.91993384244291621</v>
      </c>
      <c r="AQ402" s="12">
        <f t="shared" si="227"/>
        <v>22744.901683670854</v>
      </c>
      <c r="AR402" s="13">
        <f t="shared" si="228"/>
        <v>0.24608503666321371</v>
      </c>
      <c r="AS402" s="20"/>
      <c r="AT402" s="19">
        <f t="shared" si="192"/>
        <v>2354</v>
      </c>
      <c r="AU402" s="50">
        <v>-3.1699999999999999E-2</v>
      </c>
      <c r="AV402" s="50"/>
      <c r="AW402" s="20"/>
      <c r="AX402" s="81">
        <f t="shared" si="229"/>
        <v>7.7638712878202218</v>
      </c>
      <c r="AY402" s="82">
        <f t="shared" si="230"/>
        <v>1.3612329305245194</v>
      </c>
      <c r="BA402" s="20"/>
      <c r="BB402" s="13"/>
    </row>
    <row r="403" spans="2:54" x14ac:dyDescent="0.2">
      <c r="B403" s="1">
        <v>11</v>
      </c>
      <c r="C403" t="s">
        <v>791</v>
      </c>
      <c r="D403" t="s">
        <v>737</v>
      </c>
      <c r="E403">
        <v>2248</v>
      </c>
      <c r="F403">
        <v>92427</v>
      </c>
      <c r="G403" s="20"/>
      <c r="H403" s="26">
        <v>1.425</v>
      </c>
      <c r="I403" s="26">
        <v>12.862</v>
      </c>
      <c r="J403" s="26">
        <v>12.852</v>
      </c>
      <c r="K403" s="20"/>
      <c r="L403" s="26">
        <v>2.3149999999999999</v>
      </c>
      <c r="M403" s="26">
        <v>12.731</v>
      </c>
      <c r="N403" s="26">
        <v>12.71</v>
      </c>
      <c r="O403" s="20"/>
      <c r="P403" s="28">
        <v>3.6999999999999998E-2</v>
      </c>
      <c r="Q403" s="28">
        <v>1.2E-2</v>
      </c>
      <c r="R403" s="28">
        <v>1.2E-2</v>
      </c>
      <c r="S403" s="20"/>
      <c r="T403" s="26">
        <v>4.0339999999999998</v>
      </c>
      <c r="U403" s="26">
        <v>0.90800000000000003</v>
      </c>
      <c r="V403" s="20"/>
      <c r="W403" s="26">
        <v>0.999</v>
      </c>
      <c r="X403" s="28">
        <f t="shared" si="216"/>
        <v>0.225086762518592</v>
      </c>
      <c r="Y403" s="53">
        <f t="shared" si="217"/>
        <v>0.22486167575607341</v>
      </c>
      <c r="Z403" s="20"/>
      <c r="AA403" s="28">
        <f t="shared" si="218"/>
        <v>1.6245614035087719</v>
      </c>
      <c r="AB403" s="28">
        <f t="shared" si="219"/>
        <v>0.98981495879334469</v>
      </c>
      <c r="AC403" s="28">
        <f t="shared" si="220"/>
        <v>0.98895113600995954</v>
      </c>
      <c r="AD403" s="20"/>
      <c r="AE403" s="26">
        <v>-0.219</v>
      </c>
      <c r="AF403" s="26">
        <v>-0.219</v>
      </c>
      <c r="AG403" s="26">
        <v>1</v>
      </c>
      <c r="AH403" s="20"/>
      <c r="AI403" s="38">
        <f t="shared" si="221"/>
        <v>0.22486167575607341</v>
      </c>
      <c r="AJ403" s="14">
        <f t="shared" si="222"/>
        <v>0.92258040183090106</v>
      </c>
      <c r="AK403" s="59">
        <f t="shared" si="223"/>
        <v>22507.362400594946</v>
      </c>
      <c r="AL403" s="13">
        <f t="shared" si="224"/>
        <v>0.24373125129238124</v>
      </c>
      <c r="AN403" s="20"/>
      <c r="AO403" s="13">
        <f t="shared" si="225"/>
        <v>0.22486167575607341</v>
      </c>
      <c r="AP403" s="50">
        <f t="shared" si="226"/>
        <v>0.92264377420305066</v>
      </c>
      <c r="AQ403" s="12">
        <f t="shared" si="227"/>
        <v>22525.801058006942</v>
      </c>
      <c r="AR403" s="13">
        <f t="shared" si="228"/>
        <v>0.24371451045697623</v>
      </c>
      <c r="AS403" s="20"/>
      <c r="AT403" s="19">
        <f t="shared" si="192"/>
        <v>2248</v>
      </c>
      <c r="AU403" s="50">
        <v>-1.01E-2</v>
      </c>
      <c r="AV403" s="50"/>
      <c r="AW403" s="20"/>
      <c r="AX403" s="81">
        <f t="shared" si="229"/>
        <v>7.7177962110135816</v>
      </c>
      <c r="AY403" s="82">
        <f t="shared" si="230"/>
        <v>1.3947584395320201</v>
      </c>
      <c r="BA403" s="20"/>
      <c r="BB403" s="13"/>
    </row>
    <row r="404" spans="2:54" x14ac:dyDescent="0.2">
      <c r="B404" s="1">
        <v>11</v>
      </c>
      <c r="C404" t="s">
        <v>792</v>
      </c>
      <c r="D404" t="s">
        <v>703</v>
      </c>
      <c r="E404">
        <v>2218</v>
      </c>
      <c r="F404">
        <v>92427</v>
      </c>
      <c r="G404" s="20"/>
      <c r="H404" s="26">
        <v>1.4950000000000001</v>
      </c>
      <c r="I404" s="26">
        <v>12.569000000000001</v>
      </c>
      <c r="J404" s="26">
        <v>12.558999999999999</v>
      </c>
      <c r="K404" s="20"/>
      <c r="L404" s="26">
        <v>2.2050000000000001</v>
      </c>
      <c r="M404" s="26">
        <v>12.068</v>
      </c>
      <c r="N404" s="26">
        <v>12.048</v>
      </c>
      <c r="O404" s="20"/>
      <c r="P404" s="28">
        <v>4.2999999999999997E-2</v>
      </c>
      <c r="Q404" s="28">
        <v>8.9999999999999993E-3</v>
      </c>
      <c r="R404" s="28">
        <v>1.0999999999999999E-2</v>
      </c>
      <c r="S404" s="20"/>
      <c r="T404" s="26">
        <v>4.2919999999999998</v>
      </c>
      <c r="U404" s="26">
        <v>0.88700000000000001</v>
      </c>
      <c r="V404" s="20"/>
      <c r="W404" s="26">
        <v>0.999</v>
      </c>
      <c r="X404" s="28">
        <f t="shared" si="216"/>
        <v>0.20666356011183598</v>
      </c>
      <c r="Y404" s="53">
        <f t="shared" si="217"/>
        <v>0.20645689655172414</v>
      </c>
      <c r="Z404" s="20"/>
      <c r="AA404" s="28">
        <f t="shared" si="218"/>
        <v>1.4749163879598661</v>
      </c>
      <c r="AB404" s="28">
        <f t="shared" si="219"/>
        <v>0.96014002705068013</v>
      </c>
      <c r="AC404" s="28">
        <f t="shared" si="220"/>
        <v>0.95931204713751106</v>
      </c>
      <c r="AD404" s="20"/>
      <c r="AE404" s="26">
        <v>-0.216</v>
      </c>
      <c r="AF404" s="26">
        <v>-0.216</v>
      </c>
      <c r="AG404" s="26">
        <v>1</v>
      </c>
      <c r="AH404" s="20"/>
      <c r="AI404" s="38">
        <f t="shared" si="221"/>
        <v>0.20645689655172414</v>
      </c>
      <c r="AJ404" s="14">
        <f t="shared" si="222"/>
        <v>0.91548380276262087</v>
      </c>
      <c r="AK404" s="59">
        <f t="shared" si="223"/>
        <v>20825.340715517243</v>
      </c>
      <c r="AL404" s="13">
        <f t="shared" si="224"/>
        <v>0.225516711413907</v>
      </c>
      <c r="AN404" s="20"/>
      <c r="AO404" s="13">
        <f t="shared" si="225"/>
        <v>0.20645689655172414</v>
      </c>
      <c r="AP404" s="50">
        <f t="shared" si="226"/>
        <v>0.91555245238832628</v>
      </c>
      <c r="AQ404" s="12">
        <f t="shared" si="227"/>
        <v>20842.270181034484</v>
      </c>
      <c r="AR404" s="13">
        <f t="shared" si="228"/>
        <v>0.22549980180071283</v>
      </c>
      <c r="AS404" s="20"/>
      <c r="AT404" s="19">
        <f t="shared" si="192"/>
        <v>2218</v>
      </c>
      <c r="AU404" s="50">
        <v>-2.0799999999999999E-2</v>
      </c>
      <c r="AV404" s="50"/>
      <c r="AW404" s="20"/>
      <c r="AX404" s="81">
        <f t="shared" si="229"/>
        <v>7.7043611679103128</v>
      </c>
      <c r="AY404" s="82">
        <f t="shared" si="230"/>
        <v>1.456752824768452</v>
      </c>
      <c r="BA404" s="20"/>
      <c r="BB404" s="13"/>
    </row>
    <row r="405" spans="2:54" x14ac:dyDescent="0.2">
      <c r="B405" s="1">
        <v>11</v>
      </c>
      <c r="C405" t="s">
        <v>793</v>
      </c>
      <c r="D405" t="s">
        <v>714</v>
      </c>
      <c r="E405">
        <v>2175</v>
      </c>
      <c r="F405">
        <v>92427</v>
      </c>
      <c r="G405" s="20"/>
      <c r="H405" s="26">
        <v>1.4770000000000001</v>
      </c>
      <c r="I405" s="26">
        <v>12.502000000000001</v>
      </c>
      <c r="J405" s="26">
        <v>12.491</v>
      </c>
      <c r="K405" s="20"/>
      <c r="L405" s="26">
        <v>2.2730000000000001</v>
      </c>
      <c r="M405" s="26">
        <v>12.849</v>
      </c>
      <c r="N405" s="26">
        <v>12.827999999999999</v>
      </c>
      <c r="O405" s="20"/>
      <c r="P405" s="28">
        <v>4.1000000000000002E-2</v>
      </c>
      <c r="Q405" s="28">
        <v>1.0999999999999999E-2</v>
      </c>
      <c r="R405" s="28">
        <v>0.01</v>
      </c>
      <c r="S405" s="20"/>
      <c r="T405" s="26">
        <v>4.3220000000000001</v>
      </c>
      <c r="U405" s="26">
        <v>0.88200000000000001</v>
      </c>
      <c r="V405" s="20"/>
      <c r="W405" s="26">
        <v>0.999</v>
      </c>
      <c r="X405" s="28">
        <f t="shared" si="216"/>
        <v>0.20407218880148079</v>
      </c>
      <c r="Y405" s="53">
        <f t="shared" si="217"/>
        <v>0.20386811661267931</v>
      </c>
      <c r="Z405" s="20"/>
      <c r="AA405" s="28">
        <f t="shared" si="218"/>
        <v>1.5389302640487474</v>
      </c>
      <c r="AB405" s="28">
        <f t="shared" si="219"/>
        <v>1.0277555591105423</v>
      </c>
      <c r="AC405" s="28">
        <f t="shared" si="220"/>
        <v>1.0269794251861339</v>
      </c>
      <c r="AD405" s="20"/>
      <c r="AE405" s="26">
        <v>-0.20399999999999999</v>
      </c>
      <c r="AF405" s="26">
        <v>-0.20399999999999999</v>
      </c>
      <c r="AG405" s="26">
        <v>1</v>
      </c>
      <c r="AH405" s="20"/>
      <c r="AI405" s="38">
        <f t="shared" si="221"/>
        <v>0.20386811661267931</v>
      </c>
      <c r="AJ405" s="14">
        <f t="shared" si="222"/>
        <v>0.91576978806994791</v>
      </c>
      <c r="AK405" s="59">
        <f t="shared" si="223"/>
        <v>20557.788074965294</v>
      </c>
      <c r="AL405" s="13">
        <f t="shared" si="224"/>
        <v>0.22261939547312029</v>
      </c>
      <c r="AN405" s="20"/>
      <c r="AO405" s="13">
        <f t="shared" si="225"/>
        <v>0.20386811661267931</v>
      </c>
      <c r="AP405" s="50">
        <f t="shared" si="226"/>
        <v>0.91583822675486171</v>
      </c>
      <c r="AQ405" s="12">
        <f t="shared" si="227"/>
        <v>20574.505260527534</v>
      </c>
      <c r="AR405" s="13">
        <f t="shared" si="228"/>
        <v>0.22260275958894624</v>
      </c>
      <c r="AS405" s="20"/>
      <c r="AT405" s="19">
        <f t="shared" ref="AT405:AT464" si="231">E405</f>
        <v>2175</v>
      </c>
      <c r="AU405" s="50">
        <v>-9.0028E-3</v>
      </c>
      <c r="AV405" s="50"/>
      <c r="AW405" s="20"/>
      <c r="AX405" s="81">
        <f t="shared" si="229"/>
        <v>7.6847839435227847</v>
      </c>
      <c r="AY405" s="82">
        <f t="shared" si="230"/>
        <v>1.4637182580846944</v>
      </c>
      <c r="BA405" s="20"/>
      <c r="BB405" s="13"/>
    </row>
    <row r="406" spans="2:54" x14ac:dyDescent="0.2">
      <c r="B406" s="1">
        <v>11</v>
      </c>
      <c r="C406" t="s">
        <v>794</v>
      </c>
      <c r="D406" t="s">
        <v>713</v>
      </c>
      <c r="E406">
        <v>2155</v>
      </c>
      <c r="F406">
        <v>92427</v>
      </c>
      <c r="G406" s="20"/>
      <c r="H406" s="26">
        <v>1.5860000000000001</v>
      </c>
      <c r="I406" s="26">
        <v>12.462999999999999</v>
      </c>
      <c r="J406" s="26">
        <v>12.452999999999999</v>
      </c>
      <c r="K406" s="20"/>
      <c r="L406" s="26">
        <v>2.8540000000000001</v>
      </c>
      <c r="M406" s="26">
        <v>11.611000000000001</v>
      </c>
      <c r="N406" s="26">
        <v>11.592000000000001</v>
      </c>
      <c r="O406" s="20"/>
      <c r="P406" s="28">
        <v>3.4000000000000002E-2</v>
      </c>
      <c r="Q406" s="28">
        <v>0.01</v>
      </c>
      <c r="R406" s="28">
        <v>0.01</v>
      </c>
      <c r="S406" s="20"/>
      <c r="T406" s="26">
        <v>4.6859999999999999</v>
      </c>
      <c r="U406" s="26">
        <v>0.879</v>
      </c>
      <c r="V406" s="20"/>
      <c r="W406" s="26">
        <v>0.999</v>
      </c>
      <c r="X406" s="28">
        <f t="shared" si="216"/>
        <v>0.18758002560819462</v>
      </c>
      <c r="Y406" s="53">
        <f t="shared" si="217"/>
        <v>0.18739244558258641</v>
      </c>
      <c r="Z406" s="20"/>
      <c r="AA406" s="28">
        <f t="shared" si="218"/>
        <v>1.7994955863808322</v>
      </c>
      <c r="AB406" s="28">
        <f t="shared" si="219"/>
        <v>0.93163764743641186</v>
      </c>
      <c r="AC406" s="28">
        <f t="shared" si="220"/>
        <v>0.93086003372681292</v>
      </c>
      <c r="AD406" s="20"/>
      <c r="AE406" s="26">
        <v>-0.252</v>
      </c>
      <c r="AF406" s="26">
        <v>-0.252</v>
      </c>
      <c r="AG406" s="26">
        <v>1</v>
      </c>
      <c r="AH406" s="20"/>
      <c r="AI406" s="38">
        <f t="shared" si="221"/>
        <v>0.18739244558258641</v>
      </c>
      <c r="AJ406" s="14">
        <f t="shared" si="222"/>
        <v>0.90810368374338113</v>
      </c>
      <c r="AK406" s="59">
        <f t="shared" si="223"/>
        <v>19055.924667093466</v>
      </c>
      <c r="AL406" s="13">
        <f t="shared" si="224"/>
        <v>0.20635578176504918</v>
      </c>
      <c r="AN406" s="20"/>
      <c r="AO406" s="13">
        <f t="shared" si="225"/>
        <v>0.18739244558258641</v>
      </c>
      <c r="AP406" s="50">
        <f t="shared" si="226"/>
        <v>0.90817772673279584</v>
      </c>
      <c r="AQ406" s="12">
        <f t="shared" si="227"/>
        <v>19071.29084763124</v>
      </c>
      <c r="AR406" s="13">
        <f t="shared" si="228"/>
        <v>0.20633895774645114</v>
      </c>
      <c r="AS406" s="20"/>
      <c r="AT406" s="19">
        <f t="shared" si="231"/>
        <v>2155</v>
      </c>
      <c r="AU406" s="50">
        <v>1.24E-2</v>
      </c>
      <c r="AV406" s="50"/>
      <c r="AW406" s="20"/>
      <c r="AX406" s="81">
        <f t="shared" si="229"/>
        <v>7.6755460025378479</v>
      </c>
      <c r="AY406" s="82">
        <f t="shared" si="230"/>
        <v>1.5445793400856038</v>
      </c>
      <c r="BA406" s="20"/>
      <c r="BB406" s="13"/>
    </row>
    <row r="407" spans="2:54" x14ac:dyDescent="0.2">
      <c r="B407" s="1">
        <v>11</v>
      </c>
      <c r="C407" t="s">
        <v>795</v>
      </c>
      <c r="D407" t="s">
        <v>712</v>
      </c>
      <c r="E407">
        <v>2139</v>
      </c>
      <c r="F407">
        <v>92427</v>
      </c>
      <c r="G407" s="20"/>
      <c r="H407" s="26">
        <v>1.4470000000000001</v>
      </c>
      <c r="I407" s="26">
        <v>12.472</v>
      </c>
      <c r="J407" s="26">
        <v>12.462</v>
      </c>
      <c r="K407" s="20"/>
      <c r="L407" s="26">
        <v>2.3010000000000002</v>
      </c>
      <c r="M407" s="26">
        <v>10.416</v>
      </c>
      <c r="N407" s="26">
        <v>10.398999999999999</v>
      </c>
      <c r="O407" s="20"/>
      <c r="P407" s="28">
        <v>3.9E-2</v>
      </c>
      <c r="Q407" s="28">
        <v>1.0999999999999999E-2</v>
      </c>
      <c r="R407" s="28">
        <v>0.01</v>
      </c>
      <c r="S407" s="20"/>
      <c r="T407" s="26">
        <v>4.3079999999999998</v>
      </c>
      <c r="U407" s="26">
        <v>0.879</v>
      </c>
      <c r="V407" s="20"/>
      <c r="W407" s="26">
        <v>0.999</v>
      </c>
      <c r="X407" s="28">
        <f t="shared" si="216"/>
        <v>0.20403899721448468</v>
      </c>
      <c r="Y407" s="53">
        <f t="shared" si="217"/>
        <v>0.20383495821727018</v>
      </c>
      <c r="Z407" s="20"/>
      <c r="AA407" s="28">
        <f t="shared" si="218"/>
        <v>1.5901865929509329</v>
      </c>
      <c r="AB407" s="28">
        <f t="shared" si="219"/>
        <v>0.83515073765234127</v>
      </c>
      <c r="AC407" s="28">
        <f t="shared" si="220"/>
        <v>0.83445674851548701</v>
      </c>
      <c r="AD407" s="20"/>
      <c r="AE407" s="26">
        <v>-0.191</v>
      </c>
      <c r="AF407" s="26">
        <v>-0.191</v>
      </c>
      <c r="AG407" s="26">
        <v>1</v>
      </c>
      <c r="AH407" s="20"/>
      <c r="AI407" s="38">
        <f t="shared" si="221"/>
        <v>0.20383495821727018</v>
      </c>
      <c r="AJ407" s="14">
        <f t="shared" si="222"/>
        <v>0.91703275256567796</v>
      </c>
      <c r="AK407" s="59">
        <f t="shared" si="223"/>
        <v>20526.136240947075</v>
      </c>
      <c r="AL407" s="13">
        <f t="shared" si="224"/>
        <v>0.22227663913527615</v>
      </c>
      <c r="AN407" s="20"/>
      <c r="AO407" s="13">
        <f t="shared" si="225"/>
        <v>0.20383495821727018</v>
      </c>
      <c r="AP407" s="50">
        <f t="shared" si="226"/>
        <v>0.91710025796226124</v>
      </c>
      <c r="AQ407" s="12">
        <f t="shared" si="227"/>
        <v>20542.850707520891</v>
      </c>
      <c r="AR407" s="13">
        <f t="shared" si="228"/>
        <v>0.2222602779222618</v>
      </c>
      <c r="AS407" s="20"/>
      <c r="AT407" s="19">
        <f t="shared" si="231"/>
        <v>2139</v>
      </c>
      <c r="AU407" s="50">
        <v>1.43E-2</v>
      </c>
      <c r="AV407" s="50"/>
      <c r="AW407" s="20"/>
      <c r="AX407" s="81">
        <f t="shared" si="229"/>
        <v>7.668093709082406</v>
      </c>
      <c r="AY407" s="82">
        <f t="shared" si="230"/>
        <v>1.4604737592941421</v>
      </c>
      <c r="BA407" s="20"/>
      <c r="BB407" s="13"/>
    </row>
    <row r="408" spans="2:54" x14ac:dyDescent="0.2">
      <c r="B408" s="1">
        <v>11</v>
      </c>
      <c r="C408" t="s">
        <v>796</v>
      </c>
      <c r="D408" t="s">
        <v>708</v>
      </c>
      <c r="E408">
        <v>2133</v>
      </c>
      <c r="F408">
        <v>92427</v>
      </c>
      <c r="G408" s="20"/>
      <c r="H408" s="26">
        <v>1.5129999999999999</v>
      </c>
      <c r="I408" s="26">
        <v>12.569000000000001</v>
      </c>
      <c r="J408" s="26">
        <v>12.558999999999999</v>
      </c>
      <c r="K408" s="20"/>
      <c r="L408" s="26">
        <v>2.492</v>
      </c>
      <c r="M408" s="26">
        <v>12.345000000000001</v>
      </c>
      <c r="N408" s="26">
        <v>12.324</v>
      </c>
      <c r="O408" s="20"/>
      <c r="P408" s="28">
        <v>3.6999999999999998E-2</v>
      </c>
      <c r="Q408" s="28">
        <v>0.01</v>
      </c>
      <c r="R408" s="28">
        <v>0.01</v>
      </c>
      <c r="S408" s="20"/>
      <c r="T408" s="26">
        <v>4.516</v>
      </c>
      <c r="U408" s="26">
        <v>0.88600000000000001</v>
      </c>
      <c r="V408" s="20"/>
      <c r="W408" s="26">
        <v>0.999</v>
      </c>
      <c r="X408" s="28">
        <f t="shared" si="216"/>
        <v>0.19619131975199292</v>
      </c>
      <c r="Y408" s="53">
        <f t="shared" si="217"/>
        <v>0.19599512843224093</v>
      </c>
      <c r="Z408" s="20"/>
      <c r="AA408" s="28">
        <f t="shared" si="218"/>
        <v>1.6470588235294119</v>
      </c>
      <c r="AB408" s="28">
        <f t="shared" si="219"/>
        <v>0.98217837536796881</v>
      </c>
      <c r="AC408" s="28">
        <f t="shared" si="220"/>
        <v>0.98128831913368908</v>
      </c>
      <c r="AD408" s="20"/>
      <c r="AE408" s="26">
        <v>-0.249</v>
      </c>
      <c r="AF408" s="26">
        <v>-0.249</v>
      </c>
      <c r="AG408" s="26">
        <v>1</v>
      </c>
      <c r="AH408" s="20"/>
      <c r="AI408" s="38">
        <f t="shared" si="221"/>
        <v>0.19599512843224093</v>
      </c>
      <c r="AJ408" s="14">
        <f t="shared" si="222"/>
        <v>0.91344843788524477</v>
      </c>
      <c r="AK408" s="59">
        <f t="shared" si="223"/>
        <v>19814.11252612932</v>
      </c>
      <c r="AL408" s="13">
        <f t="shared" si="224"/>
        <v>0.21456616520796276</v>
      </c>
      <c r="AN408" s="20"/>
      <c r="AO408" s="13">
        <f t="shared" si="225"/>
        <v>0.19599512843224093</v>
      </c>
      <c r="AP408" s="50">
        <f t="shared" si="226"/>
        <v>0.91351858459305135</v>
      </c>
      <c r="AQ408" s="12">
        <f t="shared" si="227"/>
        <v>19830.184126660759</v>
      </c>
      <c r="AR408" s="13">
        <f t="shared" si="228"/>
        <v>0.214549689232159</v>
      </c>
      <c r="AS408" s="20"/>
      <c r="AT408" s="19">
        <f t="shared" si="231"/>
        <v>2133</v>
      </c>
      <c r="AU408" s="50">
        <v>-7.4098999999999996E-3</v>
      </c>
      <c r="AV408" s="50"/>
      <c r="AW408" s="20"/>
      <c r="AX408" s="81">
        <f t="shared" si="229"/>
        <v>7.6652847184713506</v>
      </c>
      <c r="AY408" s="82">
        <f t="shared" si="230"/>
        <v>1.5076266462874155</v>
      </c>
      <c r="BA408" s="20"/>
      <c r="BB408" s="13"/>
    </row>
    <row r="409" spans="2:54" x14ac:dyDescent="0.2">
      <c r="B409" s="1">
        <v>11</v>
      </c>
      <c r="C409" t="s">
        <v>797</v>
      </c>
      <c r="D409" t="s">
        <v>775</v>
      </c>
      <c r="E409">
        <v>2115</v>
      </c>
      <c r="F409">
        <v>92427</v>
      </c>
      <c r="G409" s="20"/>
      <c r="H409" s="26">
        <v>1.514</v>
      </c>
      <c r="I409" s="26">
        <v>12.67</v>
      </c>
      <c r="J409" s="26">
        <v>12.659000000000001</v>
      </c>
      <c r="K409" s="20"/>
      <c r="L409" s="26">
        <v>2.456</v>
      </c>
      <c r="M409" s="26">
        <v>12.510999999999999</v>
      </c>
      <c r="N409" s="26">
        <v>12.49</v>
      </c>
      <c r="O409" s="20"/>
      <c r="P409" s="28">
        <v>4.1000000000000002E-2</v>
      </c>
      <c r="Q409" s="28">
        <v>1.2999999999999999E-2</v>
      </c>
      <c r="R409" s="28">
        <v>1.2999999999999999E-2</v>
      </c>
      <c r="S409" s="20"/>
      <c r="T409" s="26">
        <v>4.556</v>
      </c>
      <c r="U409" s="26">
        <v>0.89300000000000002</v>
      </c>
      <c r="V409" s="20"/>
      <c r="W409" s="26">
        <v>0.999</v>
      </c>
      <c r="X409" s="28">
        <f t="shared" si="216"/>
        <v>0.19600526777875329</v>
      </c>
      <c r="Y409" s="53">
        <f t="shared" si="217"/>
        <v>0.19580926251097455</v>
      </c>
      <c r="Z409" s="20"/>
      <c r="AA409" s="28">
        <f t="shared" si="218"/>
        <v>1.6221928665785996</v>
      </c>
      <c r="AB409" s="28">
        <f t="shared" si="219"/>
        <v>0.98745067087608518</v>
      </c>
      <c r="AC409" s="28">
        <f t="shared" si="220"/>
        <v>0.98664981436132393</v>
      </c>
      <c r="AD409" s="20"/>
      <c r="AE409" s="26">
        <v>-0.30499999999999999</v>
      </c>
      <c r="AF409" s="26">
        <v>-0.30499999999999999</v>
      </c>
      <c r="AG409" s="26">
        <v>1</v>
      </c>
      <c r="AH409" s="20"/>
      <c r="AI409" s="38">
        <f t="shared" si="221"/>
        <v>0.19580926251097455</v>
      </c>
      <c r="AJ409" s="14">
        <f t="shared" si="222"/>
        <v>0.91402342376327739</v>
      </c>
      <c r="AK409" s="59">
        <f t="shared" si="223"/>
        <v>19782.869756365235</v>
      </c>
      <c r="AL409" s="13">
        <f t="shared" si="224"/>
        <v>0.21422783860918551</v>
      </c>
      <c r="AN409" s="20"/>
      <c r="AO409" s="13">
        <f t="shared" si="225"/>
        <v>0.19580926251097455</v>
      </c>
      <c r="AP409" s="50">
        <f t="shared" si="226"/>
        <v>0.91409314829332422</v>
      </c>
      <c r="AQ409" s="12">
        <f t="shared" si="227"/>
        <v>19798.926115891136</v>
      </c>
      <c r="AR409" s="13">
        <f t="shared" si="228"/>
        <v>0.21421149789445873</v>
      </c>
      <c r="AS409" s="20"/>
      <c r="AT409" s="19">
        <f t="shared" si="231"/>
        <v>2115</v>
      </c>
      <c r="AU409" s="50">
        <v>-3.4099999999999998E-2</v>
      </c>
      <c r="AV409" s="50"/>
      <c r="AW409" s="20"/>
      <c r="AX409" s="81">
        <f t="shared" si="229"/>
        <v>7.6568100914803781</v>
      </c>
      <c r="AY409" s="82">
        <f t="shared" si="230"/>
        <v>1.5164450455849356</v>
      </c>
      <c r="BA409" s="20"/>
      <c r="BB409" s="13"/>
    </row>
    <row r="410" spans="2:54" x14ac:dyDescent="0.2">
      <c r="B410" s="1">
        <v>11</v>
      </c>
      <c r="C410" t="s">
        <v>798</v>
      </c>
      <c r="D410" t="s">
        <v>750</v>
      </c>
      <c r="E410">
        <v>2079</v>
      </c>
      <c r="F410">
        <v>92427</v>
      </c>
      <c r="G410" s="20"/>
      <c r="H410" s="26">
        <v>1.45</v>
      </c>
      <c r="I410" s="26">
        <v>12.656000000000001</v>
      </c>
      <c r="J410" s="26">
        <v>12.646000000000001</v>
      </c>
      <c r="K410" s="20"/>
      <c r="L410" s="26">
        <v>2.2839999999999998</v>
      </c>
      <c r="M410" s="26">
        <v>11.579000000000001</v>
      </c>
      <c r="N410" s="26">
        <v>11.56</v>
      </c>
      <c r="O410" s="20"/>
      <c r="P410" s="28">
        <v>3.9E-2</v>
      </c>
      <c r="Q410" s="28">
        <v>0.01</v>
      </c>
      <c r="R410" s="28">
        <v>0.01</v>
      </c>
      <c r="S410" s="20"/>
      <c r="T410" s="26">
        <v>4.4400000000000004</v>
      </c>
      <c r="U410" s="26">
        <v>0.89200000000000002</v>
      </c>
      <c r="V410" s="20"/>
      <c r="W410" s="26">
        <v>0.999</v>
      </c>
      <c r="X410" s="28">
        <f t="shared" si="216"/>
        <v>0.20090090090090088</v>
      </c>
      <c r="Y410" s="53">
        <f t="shared" si="217"/>
        <v>0.20069999999999996</v>
      </c>
      <c r="Z410" s="20"/>
      <c r="AA410" s="28">
        <f t="shared" si="218"/>
        <v>1.5751724137931034</v>
      </c>
      <c r="AB410" s="28">
        <f t="shared" si="219"/>
        <v>0.91490202275600507</v>
      </c>
      <c r="AC410" s="28">
        <f t="shared" si="220"/>
        <v>0.91412304285940216</v>
      </c>
      <c r="AD410" s="20"/>
      <c r="AE410" s="26">
        <v>-0.22900000000000001</v>
      </c>
      <c r="AF410" s="26">
        <v>-0.22900000000000001</v>
      </c>
      <c r="AG410" s="26">
        <v>1</v>
      </c>
      <c r="AH410" s="20"/>
      <c r="AI410" s="38">
        <f t="shared" si="221"/>
        <v>0.20069999999999996</v>
      </c>
      <c r="AJ410" s="14">
        <f t="shared" si="222"/>
        <v>0.91771661687757178</v>
      </c>
      <c r="AK410" s="59">
        <f t="shared" si="223"/>
        <v>20195.386199999997</v>
      </c>
      <c r="AL410" s="13">
        <f t="shared" si="224"/>
        <v>0.21869496128648003</v>
      </c>
      <c r="AN410" s="20"/>
      <c r="AO410" s="13">
        <f t="shared" si="225"/>
        <v>0.20069999999999996</v>
      </c>
      <c r="AP410" s="50">
        <f t="shared" si="226"/>
        <v>0.9177836157410203</v>
      </c>
      <c r="AQ410" s="12">
        <f t="shared" si="227"/>
        <v>20211.843599999997</v>
      </c>
      <c r="AR410" s="13">
        <f t="shared" si="228"/>
        <v>0.21867899639715663</v>
      </c>
      <c r="AS410" s="20"/>
      <c r="AT410" s="19">
        <f t="shared" si="231"/>
        <v>2079</v>
      </c>
      <c r="AU410" s="50">
        <v>-3.3839E-3</v>
      </c>
      <c r="AV410" s="50"/>
      <c r="AW410" s="20"/>
      <c r="AX410" s="81">
        <f t="shared" si="229"/>
        <v>7.6396422878580132</v>
      </c>
      <c r="AY410" s="82">
        <f t="shared" si="230"/>
        <v>1.4906543764441336</v>
      </c>
      <c r="BA410" s="20"/>
      <c r="BB410" s="13"/>
    </row>
    <row r="411" spans="2:54" x14ac:dyDescent="0.2">
      <c r="B411" s="1">
        <v>11</v>
      </c>
      <c r="C411" t="s">
        <v>799</v>
      </c>
      <c r="D411" t="s">
        <v>718</v>
      </c>
      <c r="E411">
        <v>1988</v>
      </c>
      <c r="F411">
        <v>92427</v>
      </c>
      <c r="G411" s="20"/>
      <c r="H411" s="26">
        <v>1.5329999999999999</v>
      </c>
      <c r="I411" s="26">
        <v>12.436999999999999</v>
      </c>
      <c r="J411" s="26">
        <v>12.427</v>
      </c>
      <c r="K411" s="20"/>
      <c r="L411" s="26">
        <v>2.5009999999999999</v>
      </c>
      <c r="M411" s="26">
        <v>12.223000000000001</v>
      </c>
      <c r="N411" s="26">
        <v>12.202999999999999</v>
      </c>
      <c r="O411" s="20"/>
      <c r="P411" s="28">
        <v>3.5999999999999997E-2</v>
      </c>
      <c r="Q411" s="28">
        <v>0.01</v>
      </c>
      <c r="R411" s="28">
        <v>0.01</v>
      </c>
      <c r="S411" s="20"/>
      <c r="T411" s="26">
        <v>4.91</v>
      </c>
      <c r="U411" s="26">
        <v>0.875</v>
      </c>
      <c r="V411" s="20"/>
      <c r="W411" s="26">
        <v>0.999</v>
      </c>
      <c r="X411" s="28">
        <f t="shared" si="216"/>
        <v>0.17820773930753564</v>
      </c>
      <c r="Y411" s="53">
        <f t="shared" si="217"/>
        <v>0.17802953156822809</v>
      </c>
      <c r="Z411" s="20"/>
      <c r="AA411" s="28">
        <f t="shared" si="218"/>
        <v>1.6314416177429876</v>
      </c>
      <c r="AB411" s="28">
        <f t="shared" si="219"/>
        <v>0.98279327812173367</v>
      </c>
      <c r="AC411" s="28">
        <f t="shared" si="220"/>
        <v>0.98197473243743461</v>
      </c>
      <c r="AD411" s="20"/>
      <c r="AE411" s="26">
        <v>-0.251</v>
      </c>
      <c r="AF411" s="26">
        <v>-0.251</v>
      </c>
      <c r="AG411" s="26">
        <v>1</v>
      </c>
      <c r="AH411" s="20"/>
      <c r="AI411" s="38">
        <f t="shared" si="221"/>
        <v>0.17802953156822809</v>
      </c>
      <c r="AJ411" s="14">
        <f t="shared" si="222"/>
        <v>0.90959068778684982</v>
      </c>
      <c r="AK411" s="59">
        <f t="shared" si="223"/>
        <v>18074.214383910388</v>
      </c>
      <c r="AL411" s="13">
        <f t="shared" si="224"/>
        <v>0.19572488368520644</v>
      </c>
      <c r="AN411" s="20"/>
      <c r="AO411" s="13">
        <f t="shared" si="225"/>
        <v>0.17802953156822809</v>
      </c>
      <c r="AP411" s="50">
        <f t="shared" si="226"/>
        <v>0.9096636518486384</v>
      </c>
      <c r="AQ411" s="12">
        <f t="shared" si="227"/>
        <v>18088.812805498983</v>
      </c>
      <c r="AR411" s="13">
        <f t="shared" si="228"/>
        <v>0.19570918460513684</v>
      </c>
      <c r="AS411" s="20"/>
      <c r="AT411" s="19">
        <f t="shared" si="231"/>
        <v>1988</v>
      </c>
      <c r="AU411" s="50">
        <v>-1.0999999999999999E-2</v>
      </c>
      <c r="AV411" s="50"/>
      <c r="AW411" s="20"/>
      <c r="AX411" s="81">
        <f t="shared" si="229"/>
        <v>7.5948843872165197</v>
      </c>
      <c r="AY411" s="82">
        <f t="shared" si="230"/>
        <v>1.5912739418064292</v>
      </c>
      <c r="BA411" s="20"/>
      <c r="BB411" s="13"/>
    </row>
    <row r="412" spans="2:54" x14ac:dyDescent="0.2">
      <c r="B412" s="1">
        <v>11</v>
      </c>
      <c r="C412" t="s">
        <v>800</v>
      </c>
      <c r="D412" t="s">
        <v>727</v>
      </c>
      <c r="E412">
        <v>1799</v>
      </c>
      <c r="F412">
        <v>92427</v>
      </c>
      <c r="G412" s="20"/>
      <c r="H412" s="26">
        <v>1.327</v>
      </c>
      <c r="I412" s="26">
        <v>12.573</v>
      </c>
      <c r="J412" s="26">
        <v>12.563000000000001</v>
      </c>
      <c r="K412" s="20"/>
      <c r="L412" s="26">
        <v>2.3330000000000002</v>
      </c>
      <c r="M412" s="26">
        <v>11.887</v>
      </c>
      <c r="N412" s="26">
        <v>11.868</v>
      </c>
      <c r="O412" s="20"/>
      <c r="P412" s="28">
        <v>2.9000000000000001E-2</v>
      </c>
      <c r="Q412" s="28">
        <v>0.01</v>
      </c>
      <c r="R412" s="28">
        <v>8.9999999999999993E-3</v>
      </c>
      <c r="S412" s="20"/>
      <c r="T412" s="26">
        <v>4.6959999999999997</v>
      </c>
      <c r="U412" s="26">
        <v>0.88300000000000001</v>
      </c>
      <c r="V412" s="20"/>
      <c r="W412" s="26">
        <v>0.999</v>
      </c>
      <c r="X412" s="28">
        <f t="shared" si="216"/>
        <v>0.18803236797274278</v>
      </c>
      <c r="Y412" s="53">
        <f t="shared" si="217"/>
        <v>0.18784433560477004</v>
      </c>
      <c r="Z412" s="20"/>
      <c r="AA412" s="28">
        <f t="shared" si="218"/>
        <v>1.7581009796533535</v>
      </c>
      <c r="AB412" s="28">
        <f t="shared" si="219"/>
        <v>0.94543863835202413</v>
      </c>
      <c r="AC412" s="28">
        <f t="shared" si="220"/>
        <v>0.94467881875348247</v>
      </c>
      <c r="AD412" s="20"/>
      <c r="AE412" s="26">
        <v>-0.223</v>
      </c>
      <c r="AF412" s="26">
        <v>-0.223</v>
      </c>
      <c r="AG412" s="26">
        <v>1</v>
      </c>
      <c r="AH412" s="20"/>
      <c r="AI412" s="38">
        <f t="shared" si="221"/>
        <v>0.18784433560477004</v>
      </c>
      <c r="AJ412" s="14">
        <f t="shared" si="222"/>
        <v>0.92231482618693483</v>
      </c>
      <c r="AK412" s="59">
        <f t="shared" si="223"/>
        <v>18807.553211669507</v>
      </c>
      <c r="AL412" s="13">
        <f t="shared" si="224"/>
        <v>0.20366617804612602</v>
      </c>
      <c r="AN412" s="20"/>
      <c r="AO412" s="13">
        <f t="shared" si="225"/>
        <v>0.18784433560477004</v>
      </c>
      <c r="AP412" s="50">
        <f t="shared" si="226"/>
        <v>0.92237839765786611</v>
      </c>
      <c r="AQ412" s="12">
        <f t="shared" si="227"/>
        <v>18822.956447189099</v>
      </c>
      <c r="AR412" s="13">
        <f t="shared" si="228"/>
        <v>0.20365214111881916</v>
      </c>
      <c r="AS412" s="20"/>
      <c r="AT412" s="19">
        <f t="shared" si="231"/>
        <v>1799</v>
      </c>
      <c r="AU412" s="50">
        <v>5.2110000000000004E-3</v>
      </c>
      <c r="AV412" s="50"/>
      <c r="AW412" s="20"/>
      <c r="AX412" s="81">
        <f t="shared" si="229"/>
        <v>7.4949862339505335</v>
      </c>
      <c r="AY412" s="82">
        <f t="shared" si="230"/>
        <v>1.5467110825257953</v>
      </c>
      <c r="BA412" s="20"/>
      <c r="BB412" s="13"/>
    </row>
    <row r="413" spans="2:54" x14ac:dyDescent="0.2">
      <c r="B413" s="1">
        <v>11</v>
      </c>
      <c r="C413" t="s">
        <v>801</v>
      </c>
      <c r="D413" t="s">
        <v>728</v>
      </c>
      <c r="E413">
        <v>1796</v>
      </c>
      <c r="F413">
        <v>92427</v>
      </c>
      <c r="G413" s="20"/>
      <c r="H413" s="26">
        <v>1.456</v>
      </c>
      <c r="I413" s="26">
        <v>12.754</v>
      </c>
      <c r="J413" s="26">
        <v>12.743</v>
      </c>
      <c r="K413" s="20"/>
      <c r="L413" s="26">
        <v>2.4340000000000002</v>
      </c>
      <c r="M413" s="26">
        <v>13.092000000000001</v>
      </c>
      <c r="N413" s="26">
        <v>13.07</v>
      </c>
      <c r="O413" s="20"/>
      <c r="P413" s="28">
        <v>1.7000000000000001E-2</v>
      </c>
      <c r="Q413" s="28">
        <v>8.9999999999999993E-3</v>
      </c>
      <c r="R413" s="28">
        <v>8.9999999999999993E-3</v>
      </c>
      <c r="S413" s="20"/>
      <c r="T413" s="26">
        <v>5.1619999999999999</v>
      </c>
      <c r="U413" s="26">
        <v>0.89600000000000002</v>
      </c>
      <c r="V413" s="20"/>
      <c r="W413" s="26">
        <v>0.999</v>
      </c>
      <c r="X413" s="28">
        <f t="shared" si="216"/>
        <v>0.17357613328167379</v>
      </c>
      <c r="Y413" s="53">
        <f t="shared" si="217"/>
        <v>0.17340255714839212</v>
      </c>
      <c r="Z413" s="20"/>
      <c r="AA413" s="28">
        <f t="shared" si="218"/>
        <v>1.6717032967032968</v>
      </c>
      <c r="AB413" s="28">
        <f t="shared" si="219"/>
        <v>1.0265014897287126</v>
      </c>
      <c r="AC413" s="28">
        <f t="shared" si="220"/>
        <v>1.0256611472965549</v>
      </c>
      <c r="AD413" s="20"/>
      <c r="AE413" s="26">
        <v>-0.14199999999999999</v>
      </c>
      <c r="AF413" s="26">
        <v>-0.14199999999999999</v>
      </c>
      <c r="AG413" s="26">
        <v>1</v>
      </c>
      <c r="AH413" s="20"/>
      <c r="AI413" s="38">
        <f t="shared" si="221"/>
        <v>0.17340255714839212</v>
      </c>
      <c r="AJ413" s="14">
        <f t="shared" si="222"/>
        <v>0.91515501621896755</v>
      </c>
      <c r="AK413" s="59">
        <f t="shared" si="223"/>
        <v>17497.428147229759</v>
      </c>
      <c r="AL413" s="13">
        <f t="shared" si="224"/>
        <v>0.18947889054339442</v>
      </c>
      <c r="AN413" s="20"/>
      <c r="AO413" s="13">
        <f t="shared" si="225"/>
        <v>0.17340255714839212</v>
      </c>
      <c r="AP413" s="50">
        <f t="shared" si="226"/>
        <v>0.91522390817615451</v>
      </c>
      <c r="AQ413" s="12">
        <f t="shared" si="227"/>
        <v>17511.647156915926</v>
      </c>
      <c r="AR413" s="13">
        <f t="shared" si="228"/>
        <v>0.18946462783511231</v>
      </c>
      <c r="AS413" s="20"/>
      <c r="AT413" s="19">
        <f t="shared" si="231"/>
        <v>1796</v>
      </c>
      <c r="AU413" s="50">
        <v>9.0012000000000009E-3</v>
      </c>
      <c r="AV413" s="50"/>
      <c r="AW413" s="20"/>
      <c r="AX413" s="81">
        <f t="shared" si="229"/>
        <v>7.4933172488621453</v>
      </c>
      <c r="AY413" s="82">
        <f t="shared" si="230"/>
        <v>1.6413241012964221</v>
      </c>
      <c r="BA413" s="20"/>
      <c r="BB413" s="13"/>
    </row>
    <row r="414" spans="2:54" x14ac:dyDescent="0.2">
      <c r="B414" s="1">
        <v>11</v>
      </c>
      <c r="C414" t="s">
        <v>802</v>
      </c>
      <c r="D414" t="s">
        <v>755</v>
      </c>
      <c r="E414">
        <v>1768</v>
      </c>
      <c r="F414">
        <v>92427</v>
      </c>
      <c r="G414" s="20"/>
      <c r="H414" s="26">
        <v>1.345</v>
      </c>
      <c r="I414" s="26">
        <v>12.773</v>
      </c>
      <c r="J414" s="26">
        <v>12.763</v>
      </c>
      <c r="K414" s="20"/>
      <c r="L414" s="26">
        <v>2.4750000000000001</v>
      </c>
      <c r="M414" s="26">
        <v>11.414</v>
      </c>
      <c r="N414" s="26">
        <v>11.395</v>
      </c>
      <c r="O414" s="20"/>
      <c r="P414" s="28">
        <v>2.7E-2</v>
      </c>
      <c r="Q414" s="28">
        <v>0.01</v>
      </c>
      <c r="R414" s="28">
        <v>0.01</v>
      </c>
      <c r="S414" s="20"/>
      <c r="T414" s="26">
        <v>4.8419999999999996</v>
      </c>
      <c r="U414" s="26">
        <v>0.89700000000000002</v>
      </c>
      <c r="V414" s="20"/>
      <c r="W414" s="26">
        <v>0.999</v>
      </c>
      <c r="X414" s="28">
        <f t="shared" si="216"/>
        <v>0.18525402726146223</v>
      </c>
      <c r="Y414" s="53">
        <f t="shared" si="217"/>
        <v>0.18506877323420076</v>
      </c>
      <c r="Z414" s="20"/>
      <c r="AA414" s="28">
        <f t="shared" si="218"/>
        <v>1.8401486988847584</v>
      </c>
      <c r="AB414" s="28">
        <f t="shared" si="219"/>
        <v>0.89360369529476236</v>
      </c>
      <c r="AC414" s="28">
        <f t="shared" si="220"/>
        <v>0.8928151688474496</v>
      </c>
      <c r="AD414" s="20"/>
      <c r="AE414" s="26">
        <v>-0.23699999999999999</v>
      </c>
      <c r="AF414" s="26">
        <v>-0.23699999999999999</v>
      </c>
      <c r="AG414" s="26">
        <v>1</v>
      </c>
      <c r="AH414" s="20"/>
      <c r="AI414" s="38">
        <f t="shared" si="221"/>
        <v>0.18506877323420076</v>
      </c>
      <c r="AJ414" s="14">
        <f t="shared" si="222"/>
        <v>0.92224918195461558</v>
      </c>
      <c r="AK414" s="59">
        <f t="shared" si="223"/>
        <v>18530.974273234202</v>
      </c>
      <c r="AL414" s="13">
        <f t="shared" si="224"/>
        <v>0.20067111671703072</v>
      </c>
      <c r="AN414" s="20"/>
      <c r="AO414" s="13">
        <f t="shared" si="225"/>
        <v>0.18506877323420076</v>
      </c>
      <c r="AP414" s="50">
        <f t="shared" si="226"/>
        <v>0.92231280261894077</v>
      </c>
      <c r="AQ414" s="12">
        <f t="shared" si="227"/>
        <v>18546.149912639405</v>
      </c>
      <c r="AR414" s="13">
        <f t="shared" si="228"/>
        <v>0.20065727452626836</v>
      </c>
      <c r="AS414" s="20"/>
      <c r="AT414" s="19">
        <f t="shared" si="231"/>
        <v>1768</v>
      </c>
      <c r="AU414" s="50">
        <v>1.1900000000000001E-2</v>
      </c>
      <c r="AV414" s="50"/>
      <c r="AW414" s="20"/>
      <c r="AX414" s="81">
        <f t="shared" si="229"/>
        <v>7.4776042431975887</v>
      </c>
      <c r="AY414" s="82">
        <f t="shared" si="230"/>
        <v>1.5773278585158668</v>
      </c>
      <c r="BA414" s="20"/>
      <c r="BB414" s="13"/>
    </row>
    <row r="415" spans="2:54" x14ac:dyDescent="0.2">
      <c r="B415" s="1">
        <v>11</v>
      </c>
      <c r="C415" t="s">
        <v>803</v>
      </c>
      <c r="D415" t="s">
        <v>730</v>
      </c>
      <c r="E415">
        <v>1767</v>
      </c>
      <c r="F415">
        <v>92427</v>
      </c>
      <c r="G415" s="20"/>
      <c r="H415" s="26">
        <v>1.282</v>
      </c>
      <c r="I415" s="26">
        <v>12.734</v>
      </c>
      <c r="J415" s="26">
        <v>12.723000000000001</v>
      </c>
      <c r="K415" s="20"/>
      <c r="L415" s="26">
        <v>2.1190000000000002</v>
      </c>
      <c r="M415" s="26">
        <v>11.778</v>
      </c>
      <c r="N415" s="26">
        <v>11.757999999999999</v>
      </c>
      <c r="O415" s="20"/>
      <c r="P415" s="28">
        <v>3.2000000000000001E-2</v>
      </c>
      <c r="Q415" s="28">
        <v>1.0999999999999999E-2</v>
      </c>
      <c r="R415" s="28">
        <v>1.0999999999999999E-2</v>
      </c>
      <c r="S415" s="20"/>
      <c r="T415" s="26">
        <v>4.6189999999999998</v>
      </c>
      <c r="U415" s="26">
        <v>0.89400000000000002</v>
      </c>
      <c r="V415" s="20"/>
      <c r="W415" s="26">
        <v>0.999</v>
      </c>
      <c r="X415" s="28">
        <f t="shared" si="216"/>
        <v>0.19354838709677422</v>
      </c>
      <c r="Y415" s="53">
        <f t="shared" si="217"/>
        <v>0.19335483870967743</v>
      </c>
      <c r="Z415" s="20"/>
      <c r="AA415" s="28">
        <f t="shared" si="218"/>
        <v>1.6528861154446179</v>
      </c>
      <c r="AB415" s="28">
        <f t="shared" si="219"/>
        <v>0.92492539657609552</v>
      </c>
      <c r="AC415" s="28">
        <f t="shared" si="220"/>
        <v>0.92415310854358235</v>
      </c>
      <c r="AD415" s="20"/>
      <c r="AE415" s="26">
        <v>-0.20799999999999999</v>
      </c>
      <c r="AF415" s="26">
        <v>-0.20799999999999999</v>
      </c>
      <c r="AG415" s="26">
        <v>1</v>
      </c>
      <c r="AH415" s="20"/>
      <c r="AI415" s="38">
        <f t="shared" si="221"/>
        <v>0.19335483870967743</v>
      </c>
      <c r="AJ415" s="14">
        <f t="shared" si="222"/>
        <v>0.92607413627977786</v>
      </c>
      <c r="AK415" s="59">
        <f t="shared" si="223"/>
        <v>19280.694580645162</v>
      </c>
      <c r="AL415" s="13">
        <f t="shared" si="224"/>
        <v>0.2087898054106358</v>
      </c>
      <c r="AN415" s="20"/>
      <c r="AO415" s="13">
        <f t="shared" si="225"/>
        <v>0.19335483870967743</v>
      </c>
      <c r="AP415" s="50">
        <f t="shared" si="226"/>
        <v>0.92613487779797632</v>
      </c>
      <c r="AQ415" s="12">
        <f t="shared" si="227"/>
        <v>19296.549677419356</v>
      </c>
      <c r="AR415" s="13">
        <f t="shared" si="228"/>
        <v>0.20877611171431892</v>
      </c>
      <c r="AS415" s="20"/>
      <c r="AT415" s="19">
        <f t="shared" si="231"/>
        <v>1767</v>
      </c>
      <c r="AU415" s="50">
        <v>1.3182999999999999E-3</v>
      </c>
      <c r="AV415" s="50"/>
      <c r="AW415" s="20"/>
      <c r="AX415" s="81">
        <f t="shared" si="229"/>
        <v>7.4770384723196965</v>
      </c>
      <c r="AY415" s="82">
        <f t="shared" si="230"/>
        <v>1.5301782314484682</v>
      </c>
      <c r="BA415" s="20"/>
      <c r="BB415" s="13"/>
    </row>
    <row r="416" spans="2:54" x14ac:dyDescent="0.2">
      <c r="B416" s="1">
        <v>11</v>
      </c>
      <c r="C416" t="s">
        <v>804</v>
      </c>
      <c r="D416" t="s">
        <v>704</v>
      </c>
      <c r="E416">
        <v>1765</v>
      </c>
      <c r="F416">
        <v>92427</v>
      </c>
      <c r="G416" s="20"/>
      <c r="H416" s="26">
        <v>1.272</v>
      </c>
      <c r="I416" s="26">
        <v>12.862</v>
      </c>
      <c r="J416" s="26">
        <v>12.851000000000001</v>
      </c>
      <c r="K416" s="20"/>
      <c r="L416" s="26">
        <v>1.84</v>
      </c>
      <c r="M416" s="26">
        <v>12.679</v>
      </c>
      <c r="N416" s="26">
        <v>12.657999999999999</v>
      </c>
      <c r="O416" s="20"/>
      <c r="P416" s="28">
        <v>4.1000000000000002E-2</v>
      </c>
      <c r="Q416" s="28">
        <v>1.2E-2</v>
      </c>
      <c r="R416" s="28">
        <v>1.2E-2</v>
      </c>
      <c r="S416" s="20"/>
      <c r="T416" s="26">
        <v>4.59</v>
      </c>
      <c r="U416" s="26">
        <v>0.90300000000000002</v>
      </c>
      <c r="V416" s="20"/>
      <c r="W416" s="26">
        <v>0.999</v>
      </c>
      <c r="X416" s="28">
        <f t="shared" si="216"/>
        <v>0.19673202614379087</v>
      </c>
      <c r="Y416" s="53">
        <f t="shared" si="217"/>
        <v>0.19653529411764709</v>
      </c>
      <c r="Z416" s="20"/>
      <c r="AA416" s="28">
        <f t="shared" si="218"/>
        <v>1.4465408805031448</v>
      </c>
      <c r="AB416" s="28">
        <f t="shared" si="219"/>
        <v>0.98577204167314569</v>
      </c>
      <c r="AC416" s="28">
        <f t="shared" si="220"/>
        <v>0.98498171348533181</v>
      </c>
      <c r="AD416" s="20"/>
      <c r="AE416" s="26">
        <v>-0.23100000000000001</v>
      </c>
      <c r="AF416" s="26">
        <v>-0.23100000000000001</v>
      </c>
      <c r="AG416" s="26">
        <v>1</v>
      </c>
      <c r="AH416" s="20"/>
      <c r="AI416" s="38">
        <f t="shared" si="221"/>
        <v>0.19653529411764709</v>
      </c>
      <c r="AJ416" s="14">
        <f t="shared" si="222"/>
        <v>0.92752577774056189</v>
      </c>
      <c r="AK416" s="59">
        <f t="shared" si="223"/>
        <v>19567.166941176474</v>
      </c>
      <c r="AL416" s="13">
        <f t="shared" si="224"/>
        <v>0.21189200217853132</v>
      </c>
      <c r="AN416" s="20"/>
      <c r="AO416" s="13">
        <f t="shared" si="225"/>
        <v>0.19653529411764709</v>
      </c>
      <c r="AP416" s="50">
        <f t="shared" si="226"/>
        <v>0.92758541977821285</v>
      </c>
      <c r="AQ416" s="12">
        <f t="shared" si="227"/>
        <v>19583.282835294121</v>
      </c>
      <c r="AR416" s="13">
        <f t="shared" si="228"/>
        <v>0.21187837791223474</v>
      </c>
      <c r="AS416" s="20"/>
      <c r="AT416" s="19">
        <f t="shared" si="231"/>
        <v>1765</v>
      </c>
      <c r="AU416" s="50">
        <v>-2.5000000000000001E-2</v>
      </c>
      <c r="AV416" s="50"/>
      <c r="AW416" s="20"/>
      <c r="AX416" s="81">
        <f t="shared" si="229"/>
        <v>7.475905969367397</v>
      </c>
      <c r="AY416" s="82">
        <f t="shared" si="230"/>
        <v>1.5238800240724537</v>
      </c>
      <c r="BA416" s="20"/>
      <c r="BB416" s="13"/>
    </row>
    <row r="417" spans="2:54" x14ac:dyDescent="0.2">
      <c r="B417" s="1">
        <v>11</v>
      </c>
      <c r="C417" t="s">
        <v>805</v>
      </c>
      <c r="D417" t="s">
        <v>743</v>
      </c>
      <c r="E417">
        <v>1688</v>
      </c>
      <c r="F417">
        <v>92427</v>
      </c>
      <c r="G417" s="20"/>
      <c r="H417" s="26">
        <v>1.3740000000000001</v>
      </c>
      <c r="I417" s="26">
        <v>12.804</v>
      </c>
      <c r="J417" s="26">
        <v>12.792999999999999</v>
      </c>
      <c r="K417" s="20"/>
      <c r="L417" s="26">
        <v>2.1070000000000002</v>
      </c>
      <c r="M417" s="26">
        <v>12.403</v>
      </c>
      <c r="N417" s="26">
        <v>12.382999999999999</v>
      </c>
      <c r="O417" s="20"/>
      <c r="P417" s="28">
        <v>3.9E-2</v>
      </c>
      <c r="Q417" s="28">
        <v>8.9999999999999993E-3</v>
      </c>
      <c r="R417" s="28">
        <v>8.9999999999999993E-3</v>
      </c>
      <c r="S417" s="20"/>
      <c r="T417" s="26">
        <v>5.181</v>
      </c>
      <c r="U417" s="26">
        <v>0.89800000000000002</v>
      </c>
      <c r="V417" s="20"/>
      <c r="W417" s="26">
        <v>0.999</v>
      </c>
      <c r="X417" s="28">
        <f t="shared" si="216"/>
        <v>0.17332561281605868</v>
      </c>
      <c r="Y417" s="53">
        <f t="shared" si="217"/>
        <v>0.17315228720324263</v>
      </c>
      <c r="Z417" s="20"/>
      <c r="AA417" s="28">
        <f t="shared" si="218"/>
        <v>1.5334788937409025</v>
      </c>
      <c r="AB417" s="28">
        <f t="shared" si="219"/>
        <v>0.9686816619806311</v>
      </c>
      <c r="AC417" s="28">
        <f t="shared" si="220"/>
        <v>0.96795122332525596</v>
      </c>
      <c r="AD417" s="20"/>
      <c r="AE417" s="26">
        <v>-0.19900000000000001</v>
      </c>
      <c r="AF417" s="26">
        <v>-0.19900000000000001</v>
      </c>
      <c r="AG417" s="26">
        <v>1</v>
      </c>
      <c r="AH417" s="20"/>
      <c r="AI417" s="38">
        <f t="shared" si="221"/>
        <v>0.17315228720324263</v>
      </c>
      <c r="AJ417" s="14">
        <f t="shared" si="222"/>
        <v>0.91971921449392313</v>
      </c>
      <c r="AK417" s="59">
        <f t="shared" si="223"/>
        <v>17385.466900984367</v>
      </c>
      <c r="AL417" s="13">
        <f t="shared" si="224"/>
        <v>0.18826646706355912</v>
      </c>
      <c r="AN417" s="20"/>
      <c r="AO417" s="13">
        <f t="shared" si="225"/>
        <v>0.17315228720324263</v>
      </c>
      <c r="AP417" s="50">
        <f t="shared" si="226"/>
        <v>0.91978472527864863</v>
      </c>
      <c r="AQ417" s="12">
        <f t="shared" si="227"/>
        <v>17399.665388535035</v>
      </c>
      <c r="AR417" s="13">
        <f t="shared" si="228"/>
        <v>0.18825305796504307</v>
      </c>
      <c r="AS417" s="20"/>
      <c r="AT417" s="19">
        <f t="shared" si="231"/>
        <v>1688</v>
      </c>
      <c r="AU417" s="50">
        <v>-1.44E-2</v>
      </c>
      <c r="AV417" s="50"/>
      <c r="AW417" s="20"/>
      <c r="AX417" s="81">
        <f t="shared" si="229"/>
        <v>7.4312996751559028</v>
      </c>
      <c r="AY417" s="82">
        <f t="shared" si="230"/>
        <v>1.6449980878326513</v>
      </c>
      <c r="BA417" s="20"/>
      <c r="BB417" s="13"/>
    </row>
    <row r="418" spans="2:54" x14ac:dyDescent="0.2">
      <c r="B418" s="1">
        <v>11</v>
      </c>
      <c r="C418" t="s">
        <v>806</v>
      </c>
      <c r="D418" t="s">
        <v>765</v>
      </c>
      <c r="E418">
        <v>1678</v>
      </c>
      <c r="F418">
        <v>92427</v>
      </c>
      <c r="G418" s="20"/>
      <c r="H418" s="26">
        <v>1.518</v>
      </c>
      <c r="I418" s="26">
        <v>12.507999999999999</v>
      </c>
      <c r="J418" s="26">
        <v>12.497999999999999</v>
      </c>
      <c r="K418" s="20"/>
      <c r="L418" s="26">
        <v>2.4740000000000002</v>
      </c>
      <c r="M418" s="26">
        <v>11.74</v>
      </c>
      <c r="N418" s="26">
        <v>11.72</v>
      </c>
      <c r="O418" s="20"/>
      <c r="P418" s="28">
        <v>0.04</v>
      </c>
      <c r="Q418" s="28">
        <v>8.9999999999999993E-3</v>
      </c>
      <c r="R418" s="28">
        <v>8.9999999999999993E-3</v>
      </c>
      <c r="S418" s="20"/>
      <c r="T418" s="26">
        <v>5.76</v>
      </c>
      <c r="U418" s="26">
        <v>0.877</v>
      </c>
      <c r="V418" s="20"/>
      <c r="W418" s="26">
        <v>0.999</v>
      </c>
      <c r="X418" s="28">
        <f t="shared" si="216"/>
        <v>0.15225694444444446</v>
      </c>
      <c r="Y418" s="53">
        <f t="shared" si="217"/>
        <v>0.1521046875</v>
      </c>
      <c r="Z418" s="20"/>
      <c r="AA418" s="28">
        <f t="shared" si="218"/>
        <v>1.6297760210803691</v>
      </c>
      <c r="AB418" s="28">
        <f t="shared" si="219"/>
        <v>0.93859929645027196</v>
      </c>
      <c r="AC418" s="28">
        <f t="shared" si="220"/>
        <v>0.93775004000640116</v>
      </c>
      <c r="AD418" s="20"/>
      <c r="AE418" s="26">
        <v>-0.23100000000000001</v>
      </c>
      <c r="AF418" s="26">
        <v>-0.23100000000000001</v>
      </c>
      <c r="AG418" s="26">
        <v>1</v>
      </c>
      <c r="AH418" s="20"/>
      <c r="AI418" s="38">
        <f t="shared" si="221"/>
        <v>0.1521046875</v>
      </c>
      <c r="AJ418" s="14">
        <f t="shared" si="222"/>
        <v>0.90802380458514598</v>
      </c>
      <c r="AK418" s="59">
        <f t="shared" si="223"/>
        <v>15468.8757015625</v>
      </c>
      <c r="AL418" s="13">
        <f t="shared" si="224"/>
        <v>0.16751178408752504</v>
      </c>
      <c r="AN418" s="20"/>
      <c r="AO418" s="13">
        <f t="shared" si="225"/>
        <v>0.1521046875</v>
      </c>
      <c r="AP418" s="50">
        <f t="shared" si="226"/>
        <v>0.9080979054216245</v>
      </c>
      <c r="AQ418" s="12">
        <f t="shared" si="227"/>
        <v>15481.3482859375</v>
      </c>
      <c r="AR418" s="13">
        <f t="shared" si="228"/>
        <v>0.16749811511720061</v>
      </c>
      <c r="AS418" s="20"/>
      <c r="AT418" s="19">
        <f t="shared" si="231"/>
        <v>1678</v>
      </c>
      <c r="AU418" s="50">
        <v>3.9557000000000004E-3</v>
      </c>
      <c r="AV418" s="50"/>
      <c r="AW418" s="20"/>
      <c r="AX418" s="81">
        <f t="shared" si="229"/>
        <v>7.4253578870271513</v>
      </c>
      <c r="AY418" s="82">
        <f t="shared" si="230"/>
        <v>1.7509374747077999</v>
      </c>
      <c r="BA418" s="20"/>
      <c r="BB418" s="13"/>
    </row>
    <row r="419" spans="2:54" x14ac:dyDescent="0.2">
      <c r="B419" s="1">
        <v>11</v>
      </c>
      <c r="C419" t="s">
        <v>807</v>
      </c>
      <c r="D419" t="s">
        <v>707</v>
      </c>
      <c r="E419">
        <v>1588</v>
      </c>
      <c r="F419">
        <v>92427</v>
      </c>
      <c r="G419" s="20"/>
      <c r="H419" s="26">
        <v>1.4790000000000001</v>
      </c>
      <c r="I419" s="26">
        <v>12.737</v>
      </c>
      <c r="J419" s="26">
        <v>12.727</v>
      </c>
      <c r="K419" s="20"/>
      <c r="L419" s="26">
        <v>2.3490000000000002</v>
      </c>
      <c r="M419" s="26">
        <v>11.374000000000001</v>
      </c>
      <c r="N419" s="26">
        <v>11.355</v>
      </c>
      <c r="O419" s="20"/>
      <c r="P419" s="28">
        <v>0.04</v>
      </c>
      <c r="Q419" s="28">
        <v>1.2999999999999999E-2</v>
      </c>
      <c r="R419" s="28">
        <v>1.2999999999999999E-2</v>
      </c>
      <c r="S419" s="20"/>
      <c r="T419" s="26">
        <v>5.931</v>
      </c>
      <c r="U419" s="26">
        <v>0.89300000000000002</v>
      </c>
      <c r="V419" s="20"/>
      <c r="W419" s="26">
        <v>0.999</v>
      </c>
      <c r="X419" s="28">
        <f t="shared" si="216"/>
        <v>0.15056482886528411</v>
      </c>
      <c r="Y419" s="53">
        <f t="shared" si="217"/>
        <v>0.15041426403641883</v>
      </c>
      <c r="Z419" s="20"/>
      <c r="AA419" s="28">
        <f t="shared" si="218"/>
        <v>1.5882352941176472</v>
      </c>
      <c r="AB419" s="28">
        <f t="shared" si="219"/>
        <v>0.8929889298892989</v>
      </c>
      <c r="AC419" s="28">
        <f t="shared" si="220"/>
        <v>0.89219768995049897</v>
      </c>
      <c r="AD419" s="20"/>
      <c r="AE419" s="26">
        <v>-0.20499999999999999</v>
      </c>
      <c r="AF419" s="26">
        <v>-0.20499999999999999</v>
      </c>
      <c r="AG419" s="26">
        <v>1</v>
      </c>
      <c r="AH419" s="20"/>
      <c r="AI419" s="38">
        <f t="shared" si="221"/>
        <v>0.15041426403641883</v>
      </c>
      <c r="AJ419" s="14">
        <f t="shared" si="222"/>
        <v>0.91146865918828757</v>
      </c>
      <c r="AK419" s="59">
        <f t="shared" si="223"/>
        <v>15239.147361153264</v>
      </c>
      <c r="AL419" s="13">
        <f t="shared" si="224"/>
        <v>0.16502406585254495</v>
      </c>
      <c r="AN419" s="20"/>
      <c r="AO419" s="13">
        <f t="shared" si="225"/>
        <v>0.15041426403641883</v>
      </c>
      <c r="AP419" s="50">
        <f t="shared" si="226"/>
        <v>0.91154025504491609</v>
      </c>
      <c r="AQ419" s="12">
        <f t="shared" si="227"/>
        <v>15251.48133080425</v>
      </c>
      <c r="AR419" s="13">
        <f t="shared" si="228"/>
        <v>0.16501110423149351</v>
      </c>
      <c r="AS419" s="20"/>
      <c r="AT419" s="19">
        <f t="shared" si="231"/>
        <v>1588</v>
      </c>
      <c r="AU419" s="50">
        <v>7.3812000000000001E-3</v>
      </c>
      <c r="AV419" s="50"/>
      <c r="AW419" s="20"/>
      <c r="AX419" s="81">
        <f t="shared" si="229"/>
        <v>7.3702306418070807</v>
      </c>
      <c r="AY419" s="82">
        <f t="shared" si="230"/>
        <v>1.7801928328565895</v>
      </c>
      <c r="BA419" s="20"/>
      <c r="BB419" s="13"/>
    </row>
    <row r="420" spans="2:54" x14ac:dyDescent="0.2">
      <c r="B420" s="1">
        <v>11</v>
      </c>
      <c r="C420" t="s">
        <v>808</v>
      </c>
      <c r="D420" t="s">
        <v>749</v>
      </c>
      <c r="E420">
        <v>1575</v>
      </c>
      <c r="F420">
        <v>92427</v>
      </c>
      <c r="G420" s="20"/>
      <c r="H420" s="26">
        <v>1.272</v>
      </c>
      <c r="I420" s="26">
        <v>12.632</v>
      </c>
      <c r="J420" s="26">
        <v>12.621</v>
      </c>
      <c r="K420" s="20"/>
      <c r="L420" s="26">
        <v>1.8720000000000001</v>
      </c>
      <c r="M420" s="26">
        <v>12.289</v>
      </c>
      <c r="N420" s="26">
        <v>12.268000000000001</v>
      </c>
      <c r="O420" s="20"/>
      <c r="P420" s="28">
        <v>4.1000000000000002E-2</v>
      </c>
      <c r="Q420" s="28">
        <v>1.2E-2</v>
      </c>
      <c r="R420" s="28">
        <v>1.2E-2</v>
      </c>
      <c r="S420" s="20"/>
      <c r="T420" s="26">
        <v>5.14</v>
      </c>
      <c r="U420" s="26">
        <v>0.88500000000000001</v>
      </c>
      <c r="V420" s="20"/>
      <c r="W420" s="26">
        <v>0.999</v>
      </c>
      <c r="X420" s="28">
        <f t="shared" si="216"/>
        <v>0.17217898832684825</v>
      </c>
      <c r="Y420" s="53">
        <f t="shared" si="217"/>
        <v>0.17200680933852139</v>
      </c>
      <c r="Z420" s="20"/>
      <c r="AA420" s="28">
        <f t="shared" si="218"/>
        <v>1.4716981132075473</v>
      </c>
      <c r="AB420" s="28">
        <f t="shared" si="219"/>
        <v>0.97284673844205194</v>
      </c>
      <c r="AC420" s="28">
        <f t="shared" si="220"/>
        <v>0.9720307424134379</v>
      </c>
      <c r="AD420" s="20"/>
      <c r="AE420" s="26">
        <v>-0.187</v>
      </c>
      <c r="AF420" s="26">
        <v>-0.187</v>
      </c>
      <c r="AG420" s="26">
        <v>1</v>
      </c>
      <c r="AH420" s="20"/>
      <c r="AI420" s="38">
        <f t="shared" si="221"/>
        <v>0.17200680933852139</v>
      </c>
      <c r="AJ420" s="14">
        <f t="shared" si="222"/>
        <v>0.92412817847457962</v>
      </c>
      <c r="AK420" s="59">
        <f t="shared" si="223"/>
        <v>17188.058083657586</v>
      </c>
      <c r="AL420" s="13">
        <f t="shared" si="224"/>
        <v>0.18612873554234216</v>
      </c>
      <c r="AN420" s="20"/>
      <c r="AO420" s="13">
        <f t="shared" si="225"/>
        <v>0.17200680933852139</v>
      </c>
      <c r="AP420" s="50">
        <f t="shared" si="226"/>
        <v>0.92419038800935094</v>
      </c>
      <c r="AQ420" s="12">
        <f t="shared" si="227"/>
        <v>17202.162642023344</v>
      </c>
      <c r="AR420" s="13">
        <f t="shared" si="228"/>
        <v>0.18611620675801815</v>
      </c>
      <c r="AS420" s="20"/>
      <c r="AT420" s="19">
        <f t="shared" si="231"/>
        <v>1575</v>
      </c>
      <c r="AU420" s="50">
        <v>-1.4800000000000001E-2</v>
      </c>
      <c r="AV420" s="50"/>
      <c r="AW420" s="20"/>
      <c r="AX420" s="81">
        <f t="shared" si="229"/>
        <v>7.3620105512597336</v>
      </c>
      <c r="AY420" s="82">
        <f t="shared" si="230"/>
        <v>1.6370530794670737</v>
      </c>
      <c r="BA420" s="20"/>
      <c r="BB420" s="13"/>
    </row>
    <row r="421" spans="2:54" x14ac:dyDescent="0.2">
      <c r="B421" s="1">
        <v>11</v>
      </c>
      <c r="C421" t="s">
        <v>809</v>
      </c>
      <c r="D421" t="s">
        <v>705</v>
      </c>
      <c r="E421">
        <v>1512</v>
      </c>
      <c r="F421">
        <v>92427</v>
      </c>
      <c r="G421" s="20"/>
      <c r="H421" s="26">
        <v>1.252</v>
      </c>
      <c r="I421" s="26">
        <v>12.823</v>
      </c>
      <c r="J421" s="26">
        <v>12.813000000000001</v>
      </c>
      <c r="K421" s="20"/>
      <c r="L421" s="26">
        <v>1.9259999999999999</v>
      </c>
      <c r="M421" s="26">
        <v>12.882999999999999</v>
      </c>
      <c r="N421" s="26">
        <v>12.862</v>
      </c>
      <c r="O421" s="20"/>
      <c r="P421" s="28">
        <v>3.7999999999999999E-2</v>
      </c>
      <c r="Q421" s="28">
        <v>8.0000000000000002E-3</v>
      </c>
      <c r="R421" s="28">
        <v>8.0000000000000002E-3</v>
      </c>
      <c r="S421" s="20"/>
      <c r="T421" s="26">
        <v>5.2720000000000002</v>
      </c>
      <c r="U421" s="26">
        <v>0.89800000000000002</v>
      </c>
      <c r="V421" s="20"/>
      <c r="W421" s="26">
        <v>0.999</v>
      </c>
      <c r="X421" s="28">
        <f t="shared" si="216"/>
        <v>0.17033383915022762</v>
      </c>
      <c r="Y421" s="53">
        <f t="shared" si="217"/>
        <v>0.17016350531107741</v>
      </c>
      <c r="Z421" s="20"/>
      <c r="AA421" s="28">
        <f t="shared" si="218"/>
        <v>1.5383386581469649</v>
      </c>
      <c r="AB421" s="28">
        <f t="shared" si="219"/>
        <v>1.0046790922561022</v>
      </c>
      <c r="AC421" s="28">
        <f t="shared" si="220"/>
        <v>1.0038242410052289</v>
      </c>
      <c r="AD421" s="20"/>
      <c r="AE421" s="26">
        <v>-0.153</v>
      </c>
      <c r="AF421" s="26">
        <v>-0.153</v>
      </c>
      <c r="AG421" s="26">
        <v>1</v>
      </c>
      <c r="AH421" s="20"/>
      <c r="AI421" s="38">
        <f t="shared" si="221"/>
        <v>0.17016350531107741</v>
      </c>
      <c r="AJ421" s="14">
        <f t="shared" si="222"/>
        <v>0.92605618565870051</v>
      </c>
      <c r="AK421" s="59">
        <f t="shared" si="223"/>
        <v>16968.461677921096</v>
      </c>
      <c r="AL421" s="13">
        <f t="shared" si="224"/>
        <v>0.18375073558851152</v>
      </c>
      <c r="AN421" s="20"/>
      <c r="AO421" s="13">
        <f t="shared" si="225"/>
        <v>0.17016350531107741</v>
      </c>
      <c r="AP421" s="50">
        <f t="shared" si="226"/>
        <v>0.92611694074940198</v>
      </c>
      <c r="AQ421" s="12">
        <f t="shared" si="227"/>
        <v>16982.415085356603</v>
      </c>
      <c r="AR421" s="13">
        <f t="shared" si="228"/>
        <v>0.18373868117927231</v>
      </c>
      <c r="AS421" s="20"/>
      <c r="AT421" s="19">
        <f t="shared" si="231"/>
        <v>1512</v>
      </c>
      <c r="AU421" s="50">
        <v>-8.1907000000000004E-3</v>
      </c>
      <c r="AV421" s="50"/>
      <c r="AW421" s="20"/>
      <c r="AX421" s="81">
        <f t="shared" si="229"/>
        <v>7.3211885567394779</v>
      </c>
      <c r="AY421" s="82">
        <f t="shared" si="230"/>
        <v>1.6624097972002061</v>
      </c>
      <c r="BA421" s="20"/>
      <c r="BB421" s="13"/>
    </row>
    <row r="422" spans="2:54" x14ac:dyDescent="0.2">
      <c r="B422" s="1">
        <v>11</v>
      </c>
      <c r="C422" t="s">
        <v>810</v>
      </c>
      <c r="D422" t="s">
        <v>706</v>
      </c>
      <c r="E422">
        <v>1310</v>
      </c>
      <c r="F422">
        <v>92427</v>
      </c>
      <c r="G422" s="20"/>
      <c r="H422" s="26">
        <v>1.323</v>
      </c>
      <c r="I422" s="26">
        <v>12.999000000000001</v>
      </c>
      <c r="J422" s="26">
        <v>12.988</v>
      </c>
      <c r="K422" s="20"/>
      <c r="L422" s="26">
        <v>2.036</v>
      </c>
      <c r="M422" s="26">
        <v>12.648999999999999</v>
      </c>
      <c r="N422" s="26">
        <v>12.628</v>
      </c>
      <c r="O422" s="20"/>
      <c r="P422" s="28">
        <v>3.5999999999999997E-2</v>
      </c>
      <c r="Q422" s="28">
        <v>1.0999999999999999E-2</v>
      </c>
      <c r="R422" s="28">
        <v>0.01</v>
      </c>
      <c r="S422" s="20"/>
      <c r="T422" s="26">
        <v>6.4279999999999999</v>
      </c>
      <c r="U422" s="26">
        <v>0.90800000000000003</v>
      </c>
      <c r="V422" s="20"/>
      <c r="W422" s="26">
        <v>0.999</v>
      </c>
      <c r="X422" s="28">
        <f t="shared" si="216"/>
        <v>0.14125700062227753</v>
      </c>
      <c r="Y422" s="53">
        <f t="shared" si="217"/>
        <v>0.14111574362165524</v>
      </c>
      <c r="Z422" s="20"/>
      <c r="AA422" s="28">
        <f t="shared" si="218"/>
        <v>1.5389266817838247</v>
      </c>
      <c r="AB422" s="28">
        <f t="shared" si="219"/>
        <v>0.97307485191168541</v>
      </c>
      <c r="AC422" s="28">
        <f t="shared" si="220"/>
        <v>0.97228210655990144</v>
      </c>
      <c r="AD422" s="20"/>
      <c r="AE422" s="26">
        <v>-0.26500000000000001</v>
      </c>
      <c r="AF422" s="26">
        <v>-0.26500000000000001</v>
      </c>
      <c r="AG422" s="26">
        <v>1</v>
      </c>
      <c r="AH422" s="20"/>
      <c r="AI422" s="38">
        <f t="shared" si="221"/>
        <v>0.14111574362165524</v>
      </c>
      <c r="AJ422" s="14">
        <f t="shared" si="222"/>
        <v>0.92052127125584704</v>
      </c>
      <c r="AK422" s="59">
        <f t="shared" si="223"/>
        <v>14156.471720597385</v>
      </c>
      <c r="AL422" s="13">
        <f t="shared" si="224"/>
        <v>0.1532998182965768</v>
      </c>
      <c r="AN422" s="20"/>
      <c r="AO422" s="13">
        <f t="shared" si="225"/>
        <v>0.14111574362165524</v>
      </c>
      <c r="AP422" s="50">
        <f t="shared" si="226"/>
        <v>0.92058618405846848</v>
      </c>
      <c r="AQ422" s="12">
        <f t="shared" si="227"/>
        <v>14168.043211574361</v>
      </c>
      <c r="AR422" s="13">
        <f t="shared" si="228"/>
        <v>0.15328900874824847</v>
      </c>
      <c r="AS422" s="20"/>
      <c r="AT422" s="19">
        <f t="shared" si="231"/>
        <v>1310</v>
      </c>
      <c r="AU422" s="50">
        <v>-2.4400000000000002E-2</v>
      </c>
      <c r="AV422" s="50"/>
      <c r="AW422" s="20"/>
      <c r="AX422" s="81">
        <f t="shared" si="229"/>
        <v>7.1777824161951971</v>
      </c>
      <c r="AY422" s="82">
        <f t="shared" si="230"/>
        <v>1.8606634478752662</v>
      </c>
      <c r="BA422" s="20"/>
      <c r="BB422" s="13"/>
    </row>
    <row r="423" spans="2:54" x14ac:dyDescent="0.2">
      <c r="B423" s="1">
        <v>11</v>
      </c>
      <c r="C423" t="s">
        <v>811</v>
      </c>
      <c r="D423" t="s">
        <v>721</v>
      </c>
      <c r="E423">
        <v>1308</v>
      </c>
      <c r="F423">
        <v>92427</v>
      </c>
      <c r="G423" s="20"/>
      <c r="H423" s="26">
        <v>1.3129999999999999</v>
      </c>
      <c r="I423" s="26">
        <v>12.731999999999999</v>
      </c>
      <c r="J423" s="26">
        <v>12.721</v>
      </c>
      <c r="K423" s="20"/>
      <c r="L423" s="26">
        <v>1.6930000000000001</v>
      </c>
      <c r="M423" s="26">
        <v>12.715</v>
      </c>
      <c r="N423" s="26">
        <v>12.694000000000001</v>
      </c>
      <c r="O423" s="20"/>
      <c r="P423" s="28">
        <v>5.1999999999999998E-2</v>
      </c>
      <c r="Q423" s="28">
        <v>0.01</v>
      </c>
      <c r="R423" s="28">
        <v>0.01</v>
      </c>
      <c r="S423" s="20"/>
      <c r="T423" s="26">
        <v>6.3890000000000002</v>
      </c>
      <c r="U423" s="26">
        <v>0.89</v>
      </c>
      <c r="V423" s="20"/>
      <c r="W423" s="26">
        <v>0.999</v>
      </c>
      <c r="X423" s="28">
        <f t="shared" si="216"/>
        <v>0.13930192518390985</v>
      </c>
      <c r="Y423" s="53">
        <f t="shared" si="217"/>
        <v>0.13916262325872594</v>
      </c>
      <c r="Z423" s="20"/>
      <c r="AA423" s="28">
        <f t="shared" si="218"/>
        <v>1.2894135567402896</v>
      </c>
      <c r="AB423" s="28">
        <f t="shared" si="219"/>
        <v>0.99866478165252914</v>
      </c>
      <c r="AC423" s="28">
        <f t="shared" si="220"/>
        <v>0.99787752535178054</v>
      </c>
      <c r="AD423" s="20"/>
      <c r="AE423" s="26">
        <v>-0.16700000000000001</v>
      </c>
      <c r="AF423" s="26">
        <v>-0.16700000000000001</v>
      </c>
      <c r="AG423" s="26">
        <v>1</v>
      </c>
      <c r="AH423" s="20"/>
      <c r="AI423" s="38">
        <f t="shared" si="221"/>
        <v>0.13916262325872594</v>
      </c>
      <c r="AJ423" s="14">
        <f t="shared" si="222"/>
        <v>0.9194405452293124</v>
      </c>
      <c r="AK423" s="59">
        <f t="shared" si="223"/>
        <v>13976.947733604633</v>
      </c>
      <c r="AL423" s="13">
        <f t="shared" si="224"/>
        <v>0.15135576082738245</v>
      </c>
      <c r="AN423" s="20"/>
      <c r="AO423" s="13">
        <f t="shared" si="225"/>
        <v>0.13916262325872594</v>
      </c>
      <c r="AP423" s="50">
        <f t="shared" si="226"/>
        <v>0.91950626351191633</v>
      </c>
      <c r="AQ423" s="12">
        <f t="shared" si="227"/>
        <v>13988.359068711849</v>
      </c>
      <c r="AR423" s="13">
        <f t="shared" si="228"/>
        <v>0.15134494323857584</v>
      </c>
      <c r="AS423" s="20"/>
      <c r="AT423" s="19">
        <f t="shared" si="231"/>
        <v>1308</v>
      </c>
      <c r="AU423" s="50">
        <v>-1.9199999999999998E-2</v>
      </c>
      <c r="AV423" s="50"/>
      <c r="AW423" s="20"/>
      <c r="AX423" s="81">
        <f t="shared" si="229"/>
        <v>7.1762545320171442</v>
      </c>
      <c r="AY423" s="82">
        <f t="shared" si="230"/>
        <v>1.8545777616202062</v>
      </c>
      <c r="BA423" s="20"/>
      <c r="BB423" s="13"/>
    </row>
    <row r="424" spans="2:54" x14ac:dyDescent="0.2">
      <c r="B424" s="1">
        <v>11</v>
      </c>
      <c r="C424" t="s">
        <v>812</v>
      </c>
      <c r="D424" t="s">
        <v>757</v>
      </c>
      <c r="E424">
        <v>1269</v>
      </c>
      <c r="F424">
        <v>92427</v>
      </c>
      <c r="G424" s="20"/>
      <c r="H424" s="26">
        <v>1.4079999999999999</v>
      </c>
      <c r="I424" s="26">
        <v>12.494</v>
      </c>
      <c r="J424" s="26">
        <v>12.483000000000001</v>
      </c>
      <c r="K424" s="20"/>
      <c r="L424" s="26">
        <v>2.1840000000000002</v>
      </c>
      <c r="M424" s="26">
        <v>12.164999999999999</v>
      </c>
      <c r="N424" s="26">
        <v>12.145</v>
      </c>
      <c r="O424" s="20"/>
      <c r="P424" s="28">
        <v>1.7999999999999999E-2</v>
      </c>
      <c r="Q424" s="28">
        <v>0.01</v>
      </c>
      <c r="R424" s="28">
        <v>0.01</v>
      </c>
      <c r="S424" s="20"/>
      <c r="T424" s="26">
        <v>7.0640000000000001</v>
      </c>
      <c r="U424" s="26">
        <v>0.873</v>
      </c>
      <c r="V424" s="20"/>
      <c r="W424" s="26">
        <v>0.999</v>
      </c>
      <c r="X424" s="28">
        <f t="shared" si="216"/>
        <v>0.12358437146092865</v>
      </c>
      <c r="Y424" s="53">
        <f t="shared" si="217"/>
        <v>0.12346078708946773</v>
      </c>
      <c r="Z424" s="20"/>
      <c r="AA424" s="28">
        <f t="shared" si="218"/>
        <v>1.5511363636363638</v>
      </c>
      <c r="AB424" s="28">
        <f t="shared" si="219"/>
        <v>0.97366736033295975</v>
      </c>
      <c r="AC424" s="28">
        <f t="shared" si="220"/>
        <v>0.97292317551870533</v>
      </c>
      <c r="AD424" s="20"/>
      <c r="AE424" s="26">
        <v>-0.24199999999999999</v>
      </c>
      <c r="AF424" s="26">
        <v>-0.24199999999999999</v>
      </c>
      <c r="AG424" s="26">
        <v>1</v>
      </c>
      <c r="AH424" s="20"/>
      <c r="AI424" s="38">
        <f t="shared" si="221"/>
        <v>0.12346078708946773</v>
      </c>
      <c r="AJ424" s="14">
        <f t="shared" si="222"/>
        <v>0.91110842388739521</v>
      </c>
      <c r="AK424" s="59">
        <f t="shared" si="223"/>
        <v>12513.314644960363</v>
      </c>
      <c r="AL424" s="13">
        <f t="shared" si="224"/>
        <v>0.1355061415881787</v>
      </c>
      <c r="AN424" s="20"/>
      <c r="AO424" s="13">
        <f t="shared" si="225"/>
        <v>0.12346078708946773</v>
      </c>
      <c r="AP424" s="50">
        <f t="shared" si="226"/>
        <v>0.91118028267994411</v>
      </c>
      <c r="AQ424" s="12">
        <f t="shared" si="227"/>
        <v>12523.438429501699</v>
      </c>
      <c r="AR424" s="13">
        <f t="shared" si="228"/>
        <v>0.13549545511053804</v>
      </c>
      <c r="AS424" s="20"/>
      <c r="AT424" s="19">
        <f t="shared" si="231"/>
        <v>1269</v>
      </c>
      <c r="AU424" s="50">
        <v>-1.7299999999999999E-2</v>
      </c>
      <c r="AV424" s="50"/>
      <c r="AW424" s="20"/>
      <c r="AX424" s="81">
        <f t="shared" si="229"/>
        <v>7.1459844677143876</v>
      </c>
      <c r="AY424" s="82">
        <f t="shared" si="230"/>
        <v>1.9550114633016589</v>
      </c>
      <c r="BA424" s="20"/>
      <c r="BB424" s="13"/>
    </row>
    <row r="425" spans="2:54" x14ac:dyDescent="0.2">
      <c r="B425" s="1">
        <v>11</v>
      </c>
      <c r="C425" t="s">
        <v>813</v>
      </c>
      <c r="D425" t="s">
        <v>769</v>
      </c>
      <c r="E425">
        <v>1218</v>
      </c>
      <c r="F425">
        <v>92427</v>
      </c>
      <c r="G425" s="20"/>
      <c r="H425" s="26">
        <v>1.2150000000000001</v>
      </c>
      <c r="I425" s="26">
        <v>12.622999999999999</v>
      </c>
      <c r="J425" s="26">
        <v>12.612</v>
      </c>
      <c r="K425" s="20"/>
      <c r="L425" s="26">
        <v>1.899</v>
      </c>
      <c r="M425" s="26">
        <v>12.449</v>
      </c>
      <c r="N425" s="26">
        <v>12.428000000000001</v>
      </c>
      <c r="O425" s="20"/>
      <c r="P425" s="28">
        <v>3.6999999999999998E-2</v>
      </c>
      <c r="Q425" s="28">
        <v>8.0000000000000002E-3</v>
      </c>
      <c r="R425" s="28">
        <v>8.0000000000000002E-3</v>
      </c>
      <c r="S425" s="20"/>
      <c r="T425" s="26">
        <v>6.35</v>
      </c>
      <c r="U425" s="26">
        <v>0.88100000000000001</v>
      </c>
      <c r="V425" s="20"/>
      <c r="W425" s="26">
        <v>0.999</v>
      </c>
      <c r="X425" s="28">
        <f t="shared" si="216"/>
        <v>0.13874015748031496</v>
      </c>
      <c r="Y425" s="53">
        <f t="shared" si="217"/>
        <v>0.13860141732283465</v>
      </c>
      <c r="Z425" s="20"/>
      <c r="AA425" s="28">
        <f t="shared" si="218"/>
        <v>1.5629629629629629</v>
      </c>
      <c r="AB425" s="28">
        <f t="shared" si="219"/>
        <v>0.98621563812089053</v>
      </c>
      <c r="AC425" s="28">
        <f t="shared" si="220"/>
        <v>0.98541071994925478</v>
      </c>
      <c r="AD425" s="20"/>
      <c r="AE425" s="26">
        <v>-0.22800000000000001</v>
      </c>
      <c r="AF425" s="26">
        <v>-0.22800000000000001</v>
      </c>
      <c r="AG425" s="26">
        <v>1</v>
      </c>
      <c r="AH425" s="20"/>
      <c r="AI425" s="38">
        <f t="shared" si="221"/>
        <v>0.13860141732283465</v>
      </c>
      <c r="AJ425" s="14">
        <f t="shared" si="222"/>
        <v>0.92423755276352648</v>
      </c>
      <c r="AK425" s="59">
        <f t="shared" si="223"/>
        <v>13848.331356377952</v>
      </c>
      <c r="AL425" s="13">
        <f t="shared" si="224"/>
        <v>0.14996297965648331</v>
      </c>
      <c r="AN425" s="20"/>
      <c r="AO425" s="13">
        <f t="shared" si="225"/>
        <v>0.13860141732283465</v>
      </c>
      <c r="AP425" s="50">
        <f t="shared" si="226"/>
        <v>0.92429967996521201</v>
      </c>
      <c r="AQ425" s="12">
        <f t="shared" si="227"/>
        <v>13859.696672598426</v>
      </c>
      <c r="AR425" s="13">
        <f t="shared" si="228"/>
        <v>0.1499528998301192</v>
      </c>
      <c r="AS425" s="20"/>
      <c r="AT425" s="19">
        <f t="shared" si="231"/>
        <v>1218</v>
      </c>
      <c r="AU425" s="50">
        <v>-1.46E-2</v>
      </c>
      <c r="AV425" s="50"/>
      <c r="AW425" s="20"/>
      <c r="AX425" s="81">
        <f t="shared" si="229"/>
        <v>7.1049654482698426</v>
      </c>
      <c r="AY425" s="82">
        <f t="shared" si="230"/>
        <v>1.8484548129046001</v>
      </c>
      <c r="BA425" s="20"/>
      <c r="BB425" s="13"/>
    </row>
    <row r="426" spans="2:54" x14ac:dyDescent="0.2">
      <c r="B426" s="1">
        <v>11</v>
      </c>
      <c r="C426" t="s">
        <v>814</v>
      </c>
      <c r="D426" t="s">
        <v>781</v>
      </c>
      <c r="E426">
        <v>1204</v>
      </c>
      <c r="F426">
        <v>92427</v>
      </c>
      <c r="G426" s="20"/>
      <c r="H426" s="26">
        <v>1.3080000000000001</v>
      </c>
      <c r="I426" s="26">
        <v>12.97</v>
      </c>
      <c r="J426" s="26">
        <v>12.959</v>
      </c>
      <c r="K426" s="20"/>
      <c r="L426" s="26">
        <v>1.978</v>
      </c>
      <c r="M426" s="26">
        <v>11.622</v>
      </c>
      <c r="N426" s="26">
        <v>11.603</v>
      </c>
      <c r="O426" s="20"/>
      <c r="P426" s="28">
        <v>4.2000000000000003E-2</v>
      </c>
      <c r="Q426" s="28">
        <v>0.01</v>
      </c>
      <c r="R426" s="28">
        <v>0.01</v>
      </c>
      <c r="S426" s="20"/>
      <c r="T426" s="26">
        <v>6.9169999999999998</v>
      </c>
      <c r="U426" s="26">
        <v>0.90500000000000003</v>
      </c>
      <c r="V426" s="20"/>
      <c r="W426" s="26">
        <v>0.999</v>
      </c>
      <c r="X426" s="28">
        <f t="shared" si="216"/>
        <v>0.13083706809310394</v>
      </c>
      <c r="Y426" s="53">
        <f t="shared" si="217"/>
        <v>0.13070623102501083</v>
      </c>
      <c r="Z426" s="20"/>
      <c r="AA426" s="28">
        <f t="shared" si="218"/>
        <v>1.5122324159021405</v>
      </c>
      <c r="AB426" s="28">
        <f t="shared" si="219"/>
        <v>0.89606784888203539</v>
      </c>
      <c r="AC426" s="28">
        <f t="shared" si="220"/>
        <v>0.8953622964734933</v>
      </c>
      <c r="AD426" s="20"/>
      <c r="AE426" s="26">
        <v>-0.248</v>
      </c>
      <c r="AF426" s="26">
        <v>-0.248</v>
      </c>
      <c r="AG426" s="26">
        <v>1</v>
      </c>
      <c r="AH426" s="20"/>
      <c r="AI426" s="38">
        <f t="shared" si="221"/>
        <v>0.13070623102501083</v>
      </c>
      <c r="AJ426" s="14">
        <f t="shared" si="222"/>
        <v>0.92020630425360095</v>
      </c>
      <c r="AK426" s="59">
        <f t="shared" si="223"/>
        <v>13116.696601850512</v>
      </c>
      <c r="AL426" s="13">
        <f t="shared" si="224"/>
        <v>0.14204013863068399</v>
      </c>
      <c r="AN426" s="20"/>
      <c r="AO426" s="13">
        <f t="shared" si="225"/>
        <v>0.13070623102501083</v>
      </c>
      <c r="AP426" s="50">
        <f t="shared" si="226"/>
        <v>0.92027145201929939</v>
      </c>
      <c r="AQ426" s="12">
        <f t="shared" si="227"/>
        <v>13127.414512794563</v>
      </c>
      <c r="AR426" s="13">
        <f t="shared" si="228"/>
        <v>0.14203008333922515</v>
      </c>
      <c r="AS426" s="20"/>
      <c r="AT426" s="19">
        <f t="shared" si="231"/>
        <v>1204</v>
      </c>
      <c r="AU426" s="50">
        <v>-1.5800000000000002E-2</v>
      </c>
      <c r="AV426" s="50"/>
      <c r="AW426" s="20"/>
      <c r="AX426" s="81">
        <f t="shared" si="229"/>
        <v>7.0934046258687662</v>
      </c>
      <c r="AY426" s="82">
        <f t="shared" si="230"/>
        <v>1.9339821496184477</v>
      </c>
      <c r="BA426" s="20"/>
      <c r="BB426" s="13"/>
    </row>
    <row r="427" spans="2:54" x14ac:dyDescent="0.2">
      <c r="B427" s="1">
        <v>11</v>
      </c>
      <c r="C427" t="s">
        <v>815</v>
      </c>
      <c r="D427" t="s">
        <v>767</v>
      </c>
      <c r="E427">
        <v>1201</v>
      </c>
      <c r="F427">
        <v>92427</v>
      </c>
      <c r="G427" s="20"/>
      <c r="H427" s="26">
        <v>1.3120000000000001</v>
      </c>
      <c r="I427" s="26">
        <v>12.843</v>
      </c>
      <c r="J427" s="26">
        <v>12.832000000000001</v>
      </c>
      <c r="K427" s="20"/>
      <c r="L427" s="26">
        <v>2.109</v>
      </c>
      <c r="M427" s="26">
        <v>11.787000000000001</v>
      </c>
      <c r="N427" s="26">
        <v>11.766999999999999</v>
      </c>
      <c r="O427" s="20"/>
      <c r="P427" s="28">
        <v>3.5000000000000003E-2</v>
      </c>
      <c r="Q427" s="28">
        <v>7.0000000000000001E-3</v>
      </c>
      <c r="R427" s="28">
        <v>7.0000000000000001E-3</v>
      </c>
      <c r="S427" s="20"/>
      <c r="T427" s="26">
        <v>6.9530000000000003</v>
      </c>
      <c r="U427" s="26">
        <v>0.89600000000000002</v>
      </c>
      <c r="V427" s="20"/>
      <c r="W427" s="26">
        <v>0.999</v>
      </c>
      <c r="X427" s="28">
        <f t="shared" si="216"/>
        <v>0.12886523802675104</v>
      </c>
      <c r="Y427" s="53">
        <f t="shared" si="217"/>
        <v>0.1287363727887243</v>
      </c>
      <c r="Z427" s="20"/>
      <c r="AA427" s="28">
        <f t="shared" si="218"/>
        <v>1.6074695121951219</v>
      </c>
      <c r="AB427" s="28">
        <f t="shared" si="219"/>
        <v>0.91777622050922691</v>
      </c>
      <c r="AC427" s="28">
        <f t="shared" si="220"/>
        <v>0.91700436408977548</v>
      </c>
      <c r="AD427" s="20"/>
      <c r="AE427" s="26">
        <v>-0.16400000000000001</v>
      </c>
      <c r="AF427" s="26">
        <v>-0.16400000000000001</v>
      </c>
      <c r="AG427" s="26">
        <v>1</v>
      </c>
      <c r="AH427" s="20"/>
      <c r="AI427" s="38">
        <f t="shared" si="221"/>
        <v>0.1287363727887243</v>
      </c>
      <c r="AJ427" s="14">
        <f t="shared" si="222"/>
        <v>0.9191013385702429</v>
      </c>
      <c r="AK427" s="59">
        <f t="shared" si="223"/>
        <v>12934.547961455488</v>
      </c>
      <c r="AL427" s="13">
        <f t="shared" si="224"/>
        <v>0.14006765890362757</v>
      </c>
      <c r="AN427" s="20"/>
      <c r="AO427" s="13">
        <f t="shared" si="225"/>
        <v>0.1287363727887243</v>
      </c>
      <c r="AP427" s="50">
        <f t="shared" si="226"/>
        <v>0.91916730924121248</v>
      </c>
      <c r="AQ427" s="12">
        <f t="shared" si="227"/>
        <v>12945.104344024163</v>
      </c>
      <c r="AR427" s="13">
        <f t="shared" si="228"/>
        <v>0.14005760593792033</v>
      </c>
      <c r="AS427" s="20"/>
      <c r="AT427" s="19">
        <f t="shared" si="231"/>
        <v>1201</v>
      </c>
      <c r="AU427" s="50">
        <v>1.4E-2</v>
      </c>
      <c r="AV427" s="50"/>
      <c r="AW427" s="20"/>
      <c r="AX427" s="81">
        <f t="shared" si="229"/>
        <v>7.0909098220799835</v>
      </c>
      <c r="AY427" s="82">
        <f t="shared" si="230"/>
        <v>1.9391732211168808</v>
      </c>
      <c r="BA427" s="20"/>
      <c r="BB427" s="13"/>
    </row>
    <row r="428" spans="2:54" x14ac:dyDescent="0.2">
      <c r="B428" s="1">
        <v>11</v>
      </c>
      <c r="C428" t="s">
        <v>816</v>
      </c>
      <c r="D428" t="s">
        <v>761</v>
      </c>
      <c r="E428">
        <v>1172</v>
      </c>
      <c r="F428">
        <v>92427</v>
      </c>
      <c r="G428" s="20"/>
      <c r="H428" s="26">
        <v>1.3009999999999999</v>
      </c>
      <c r="I428" s="26">
        <v>12.635999999999999</v>
      </c>
      <c r="J428" s="26">
        <v>12.625</v>
      </c>
      <c r="K428" s="20"/>
      <c r="L428" s="26">
        <v>1.6930000000000001</v>
      </c>
      <c r="M428" s="26">
        <v>11.782</v>
      </c>
      <c r="N428" s="26">
        <v>11.762</v>
      </c>
      <c r="O428" s="20"/>
      <c r="P428" s="28">
        <v>1.9E-2</v>
      </c>
      <c r="Q428" s="28">
        <v>1.2999999999999999E-2</v>
      </c>
      <c r="R428" s="28">
        <v>1.2999999999999999E-2</v>
      </c>
      <c r="S428" s="20"/>
      <c r="T428" s="26">
        <v>7.0679999999999996</v>
      </c>
      <c r="U428" s="26">
        <v>0.88200000000000001</v>
      </c>
      <c r="V428" s="20"/>
      <c r="W428" s="26">
        <v>0.999</v>
      </c>
      <c r="X428" s="28">
        <f t="shared" si="216"/>
        <v>0.12478777589134127</v>
      </c>
      <c r="Y428" s="53">
        <f t="shared" si="217"/>
        <v>0.12466298811544993</v>
      </c>
      <c r="Z428" s="20"/>
      <c r="AA428" s="28">
        <f t="shared" si="218"/>
        <v>1.3013066871637202</v>
      </c>
      <c r="AB428" s="28">
        <f t="shared" si="219"/>
        <v>0.93241532130421023</v>
      </c>
      <c r="AC428" s="28">
        <f t="shared" si="220"/>
        <v>0.93164356435643569</v>
      </c>
      <c r="AD428" s="20"/>
      <c r="AE428" s="26">
        <v>-0.17399999999999999</v>
      </c>
      <c r="AF428" s="26">
        <v>-0.17399999999999999</v>
      </c>
      <c r="AG428" s="26">
        <v>1</v>
      </c>
      <c r="AH428" s="20"/>
      <c r="AI428" s="38">
        <f t="shared" si="221"/>
        <v>0.12466298811544993</v>
      </c>
      <c r="AJ428" s="14">
        <f t="shared" si="222"/>
        <v>0.91817648161036125</v>
      </c>
      <c r="AK428" s="59">
        <f t="shared" si="223"/>
        <v>12537.898615449916</v>
      </c>
      <c r="AL428" s="13">
        <f t="shared" si="224"/>
        <v>0.13577236033840398</v>
      </c>
      <c r="AN428" s="20"/>
      <c r="AO428" s="13">
        <f t="shared" si="225"/>
        <v>0.12466298811544993</v>
      </c>
      <c r="AP428" s="50">
        <f t="shared" si="226"/>
        <v>0.91824313938915925</v>
      </c>
      <c r="AQ428" s="12">
        <f t="shared" si="227"/>
        <v>12548.120980475383</v>
      </c>
      <c r="AR428" s="13">
        <f t="shared" si="228"/>
        <v>0.13576250425173794</v>
      </c>
      <c r="AS428" s="20"/>
      <c r="AT428" s="19">
        <f t="shared" si="231"/>
        <v>1172</v>
      </c>
      <c r="AU428" s="50">
        <v>-1.47E-2</v>
      </c>
      <c r="AV428" s="50"/>
      <c r="AW428" s="20"/>
      <c r="AX428" s="81">
        <f t="shared" si="229"/>
        <v>7.0664669701369576</v>
      </c>
      <c r="AY428" s="82">
        <f t="shared" si="230"/>
        <v>1.9555775544574499</v>
      </c>
      <c r="BA428" s="20"/>
      <c r="BB428" s="13"/>
    </row>
    <row r="429" spans="2:54" x14ac:dyDescent="0.2">
      <c r="B429" s="1">
        <v>11</v>
      </c>
      <c r="C429" t="s">
        <v>817</v>
      </c>
      <c r="D429" t="s">
        <v>766</v>
      </c>
      <c r="E429">
        <v>1155</v>
      </c>
      <c r="F429">
        <v>92427</v>
      </c>
      <c r="G429" s="20"/>
      <c r="H429" s="26">
        <v>1.151</v>
      </c>
      <c r="I429" s="26">
        <v>12.842000000000001</v>
      </c>
      <c r="J429" s="26">
        <v>12.831</v>
      </c>
      <c r="K429" s="20"/>
      <c r="L429" s="26">
        <v>1.927</v>
      </c>
      <c r="M429" s="26">
        <v>11.845000000000001</v>
      </c>
      <c r="N429" s="26">
        <v>11.824999999999999</v>
      </c>
      <c r="O429" s="20"/>
      <c r="P429" s="28">
        <v>2.8000000000000001E-2</v>
      </c>
      <c r="Q429" s="28">
        <v>0.01</v>
      </c>
      <c r="R429" s="28">
        <v>0.01</v>
      </c>
      <c r="S429" s="20"/>
      <c r="T429" s="26">
        <v>6.3449999999999998</v>
      </c>
      <c r="U429" s="26">
        <v>0.89600000000000002</v>
      </c>
      <c r="V429" s="20"/>
      <c r="W429" s="26">
        <v>0.999</v>
      </c>
      <c r="X429" s="28">
        <f t="shared" si="216"/>
        <v>0.14121355397951144</v>
      </c>
      <c r="Y429" s="53">
        <f t="shared" si="217"/>
        <v>0.14107234042553193</v>
      </c>
      <c r="Z429" s="20"/>
      <c r="AA429" s="28">
        <f t="shared" si="218"/>
        <v>1.6741963509991311</v>
      </c>
      <c r="AB429" s="28">
        <f t="shared" si="219"/>
        <v>0.92236411773867</v>
      </c>
      <c r="AC429" s="28">
        <f t="shared" si="220"/>
        <v>0.92159613436209176</v>
      </c>
      <c r="AD429" s="20"/>
      <c r="AE429" s="26">
        <v>-0.17299999999999999</v>
      </c>
      <c r="AF429" s="26">
        <v>-0.17299999999999999</v>
      </c>
      <c r="AG429" s="26">
        <v>1</v>
      </c>
      <c r="AH429" s="20"/>
      <c r="AI429" s="38">
        <f t="shared" si="221"/>
        <v>0.14107234042553193</v>
      </c>
      <c r="AJ429" s="14">
        <f t="shared" si="222"/>
        <v>0.92923645902767316</v>
      </c>
      <c r="AK429" s="59">
        <f t="shared" si="223"/>
        <v>14019.386723404257</v>
      </c>
      <c r="AL429" s="13">
        <f t="shared" si="224"/>
        <v>0.15181533080734483</v>
      </c>
      <c r="AN429" s="20"/>
      <c r="AO429" s="13">
        <f t="shared" si="225"/>
        <v>0.14107234042553193</v>
      </c>
      <c r="AP429" s="50">
        <f t="shared" si="226"/>
        <v>0.92929480059060554</v>
      </c>
      <c r="AQ429" s="12">
        <f t="shared" si="227"/>
        <v>14030.954655319152</v>
      </c>
      <c r="AR429" s="13">
        <f t="shared" si="228"/>
        <v>0.15180579976975508</v>
      </c>
      <c r="AS429" s="20"/>
      <c r="AT429" s="19">
        <f t="shared" si="231"/>
        <v>1155</v>
      </c>
      <c r="AU429" s="50">
        <v>8.2483999999999995E-3</v>
      </c>
      <c r="AV429" s="50"/>
      <c r="AW429" s="20"/>
      <c r="AX429" s="81">
        <f t="shared" si="229"/>
        <v>7.0518556229558937</v>
      </c>
      <c r="AY429" s="82">
        <f t="shared" si="230"/>
        <v>1.847667101166351</v>
      </c>
      <c r="BA429" s="20"/>
      <c r="BB429" s="13"/>
    </row>
    <row r="430" spans="2:54" x14ac:dyDescent="0.2">
      <c r="B430" s="1">
        <v>11</v>
      </c>
      <c r="C430" t="s">
        <v>818</v>
      </c>
      <c r="D430" t="s">
        <v>739</v>
      </c>
      <c r="E430">
        <v>1119</v>
      </c>
      <c r="F430">
        <v>92427</v>
      </c>
      <c r="G430" s="20"/>
      <c r="H430" s="26">
        <v>1.4530000000000001</v>
      </c>
      <c r="I430" s="26">
        <v>12.603999999999999</v>
      </c>
      <c r="J430" s="26">
        <v>12.593</v>
      </c>
      <c r="K430" s="20"/>
      <c r="L430" s="26">
        <v>3.0059999999999998</v>
      </c>
      <c r="M430" s="26">
        <v>12.135999999999999</v>
      </c>
      <c r="N430" s="26">
        <v>12.116</v>
      </c>
      <c r="O430" s="20"/>
      <c r="P430" s="28">
        <v>1.2999999999999999E-2</v>
      </c>
      <c r="Q430" s="28">
        <v>8.9999999999999993E-3</v>
      </c>
      <c r="R430" s="28">
        <v>8.9999999999999993E-3</v>
      </c>
      <c r="S430" s="20"/>
      <c r="T430" s="26">
        <v>8.2669999999999995</v>
      </c>
      <c r="U430" s="26">
        <v>0.879</v>
      </c>
      <c r="V430" s="20"/>
      <c r="W430" s="26">
        <v>0.999</v>
      </c>
      <c r="X430" s="28">
        <f t="shared" si="216"/>
        <v>0.1063263578081529</v>
      </c>
      <c r="Y430" s="53">
        <f t="shared" si="217"/>
        <v>0.10622003145034475</v>
      </c>
      <c r="Z430" s="20"/>
      <c r="AA430" s="28">
        <f t="shared" si="218"/>
        <v>2.0688231245698554</v>
      </c>
      <c r="AB430" s="28">
        <f t="shared" si="219"/>
        <v>0.9628689304982545</v>
      </c>
      <c r="AC430" s="28">
        <f t="shared" si="220"/>
        <v>0.96212181370602712</v>
      </c>
      <c r="AD430" s="20"/>
      <c r="AE430" s="26">
        <v>-0.30599999999999999</v>
      </c>
      <c r="AF430" s="26">
        <v>-0.30599999999999999</v>
      </c>
      <c r="AG430" s="26">
        <v>1</v>
      </c>
      <c r="AH430" s="20"/>
      <c r="AI430" s="38">
        <f t="shared" si="221"/>
        <v>0.10622003145034475</v>
      </c>
      <c r="AJ430" s="14">
        <f t="shared" si="222"/>
        <v>0.90747181612447336</v>
      </c>
      <c r="AK430" s="59">
        <f t="shared" si="223"/>
        <v>10809.02858908915</v>
      </c>
      <c r="AL430" s="13">
        <f t="shared" si="224"/>
        <v>0.11705050180398668</v>
      </c>
      <c r="AN430" s="20"/>
      <c r="AO430" s="13">
        <f t="shared" si="225"/>
        <v>0.10622003145034475</v>
      </c>
      <c r="AP430" s="50">
        <f t="shared" si="226"/>
        <v>0.9075463163919274</v>
      </c>
      <c r="AQ430" s="12">
        <f t="shared" si="227"/>
        <v>10817.738631668079</v>
      </c>
      <c r="AR430" s="13">
        <f t="shared" si="228"/>
        <v>0.11704089315533425</v>
      </c>
      <c r="AS430" s="20"/>
      <c r="AT430" s="19">
        <f t="shared" si="231"/>
        <v>1119</v>
      </c>
      <c r="AU430" s="50">
        <v>-7.4428999999999997E-3</v>
      </c>
      <c r="AV430" s="50"/>
      <c r="AW430" s="20"/>
      <c r="AX430" s="81">
        <f t="shared" si="229"/>
        <v>7.020190708311925</v>
      </c>
      <c r="AY430" s="82">
        <f t="shared" si="230"/>
        <v>2.1122716862705384</v>
      </c>
      <c r="BA430" s="20"/>
      <c r="BB430" s="13"/>
    </row>
    <row r="431" spans="2:54" x14ac:dyDescent="0.2">
      <c r="B431" s="1">
        <v>11</v>
      </c>
      <c r="C431" t="s">
        <v>819</v>
      </c>
      <c r="D431" t="s">
        <v>756</v>
      </c>
      <c r="E431">
        <v>1083</v>
      </c>
      <c r="F431">
        <v>92427</v>
      </c>
      <c r="G431" s="20"/>
      <c r="H431" s="26">
        <v>1.2789999999999999</v>
      </c>
      <c r="I431" s="26">
        <v>12.794</v>
      </c>
      <c r="J431" s="26">
        <v>12.782999999999999</v>
      </c>
      <c r="K431" s="20"/>
      <c r="L431" s="26">
        <v>1.9770000000000001</v>
      </c>
      <c r="M431" s="26">
        <v>11.208</v>
      </c>
      <c r="N431" s="26">
        <v>11.189</v>
      </c>
      <c r="O431" s="20"/>
      <c r="P431" s="28">
        <v>3.5000000000000003E-2</v>
      </c>
      <c r="Q431" s="28">
        <v>1.2E-2</v>
      </c>
      <c r="R431" s="28">
        <v>1.2999999999999999E-2</v>
      </c>
      <c r="S431" s="20"/>
      <c r="T431" s="26">
        <v>7.52</v>
      </c>
      <c r="U431" s="26">
        <v>0.89200000000000002</v>
      </c>
      <c r="V431" s="20"/>
      <c r="W431" s="26">
        <v>0.999</v>
      </c>
      <c r="X431" s="28">
        <f t="shared" si="216"/>
        <v>0.11861702127659575</v>
      </c>
      <c r="Y431" s="53">
        <f t="shared" si="217"/>
        <v>0.11849840425531916</v>
      </c>
      <c r="Z431" s="20"/>
      <c r="AA431" s="28">
        <f t="shared" si="218"/>
        <v>1.5457388584831901</v>
      </c>
      <c r="AB431" s="28">
        <f t="shared" si="219"/>
        <v>0.87603564170705017</v>
      </c>
      <c r="AC431" s="28">
        <f t="shared" si="220"/>
        <v>0.87530313697880002</v>
      </c>
      <c r="AD431" s="20"/>
      <c r="AE431" s="26">
        <v>-0.19500000000000001</v>
      </c>
      <c r="AF431" s="26">
        <v>-0.19500000000000001</v>
      </c>
      <c r="AG431" s="26">
        <v>1</v>
      </c>
      <c r="AH431" s="20"/>
      <c r="AI431" s="38">
        <f t="shared" si="221"/>
        <v>0.11849840425531916</v>
      </c>
      <c r="AJ431" s="14">
        <f t="shared" si="222"/>
        <v>0.91975842467019508</v>
      </c>
      <c r="AK431" s="59">
        <f t="shared" si="223"/>
        <v>11897.401369148936</v>
      </c>
      <c r="AL431" s="13">
        <f t="shared" si="224"/>
        <v>0.12883644343655787</v>
      </c>
      <c r="AN431" s="20"/>
      <c r="AO431" s="13">
        <f t="shared" si="225"/>
        <v>0.11849840425531916</v>
      </c>
      <c r="AP431" s="50">
        <f t="shared" si="226"/>
        <v>0.91982390624786825</v>
      </c>
      <c r="AQ431" s="12">
        <f t="shared" si="227"/>
        <v>11907.118238297873</v>
      </c>
      <c r="AR431" s="13">
        <f t="shared" si="228"/>
        <v>0.12882727166626498</v>
      </c>
      <c r="AS431" s="20"/>
      <c r="AT431" s="19">
        <f t="shared" si="231"/>
        <v>1083</v>
      </c>
      <c r="AU431" s="50">
        <v>5.6151999999999999E-3</v>
      </c>
      <c r="AV431" s="50"/>
      <c r="AW431" s="20"/>
      <c r="AX431" s="81">
        <f t="shared" si="229"/>
        <v>6.9874902470009905</v>
      </c>
      <c r="AY431" s="82">
        <f t="shared" si="230"/>
        <v>2.0175661379617482</v>
      </c>
      <c r="BA431" s="20"/>
      <c r="BB431" s="13"/>
    </row>
    <row r="432" spans="2:54" x14ac:dyDescent="0.2">
      <c r="B432" s="1">
        <v>11</v>
      </c>
      <c r="C432" t="s">
        <v>820</v>
      </c>
      <c r="D432" t="s">
        <v>777</v>
      </c>
      <c r="E432">
        <v>1059</v>
      </c>
      <c r="F432">
        <v>92427</v>
      </c>
      <c r="G432" s="20"/>
      <c r="H432" s="26">
        <v>1.2889999999999999</v>
      </c>
      <c r="I432" s="26">
        <v>12.894</v>
      </c>
      <c r="J432" s="26">
        <v>12.882999999999999</v>
      </c>
      <c r="K432" s="20"/>
      <c r="L432" s="26">
        <v>2.2549999999999999</v>
      </c>
      <c r="M432" s="26">
        <v>10.926</v>
      </c>
      <c r="N432" s="26">
        <v>10.907</v>
      </c>
      <c r="O432" s="20"/>
      <c r="P432" s="28">
        <v>0.03</v>
      </c>
      <c r="Q432" s="28">
        <v>0.01</v>
      </c>
      <c r="R432" s="28">
        <v>0.01</v>
      </c>
      <c r="S432" s="20"/>
      <c r="T432" s="26">
        <v>7.7489999999999997</v>
      </c>
      <c r="U432" s="26">
        <v>0.89800000000000002</v>
      </c>
      <c r="V432" s="20"/>
      <c r="W432" s="26">
        <v>0.999</v>
      </c>
      <c r="X432" s="28">
        <f t="shared" si="216"/>
        <v>0.11588592076396956</v>
      </c>
      <c r="Y432" s="53">
        <f t="shared" si="217"/>
        <v>0.11577003484320558</v>
      </c>
      <c r="Z432" s="20"/>
      <c r="AA432" s="28">
        <f t="shared" si="218"/>
        <v>1.7494181536074476</v>
      </c>
      <c r="AB432" s="28">
        <f t="shared" si="219"/>
        <v>0.84737087017217316</v>
      </c>
      <c r="AC432" s="28">
        <f t="shared" si="220"/>
        <v>0.84661957618567107</v>
      </c>
      <c r="AD432" s="20"/>
      <c r="AE432" s="26">
        <v>-0.16600000000000001</v>
      </c>
      <c r="AF432" s="26">
        <v>-0.16600000000000001</v>
      </c>
      <c r="AG432" s="26">
        <v>1</v>
      </c>
      <c r="AH432" s="20"/>
      <c r="AI432" s="38">
        <f t="shared" si="221"/>
        <v>0.11577003484320558</v>
      </c>
      <c r="AJ432" s="14">
        <f t="shared" si="222"/>
        <v>0.91946462863526157</v>
      </c>
      <c r="AK432" s="59">
        <f t="shared" si="223"/>
        <v>11627.183400696864</v>
      </c>
      <c r="AL432" s="13">
        <f t="shared" si="224"/>
        <v>0.12591026477553591</v>
      </c>
      <c r="AN432" s="20"/>
      <c r="AO432" s="13">
        <f t="shared" si="225"/>
        <v>0.11577003484320558</v>
      </c>
      <c r="AP432" s="50">
        <f t="shared" si="226"/>
        <v>0.91953032899073306</v>
      </c>
      <c r="AQ432" s="12">
        <f t="shared" si="227"/>
        <v>11636.676543554007</v>
      </c>
      <c r="AR432" s="13">
        <f t="shared" si="228"/>
        <v>0.12590126849896682</v>
      </c>
      <c r="AS432" s="20"/>
      <c r="AT432" s="19">
        <f t="shared" si="231"/>
        <v>1059</v>
      </c>
      <c r="AU432" s="50">
        <v>2.8799999999999999E-2</v>
      </c>
      <c r="AV432" s="50"/>
      <c r="AW432" s="20"/>
      <c r="AX432" s="81">
        <f t="shared" si="229"/>
        <v>6.9650803456014065</v>
      </c>
      <c r="AY432" s="82">
        <f t="shared" si="230"/>
        <v>2.0475638027818133</v>
      </c>
      <c r="BA432" s="20"/>
      <c r="BB432" s="13"/>
    </row>
    <row r="433" spans="2:54" x14ac:dyDescent="0.2">
      <c r="B433" s="1">
        <v>11</v>
      </c>
      <c r="C433" t="s">
        <v>821</v>
      </c>
      <c r="D433" t="s">
        <v>754</v>
      </c>
      <c r="E433">
        <v>1054</v>
      </c>
      <c r="F433">
        <v>92427</v>
      </c>
      <c r="G433" s="20"/>
      <c r="H433" s="26">
        <v>1.371</v>
      </c>
      <c r="I433" s="26">
        <v>12.584</v>
      </c>
      <c r="J433" s="26">
        <v>12.573</v>
      </c>
      <c r="K433" s="20"/>
      <c r="L433" s="26">
        <v>2.1360000000000001</v>
      </c>
      <c r="M433" s="26">
        <v>12.397</v>
      </c>
      <c r="N433" s="26">
        <v>12.375999999999999</v>
      </c>
      <c r="O433" s="20"/>
      <c r="P433" s="28">
        <v>1.7000000000000001E-2</v>
      </c>
      <c r="Q433" s="28">
        <v>1.2999999999999999E-2</v>
      </c>
      <c r="R433" s="28">
        <v>1.4999999999999999E-2</v>
      </c>
      <c r="S433" s="20"/>
      <c r="T433" s="26">
        <v>8.2789999999999999</v>
      </c>
      <c r="U433" s="26">
        <v>0.877</v>
      </c>
      <c r="V433" s="20"/>
      <c r="W433" s="26">
        <v>0.999</v>
      </c>
      <c r="X433" s="28">
        <f t="shared" si="216"/>
        <v>0.10593066795506703</v>
      </c>
      <c r="Y433" s="53">
        <f t="shared" si="217"/>
        <v>0.10582473728711196</v>
      </c>
      <c r="Z433" s="20"/>
      <c r="AA433" s="28">
        <f t="shared" si="218"/>
        <v>1.5579868708971554</v>
      </c>
      <c r="AB433" s="28">
        <f t="shared" si="219"/>
        <v>0.98513986013986021</v>
      </c>
      <c r="AC433" s="28">
        <f t="shared" si="220"/>
        <v>0.98433150401654335</v>
      </c>
      <c r="AD433" s="20"/>
      <c r="AE433" s="26">
        <v>-0.314</v>
      </c>
      <c r="AF433" s="26">
        <v>-0.314</v>
      </c>
      <c r="AG433" s="26">
        <v>1</v>
      </c>
      <c r="AH433" s="20"/>
      <c r="AI433" s="38">
        <f t="shared" si="221"/>
        <v>0.10582473728711196</v>
      </c>
      <c r="AJ433" s="14">
        <f t="shared" si="222"/>
        <v>0.91204159921331984</v>
      </c>
      <c r="AK433" s="59">
        <f t="shared" si="223"/>
        <v>10714.846091677739</v>
      </c>
      <c r="AL433" s="13">
        <f t="shared" si="224"/>
        <v>0.11603060362421072</v>
      </c>
      <c r="AN433" s="20"/>
      <c r="AO433" s="13">
        <f t="shared" si="225"/>
        <v>0.10582473728711196</v>
      </c>
      <c r="AP433" s="50">
        <f t="shared" si="226"/>
        <v>0.91211277640671884</v>
      </c>
      <c r="AQ433" s="12">
        <f t="shared" si="227"/>
        <v>10723.523720135281</v>
      </c>
      <c r="AR433" s="13">
        <f t="shared" si="228"/>
        <v>0.11602154911589992</v>
      </c>
      <c r="AS433" s="20"/>
      <c r="AT433" s="19">
        <f t="shared" si="231"/>
        <v>1054</v>
      </c>
      <c r="AU433" s="50">
        <v>-4.65E-2</v>
      </c>
      <c r="AV433" s="50"/>
      <c r="AW433" s="20"/>
      <c r="AX433" s="81">
        <f t="shared" si="229"/>
        <v>6.9603477291013078</v>
      </c>
      <c r="AY433" s="82">
        <f t="shared" si="230"/>
        <v>2.113722188156669</v>
      </c>
      <c r="BA433" s="20"/>
      <c r="BB433" s="13"/>
    </row>
    <row r="434" spans="2:54" x14ac:dyDescent="0.2">
      <c r="B434" s="1">
        <v>11</v>
      </c>
      <c r="C434" t="s">
        <v>822</v>
      </c>
      <c r="D434" t="s">
        <v>778</v>
      </c>
      <c r="E434">
        <v>1045</v>
      </c>
      <c r="F434">
        <v>92427</v>
      </c>
      <c r="G434" s="20"/>
      <c r="H434" s="26">
        <v>1.458</v>
      </c>
      <c r="I434" s="26">
        <v>12.384</v>
      </c>
      <c r="J434" s="26">
        <v>12.374000000000001</v>
      </c>
      <c r="K434" s="20"/>
      <c r="L434" s="26">
        <v>2.0670000000000002</v>
      </c>
      <c r="M434" s="26">
        <v>11.375999999999999</v>
      </c>
      <c r="N434" s="26">
        <v>11.356999999999999</v>
      </c>
      <c r="O434" s="20"/>
      <c r="P434" s="28">
        <v>4.9000000000000002E-2</v>
      </c>
      <c r="Q434" s="28">
        <v>8.0000000000000002E-3</v>
      </c>
      <c r="R434" s="28">
        <v>8.9999999999999993E-3</v>
      </c>
      <c r="S434" s="20"/>
      <c r="T434" s="26">
        <v>8.8810000000000002</v>
      </c>
      <c r="U434" s="26">
        <v>0.86299999999999999</v>
      </c>
      <c r="V434" s="20"/>
      <c r="W434" s="26">
        <v>0.999</v>
      </c>
      <c r="X434" s="28">
        <f t="shared" si="216"/>
        <v>9.7173741695754975E-2</v>
      </c>
      <c r="Y434" s="53">
        <f t="shared" si="217"/>
        <v>9.7076567954059223E-2</v>
      </c>
      <c r="Z434" s="20"/>
      <c r="AA434" s="28">
        <f t="shared" si="218"/>
        <v>1.417695473251029</v>
      </c>
      <c r="AB434" s="28">
        <f t="shared" si="219"/>
        <v>0.91860465116279066</v>
      </c>
      <c r="AC434" s="28">
        <f t="shared" si="220"/>
        <v>0.91781154032649093</v>
      </c>
      <c r="AD434" s="20"/>
      <c r="AE434" s="26">
        <v>-0.23300000000000001</v>
      </c>
      <c r="AF434" s="26">
        <v>-0.23300000000000001</v>
      </c>
      <c r="AG434" s="26">
        <v>1</v>
      </c>
      <c r="AH434" s="20"/>
      <c r="AI434" s="38">
        <f t="shared" si="221"/>
        <v>9.7076567954059223E-2</v>
      </c>
      <c r="AJ434" s="14">
        <f t="shared" si="222"/>
        <v>0.90476924168154382</v>
      </c>
      <c r="AK434" s="59">
        <f t="shared" si="223"/>
        <v>9908.0906542056073</v>
      </c>
      <c r="AL434" s="13">
        <f t="shared" si="224"/>
        <v>0.10729428398078518</v>
      </c>
      <c r="AN434" s="20"/>
      <c r="AO434" s="13">
        <f t="shared" si="225"/>
        <v>9.7076567954059223E-2</v>
      </c>
      <c r="AP434" s="50">
        <f t="shared" si="226"/>
        <v>0.90484568979279278</v>
      </c>
      <c r="AQ434" s="12">
        <f t="shared" si="227"/>
        <v>9916.05093277784</v>
      </c>
      <c r="AR434" s="13">
        <f t="shared" si="228"/>
        <v>0.10728521895958799</v>
      </c>
      <c r="AS434" s="20"/>
      <c r="AT434" s="19">
        <f t="shared" si="231"/>
        <v>1045</v>
      </c>
      <c r="AU434" s="50">
        <v>-1.5599999999999999E-2</v>
      </c>
      <c r="AV434" s="50"/>
      <c r="AW434" s="20"/>
      <c r="AX434" s="81">
        <f t="shared" si="229"/>
        <v>6.9517721643989114</v>
      </c>
      <c r="AY434" s="82">
        <f t="shared" si="230"/>
        <v>2.1839141632763672</v>
      </c>
      <c r="BA434" s="20"/>
      <c r="BB434" s="13"/>
    </row>
    <row r="435" spans="2:54" x14ac:dyDescent="0.2">
      <c r="B435" s="1">
        <v>11</v>
      </c>
      <c r="C435" t="s">
        <v>823</v>
      </c>
      <c r="D435" t="s">
        <v>719</v>
      </c>
      <c r="E435">
        <v>968</v>
      </c>
      <c r="F435">
        <v>92427</v>
      </c>
      <c r="G435" s="20"/>
      <c r="H435" s="26">
        <v>1.641</v>
      </c>
      <c r="I435" s="26">
        <v>12.786</v>
      </c>
      <c r="J435" s="26">
        <v>12.776</v>
      </c>
      <c r="K435" s="20"/>
      <c r="L435" s="26">
        <v>3.2269999999999999</v>
      </c>
      <c r="M435" s="26">
        <v>12.183</v>
      </c>
      <c r="N435" s="26">
        <v>12.163</v>
      </c>
      <c r="O435" s="20"/>
      <c r="P435" s="28">
        <v>3.2000000000000001E-2</v>
      </c>
      <c r="Q435" s="28">
        <v>1.2999999999999999E-2</v>
      </c>
      <c r="R435" s="28">
        <v>1.2E-2</v>
      </c>
      <c r="S435" s="20"/>
      <c r="T435" s="26">
        <v>10.794</v>
      </c>
      <c r="U435" s="26">
        <v>0.89</v>
      </c>
      <c r="V435" s="20"/>
      <c r="W435" s="26">
        <v>0.999</v>
      </c>
      <c r="X435" s="28">
        <f t="shared" si="216"/>
        <v>8.2453214748934592E-2</v>
      </c>
      <c r="Y435" s="53">
        <f t="shared" si="217"/>
        <v>8.2370761534185655E-2</v>
      </c>
      <c r="Z435" s="20"/>
      <c r="AA435" s="28">
        <f t="shared" si="218"/>
        <v>1.9664838513101766</v>
      </c>
      <c r="AB435" s="28">
        <f t="shared" si="219"/>
        <v>0.95283904270295638</v>
      </c>
      <c r="AC435" s="28">
        <f t="shared" si="220"/>
        <v>0.95201941139636825</v>
      </c>
      <c r="AD435" s="20"/>
      <c r="AE435" s="26">
        <v>-0.21299999999999999</v>
      </c>
      <c r="AF435" s="26">
        <v>-0.21299999999999999</v>
      </c>
      <c r="AG435" s="26">
        <v>1</v>
      </c>
      <c r="AH435" s="20"/>
      <c r="AI435" s="38">
        <f t="shared" si="221"/>
        <v>8.2370761534185655E-2</v>
      </c>
      <c r="AJ435" s="14">
        <f t="shared" si="222"/>
        <v>0.89543416834127232</v>
      </c>
      <c r="AK435" s="59">
        <f t="shared" si="223"/>
        <v>8494.7930767092821</v>
      </c>
      <c r="AL435" s="13">
        <f t="shared" si="224"/>
        <v>9.1989745808752854E-2</v>
      </c>
      <c r="AN435" s="20"/>
      <c r="AO435" s="13">
        <f t="shared" si="225"/>
        <v>8.2370761534185655E-2</v>
      </c>
      <c r="AP435" s="50">
        <f t="shared" si="226"/>
        <v>0.8955172449471297</v>
      </c>
      <c r="AQ435" s="12">
        <f t="shared" si="227"/>
        <v>8501.547479155086</v>
      </c>
      <c r="AR435" s="13">
        <f t="shared" si="228"/>
        <v>9.1981211974369897E-2</v>
      </c>
      <c r="AS435" s="20"/>
      <c r="AT435" s="19">
        <f t="shared" si="231"/>
        <v>968</v>
      </c>
      <c r="AU435" s="50">
        <v>3.6200000000000003E-2</v>
      </c>
      <c r="AV435" s="50"/>
      <c r="AW435" s="20"/>
      <c r="AX435" s="81">
        <f t="shared" si="229"/>
        <v>6.8752320872765766</v>
      </c>
      <c r="AY435" s="82">
        <f t="shared" si="230"/>
        <v>2.3789904241964512</v>
      </c>
      <c r="BA435" s="20"/>
      <c r="BB435" s="13"/>
    </row>
    <row r="436" spans="2:54" x14ac:dyDescent="0.2">
      <c r="B436" s="1">
        <v>11</v>
      </c>
      <c r="C436" t="s">
        <v>824</v>
      </c>
      <c r="D436" t="s">
        <v>772</v>
      </c>
      <c r="E436">
        <v>946</v>
      </c>
      <c r="F436">
        <v>92427</v>
      </c>
      <c r="G436" s="20"/>
      <c r="H436" s="26">
        <v>1.196</v>
      </c>
      <c r="I436" s="26">
        <v>13.057</v>
      </c>
      <c r="J436" s="26">
        <v>13.045999999999999</v>
      </c>
      <c r="K436" s="20"/>
      <c r="L436" s="26">
        <v>1.9850000000000001</v>
      </c>
      <c r="M436" s="26">
        <v>11.202</v>
      </c>
      <c r="N436" s="26">
        <v>11.183999999999999</v>
      </c>
      <c r="O436" s="20"/>
      <c r="P436" s="28">
        <v>0.03</v>
      </c>
      <c r="Q436" s="28">
        <v>0.01</v>
      </c>
      <c r="R436" s="28">
        <v>0.01</v>
      </c>
      <c r="S436" s="20"/>
      <c r="T436" s="26">
        <v>8.048</v>
      </c>
      <c r="U436" s="26">
        <v>0.90900000000000003</v>
      </c>
      <c r="V436" s="20"/>
      <c r="W436" s="26">
        <v>0.999</v>
      </c>
      <c r="X436" s="28">
        <f t="shared" si="216"/>
        <v>0.11294731610337973</v>
      </c>
      <c r="Y436" s="53">
        <f t="shared" si="217"/>
        <v>0.11283436878727635</v>
      </c>
      <c r="Z436" s="20"/>
      <c r="AA436" s="28">
        <f t="shared" si="218"/>
        <v>1.6596989966555185</v>
      </c>
      <c r="AB436" s="28">
        <f t="shared" si="219"/>
        <v>0.8579306119322968</v>
      </c>
      <c r="AC436" s="28">
        <f t="shared" si="220"/>
        <v>0.85727426030967346</v>
      </c>
      <c r="AD436" s="20"/>
      <c r="AE436" s="26">
        <v>-0.16400000000000001</v>
      </c>
      <c r="AF436" s="26">
        <v>-0.16400000000000001</v>
      </c>
      <c r="AG436" s="26">
        <v>1</v>
      </c>
      <c r="AH436" s="20"/>
      <c r="AI436" s="38">
        <f t="shared" si="221"/>
        <v>0.11283436878727635</v>
      </c>
      <c r="AJ436" s="14">
        <f t="shared" si="222"/>
        <v>0.92545851958061287</v>
      </c>
      <c r="AK436" s="59">
        <f t="shared" si="223"/>
        <v>11258.94847278827</v>
      </c>
      <c r="AL436" s="13">
        <f t="shared" si="224"/>
        <v>0.12192266471155201</v>
      </c>
      <c r="AN436" s="20"/>
      <c r="AO436" s="13">
        <f t="shared" si="225"/>
        <v>0.11283436878727635</v>
      </c>
      <c r="AP436" s="50">
        <f t="shared" si="226"/>
        <v>0.92551972624170986</v>
      </c>
      <c r="AQ436" s="12">
        <f t="shared" si="227"/>
        <v>11268.200891028828</v>
      </c>
      <c r="AR436" s="13">
        <f t="shared" si="228"/>
        <v>0.12191460169678588</v>
      </c>
      <c r="AS436" s="20"/>
      <c r="AT436" s="19">
        <f t="shared" si="231"/>
        <v>946</v>
      </c>
      <c r="AU436" s="50">
        <v>1.72E-2</v>
      </c>
      <c r="AV436" s="50"/>
      <c r="AW436" s="20"/>
      <c r="AX436" s="81">
        <f t="shared" si="229"/>
        <v>6.852242569051878</v>
      </c>
      <c r="AY436" s="82">
        <f t="shared" si="230"/>
        <v>2.0854236133573836</v>
      </c>
      <c r="BA436" s="20"/>
      <c r="BB436" s="13"/>
    </row>
    <row r="437" spans="2:54" x14ac:dyDescent="0.2">
      <c r="B437" s="1">
        <v>11</v>
      </c>
      <c r="C437" t="s">
        <v>825</v>
      </c>
      <c r="D437" t="s">
        <v>768</v>
      </c>
      <c r="E437">
        <v>944</v>
      </c>
      <c r="F437">
        <v>92427</v>
      </c>
      <c r="G437" s="20"/>
      <c r="H437" s="26">
        <v>1.198</v>
      </c>
      <c r="I437" s="26">
        <v>13.079000000000001</v>
      </c>
      <c r="J437" s="26">
        <v>13.068</v>
      </c>
      <c r="K437" s="20"/>
      <c r="L437" s="26">
        <v>1.583</v>
      </c>
      <c r="M437" s="26">
        <v>12.074999999999999</v>
      </c>
      <c r="N437" s="26">
        <v>12.055</v>
      </c>
      <c r="O437" s="20"/>
      <c r="P437" s="28">
        <v>1.7999999999999999E-2</v>
      </c>
      <c r="Q437" s="28">
        <v>8.9999999999999993E-3</v>
      </c>
      <c r="R437" s="28">
        <v>0.01</v>
      </c>
      <c r="S437" s="20"/>
      <c r="T437" s="26">
        <v>8.0809999999999995</v>
      </c>
      <c r="U437" s="26">
        <v>0.91</v>
      </c>
      <c r="V437" s="20"/>
      <c r="W437" s="26">
        <v>0.999</v>
      </c>
      <c r="X437" s="28">
        <f t="shared" si="216"/>
        <v>0.11260982551664399</v>
      </c>
      <c r="Y437" s="53">
        <f t="shared" si="217"/>
        <v>0.11249721569112735</v>
      </c>
      <c r="Z437" s="20"/>
      <c r="AA437" s="28">
        <f t="shared" si="218"/>
        <v>1.3213689482470785</v>
      </c>
      <c r="AB437" s="28">
        <f t="shared" si="219"/>
        <v>0.92323572138542698</v>
      </c>
      <c r="AC437" s="28">
        <f t="shared" si="220"/>
        <v>0.92248239975512702</v>
      </c>
      <c r="AD437" s="20"/>
      <c r="AE437" s="26">
        <v>-0.246</v>
      </c>
      <c r="AF437" s="26">
        <v>-0.246</v>
      </c>
      <c r="AG437" s="26">
        <v>1</v>
      </c>
      <c r="AH437" s="20"/>
      <c r="AI437" s="38">
        <f t="shared" si="221"/>
        <v>0.11249721569112735</v>
      </c>
      <c r="AJ437" s="14">
        <f t="shared" si="222"/>
        <v>0.92537182338760682</v>
      </c>
      <c r="AK437" s="59">
        <f t="shared" si="223"/>
        <v>11226.358011384729</v>
      </c>
      <c r="AL437" s="13">
        <f t="shared" si="224"/>
        <v>0.12156974401846043</v>
      </c>
      <c r="AN437" s="20"/>
      <c r="AO437" s="13">
        <f t="shared" si="225"/>
        <v>0.11249721569112735</v>
      </c>
      <c r="AP437" s="50">
        <f t="shared" si="226"/>
        <v>0.92543309549996033</v>
      </c>
      <c r="AQ437" s="12">
        <f t="shared" si="227"/>
        <v>11235.582783071402</v>
      </c>
      <c r="AR437" s="13">
        <f t="shared" si="228"/>
        <v>0.12156169499249572</v>
      </c>
      <c r="AS437" s="20"/>
      <c r="AT437" s="19">
        <f t="shared" si="231"/>
        <v>944</v>
      </c>
      <c r="AU437" s="50">
        <v>-2.5899999999999999E-2</v>
      </c>
      <c r="AV437" s="50"/>
      <c r="AW437" s="20"/>
      <c r="AX437" s="81">
        <f t="shared" si="229"/>
        <v>6.8501261661455004</v>
      </c>
      <c r="AY437" s="82">
        <f t="shared" si="230"/>
        <v>2.0895156272513105</v>
      </c>
      <c r="BA437" s="20"/>
      <c r="BB437" s="13"/>
    </row>
    <row r="438" spans="2:54" x14ac:dyDescent="0.2">
      <c r="B438" s="1">
        <v>11</v>
      </c>
      <c r="C438" t="s">
        <v>826</v>
      </c>
      <c r="D438" t="s">
        <v>725</v>
      </c>
      <c r="E438">
        <v>908</v>
      </c>
      <c r="F438">
        <v>92427</v>
      </c>
      <c r="G438" s="20"/>
      <c r="H438" s="26">
        <v>1.391</v>
      </c>
      <c r="I438" s="26">
        <v>13.028</v>
      </c>
      <c r="J438" s="26">
        <v>13.016999999999999</v>
      </c>
      <c r="K438" s="20"/>
      <c r="L438" s="26">
        <v>2.452</v>
      </c>
      <c r="M438" s="26">
        <v>11.741</v>
      </c>
      <c r="N438" s="26">
        <v>11.722</v>
      </c>
      <c r="O438" s="20"/>
      <c r="P438" s="28">
        <v>1.4999999999999999E-2</v>
      </c>
      <c r="Q438" s="28">
        <v>1.2999999999999999E-2</v>
      </c>
      <c r="R438" s="28">
        <v>1.2999999999999999E-2</v>
      </c>
      <c r="S438" s="20"/>
      <c r="T438" s="26">
        <v>9.7509999999999994</v>
      </c>
      <c r="U438" s="26">
        <v>0.90600000000000003</v>
      </c>
      <c r="V438" s="20"/>
      <c r="W438" s="26">
        <v>0.999</v>
      </c>
      <c r="X438" s="28">
        <f t="shared" si="216"/>
        <v>9.2913547328479132E-2</v>
      </c>
      <c r="Y438" s="53">
        <f t="shared" si="217"/>
        <v>9.2820633781150658E-2</v>
      </c>
      <c r="Z438" s="20"/>
      <c r="AA438" s="28">
        <f t="shared" si="218"/>
        <v>1.7627606038820991</v>
      </c>
      <c r="AB438" s="28">
        <f t="shared" si="219"/>
        <v>0.90121277249002141</v>
      </c>
      <c r="AC438" s="28">
        <f t="shared" si="220"/>
        <v>0.90051471153107476</v>
      </c>
      <c r="AD438" s="20"/>
      <c r="AE438" s="26">
        <v>-0.13800000000000001</v>
      </c>
      <c r="AF438" s="26">
        <v>-0.13800000000000001</v>
      </c>
      <c r="AG438" s="26">
        <v>1</v>
      </c>
      <c r="AH438" s="20"/>
      <c r="AI438" s="38">
        <f t="shared" si="221"/>
        <v>9.2820633781150658E-2</v>
      </c>
      <c r="AJ438" s="14">
        <f t="shared" si="222"/>
        <v>0.91232593962374164</v>
      </c>
      <c r="AK438" s="59">
        <f t="shared" si="223"/>
        <v>9395.2402910470737</v>
      </c>
      <c r="AL438" s="13">
        <f t="shared" si="224"/>
        <v>0.10174064964044695</v>
      </c>
      <c r="AN438" s="20"/>
      <c r="AO438" s="13">
        <f t="shared" si="225"/>
        <v>9.2820633781150658E-2</v>
      </c>
      <c r="AP438" s="50">
        <f t="shared" si="226"/>
        <v>0.91239690882556646</v>
      </c>
      <c r="AQ438" s="12">
        <f t="shared" si="227"/>
        <v>9402.8515830171273</v>
      </c>
      <c r="AR438" s="13">
        <f t="shared" si="228"/>
        <v>0.101732735921507</v>
      </c>
      <c r="AS438" s="20"/>
      <c r="AT438" s="19">
        <f t="shared" si="231"/>
        <v>908</v>
      </c>
      <c r="AU438" s="50">
        <v>2.5700000000000001E-2</v>
      </c>
      <c r="AV438" s="50"/>
      <c r="AW438" s="20"/>
      <c r="AX438" s="81">
        <f t="shared" si="229"/>
        <v>6.8112443786012937</v>
      </c>
      <c r="AY438" s="82">
        <f t="shared" si="230"/>
        <v>2.2773698438529819</v>
      </c>
      <c r="BA438" s="20"/>
      <c r="BB438" s="13"/>
    </row>
    <row r="439" spans="2:54" x14ac:dyDescent="0.2">
      <c r="B439" s="1">
        <v>11</v>
      </c>
      <c r="C439" t="s">
        <v>827</v>
      </c>
      <c r="D439" t="s">
        <v>711</v>
      </c>
      <c r="E439">
        <v>831</v>
      </c>
      <c r="F439">
        <v>92427</v>
      </c>
      <c r="G439" s="20"/>
      <c r="H439" s="26">
        <v>1.349</v>
      </c>
      <c r="I439" s="26">
        <v>12.78</v>
      </c>
      <c r="J439" s="26">
        <v>12.769</v>
      </c>
      <c r="K439" s="20"/>
      <c r="L439" s="26">
        <v>2.1120000000000001</v>
      </c>
      <c r="M439" s="26">
        <v>11.249000000000001</v>
      </c>
      <c r="N439" s="26">
        <v>11.23</v>
      </c>
      <c r="O439" s="20"/>
      <c r="P439" s="28">
        <v>1.7000000000000001E-2</v>
      </c>
      <c r="Q439" s="28">
        <v>1.0999999999999999E-2</v>
      </c>
      <c r="R439" s="28">
        <v>1.0999999999999999E-2</v>
      </c>
      <c r="S439" s="20"/>
      <c r="T439" s="26">
        <v>10.333</v>
      </c>
      <c r="U439" s="26">
        <v>0.88800000000000001</v>
      </c>
      <c r="V439" s="20"/>
      <c r="W439" s="26">
        <v>0.999</v>
      </c>
      <c r="X439" s="28">
        <f t="shared" si="216"/>
        <v>8.5938256072776539E-2</v>
      </c>
      <c r="Y439" s="53">
        <f t="shared" si="217"/>
        <v>8.5852317816703758E-2</v>
      </c>
      <c r="Z439" s="20"/>
      <c r="AA439" s="28">
        <f t="shared" si="218"/>
        <v>1.5656041512231282</v>
      </c>
      <c r="AB439" s="28">
        <f t="shared" si="219"/>
        <v>0.88020344287949925</v>
      </c>
      <c r="AC439" s="28">
        <f t="shared" si="220"/>
        <v>0.87947372542877278</v>
      </c>
      <c r="AD439" s="20"/>
      <c r="AE439" s="26">
        <v>-0.26200000000000001</v>
      </c>
      <c r="AF439" s="26">
        <v>-0.26200000000000001</v>
      </c>
      <c r="AG439" s="26">
        <v>1</v>
      </c>
      <c r="AH439" s="20"/>
      <c r="AI439" s="38">
        <f t="shared" si="221"/>
        <v>8.5852317816703758E-2</v>
      </c>
      <c r="AJ439" s="14">
        <f t="shared" si="222"/>
        <v>0.91255940184026363</v>
      </c>
      <c r="AK439" s="59">
        <f t="shared" si="223"/>
        <v>8687.6890126778271</v>
      </c>
      <c r="AL439" s="13">
        <f t="shared" si="224"/>
        <v>9.4078607533465017E-2</v>
      </c>
      <c r="AN439" s="20"/>
      <c r="AO439" s="13">
        <f t="shared" si="225"/>
        <v>8.5852317816703758E-2</v>
      </c>
      <c r="AP439" s="50">
        <f t="shared" si="226"/>
        <v>0.91263020016011864</v>
      </c>
      <c r="AQ439" s="12">
        <f t="shared" si="227"/>
        <v>8694.7289027387978</v>
      </c>
      <c r="AR439" s="13">
        <f t="shared" si="228"/>
        <v>9.4071309279093754E-2</v>
      </c>
      <c r="AS439" s="20"/>
      <c r="AT439" s="19">
        <f t="shared" si="231"/>
        <v>831</v>
      </c>
      <c r="AU439" s="50">
        <v>-7.5678999999999998E-3</v>
      </c>
      <c r="AV439" s="50"/>
      <c r="AW439" s="20"/>
      <c r="AX439" s="81">
        <f t="shared" si="229"/>
        <v>6.7226297948554485</v>
      </c>
      <c r="AY439" s="82">
        <f t="shared" si="230"/>
        <v>2.3353426572322178</v>
      </c>
      <c r="BA439" s="20"/>
      <c r="BB439" s="13"/>
    </row>
    <row r="440" spans="2:54" x14ac:dyDescent="0.2">
      <c r="B440" s="1">
        <v>11</v>
      </c>
      <c r="C440" t="s">
        <v>828</v>
      </c>
      <c r="D440" t="s">
        <v>736</v>
      </c>
      <c r="E440">
        <v>810</v>
      </c>
      <c r="F440">
        <v>92427</v>
      </c>
      <c r="G440" s="20"/>
      <c r="H440" s="26">
        <v>1.0649999999999999</v>
      </c>
      <c r="I440" s="26">
        <v>13.103999999999999</v>
      </c>
      <c r="J440" s="26">
        <v>13.093</v>
      </c>
      <c r="K440" s="20"/>
      <c r="L440" s="26">
        <v>1.6479999999999999</v>
      </c>
      <c r="M440" s="26">
        <v>10.73</v>
      </c>
      <c r="N440" s="26">
        <v>10.712</v>
      </c>
      <c r="O440" s="20"/>
      <c r="P440" s="28">
        <v>2.9000000000000001E-2</v>
      </c>
      <c r="Q440" s="28">
        <v>8.9999999999999993E-3</v>
      </c>
      <c r="R440" s="28">
        <v>1.0999999999999999E-2</v>
      </c>
      <c r="S440" s="20"/>
      <c r="T440" s="26">
        <v>8.3740000000000006</v>
      </c>
      <c r="U440" s="26">
        <v>0.91100000000000003</v>
      </c>
      <c r="V440" s="20"/>
      <c r="W440" s="26">
        <v>0.999</v>
      </c>
      <c r="X440" s="28">
        <f t="shared" si="216"/>
        <v>0.10878910914736088</v>
      </c>
      <c r="Y440" s="53">
        <f t="shared" si="217"/>
        <v>0.10868032003821353</v>
      </c>
      <c r="Z440" s="20"/>
      <c r="AA440" s="28">
        <f t="shared" si="218"/>
        <v>1.5474178403755869</v>
      </c>
      <c r="AB440" s="28">
        <f t="shared" si="219"/>
        <v>0.81883394383394392</v>
      </c>
      <c r="AC440" s="28">
        <f t="shared" si="220"/>
        <v>0.81814710150462078</v>
      </c>
      <c r="AD440" s="20"/>
      <c r="AE440" s="26">
        <v>-0.09</v>
      </c>
      <c r="AF440" s="26">
        <v>-0.09</v>
      </c>
      <c r="AG440" s="26">
        <v>1</v>
      </c>
      <c r="AH440" s="20"/>
      <c r="AI440" s="38">
        <f t="shared" si="221"/>
        <v>0.10868032003821353</v>
      </c>
      <c r="AJ440" s="14">
        <f t="shared" si="222"/>
        <v>0.93289037203907543</v>
      </c>
      <c r="AK440" s="59">
        <f t="shared" si="223"/>
        <v>10758.053094697876</v>
      </c>
      <c r="AL440" s="13">
        <f t="shared" si="224"/>
        <v>0.1164984903860293</v>
      </c>
      <c r="AN440" s="20"/>
      <c r="AO440" s="13">
        <f t="shared" si="225"/>
        <v>0.10868032003821353</v>
      </c>
      <c r="AP440" s="50">
        <f t="shared" si="226"/>
        <v>0.93294591848748099</v>
      </c>
      <c r="AQ440" s="12">
        <f t="shared" si="227"/>
        <v>10766.96488094101</v>
      </c>
      <c r="AR440" s="13">
        <f t="shared" si="228"/>
        <v>0.11649155420971155</v>
      </c>
      <c r="AS440" s="20"/>
      <c r="AT440" s="19">
        <f t="shared" si="231"/>
        <v>810</v>
      </c>
      <c r="AU440" s="50">
        <v>2.3099999999999999E-2</v>
      </c>
      <c r="AV440" s="50"/>
      <c r="AW440" s="20"/>
      <c r="AX440" s="81">
        <f t="shared" si="229"/>
        <v>6.6970342476664841</v>
      </c>
      <c r="AY440" s="82">
        <f t="shared" si="230"/>
        <v>2.1251316675969516</v>
      </c>
      <c r="BA440" s="20"/>
      <c r="BB440" s="13"/>
    </row>
    <row r="441" spans="2:54" x14ac:dyDescent="0.2">
      <c r="B441" s="1">
        <v>11</v>
      </c>
      <c r="C441" t="s">
        <v>829</v>
      </c>
      <c r="D441" t="s">
        <v>742</v>
      </c>
      <c r="E441">
        <v>755</v>
      </c>
      <c r="F441">
        <v>92427</v>
      </c>
      <c r="G441" s="20"/>
      <c r="H441" s="26">
        <v>1.0609999999999999</v>
      </c>
      <c r="I441" s="26">
        <v>12.727</v>
      </c>
      <c r="J441" s="26">
        <v>12.715999999999999</v>
      </c>
      <c r="K441" s="20"/>
      <c r="L441" s="26">
        <v>1.3919999999999999</v>
      </c>
      <c r="M441" s="26">
        <v>11.413</v>
      </c>
      <c r="N441" s="26">
        <v>11.394</v>
      </c>
      <c r="O441" s="20"/>
      <c r="P441" s="28">
        <v>4.2999999999999997E-2</v>
      </c>
      <c r="Q441" s="28">
        <v>1.2E-2</v>
      </c>
      <c r="R441" s="28">
        <v>1.2E-2</v>
      </c>
      <c r="S441" s="20"/>
      <c r="T441" s="26">
        <v>8.9489999999999998</v>
      </c>
      <c r="U441" s="26">
        <v>0.88400000000000001</v>
      </c>
      <c r="V441" s="20"/>
      <c r="W441" s="26">
        <v>0.999</v>
      </c>
      <c r="X441" s="28">
        <f t="shared" si="216"/>
        <v>9.8781986814169179E-2</v>
      </c>
      <c r="Y441" s="53">
        <f t="shared" si="217"/>
        <v>9.8683204827355014E-2</v>
      </c>
      <c r="Z441" s="20"/>
      <c r="AA441" s="28">
        <f t="shared" si="218"/>
        <v>1.3119698397737982</v>
      </c>
      <c r="AB441" s="28">
        <f t="shared" si="219"/>
        <v>0.89675493046279564</v>
      </c>
      <c r="AC441" s="28">
        <f t="shared" si="220"/>
        <v>0.89603648946209502</v>
      </c>
      <c r="AD441" s="20"/>
      <c r="AE441" s="26">
        <v>-0.17</v>
      </c>
      <c r="AF441" s="26">
        <v>-0.17</v>
      </c>
      <c r="AG441" s="26">
        <v>1</v>
      </c>
      <c r="AH441" s="20"/>
      <c r="AI441" s="38">
        <f t="shared" si="221"/>
        <v>9.8683204827355014E-2</v>
      </c>
      <c r="AJ441" s="14">
        <f t="shared" si="222"/>
        <v>0.93051498493558671</v>
      </c>
      <c r="AK441" s="59">
        <f t="shared" si="223"/>
        <v>9793.3947301374446</v>
      </c>
      <c r="AL441" s="13">
        <f t="shared" si="224"/>
        <v>0.10605224679340998</v>
      </c>
      <c r="AN441" s="20"/>
      <c r="AO441" s="13">
        <f t="shared" si="225"/>
        <v>9.8683204827355014E-2</v>
      </c>
      <c r="AP441" s="50">
        <f t="shared" si="226"/>
        <v>0.93057235116379711</v>
      </c>
      <c r="AQ441" s="12">
        <f t="shared" si="227"/>
        <v>9801.4867529332878</v>
      </c>
      <c r="AR441" s="13">
        <f t="shared" si="228"/>
        <v>0.10604570907779423</v>
      </c>
      <c r="AS441" s="20"/>
      <c r="AT441" s="19">
        <f t="shared" si="231"/>
        <v>755</v>
      </c>
      <c r="AU441" s="50">
        <v>-1.3100000000000001E-2</v>
      </c>
      <c r="AV441" s="50"/>
      <c r="AW441" s="20"/>
      <c r="AX441" s="81">
        <f t="shared" si="229"/>
        <v>6.6267177492490248</v>
      </c>
      <c r="AY441" s="82">
        <f t="shared" si="230"/>
        <v>2.1915417942007211</v>
      </c>
      <c r="BA441" s="20"/>
      <c r="BB441" s="13"/>
    </row>
    <row r="442" spans="2:54" x14ac:dyDescent="0.2">
      <c r="B442" s="1">
        <v>11</v>
      </c>
      <c r="C442" t="s">
        <v>830</v>
      </c>
      <c r="D442" t="s">
        <v>762</v>
      </c>
      <c r="E442">
        <v>738</v>
      </c>
      <c r="F442">
        <v>92427</v>
      </c>
      <c r="G442" s="20"/>
      <c r="H442" s="26">
        <v>1.383</v>
      </c>
      <c r="I442" s="26">
        <v>12.675000000000001</v>
      </c>
      <c r="J442" s="26">
        <v>12.664</v>
      </c>
      <c r="K442" s="20"/>
      <c r="L442" s="26">
        <v>2.1179999999999999</v>
      </c>
      <c r="M442" s="26">
        <v>10.875</v>
      </c>
      <c r="N442" s="26">
        <v>10.856999999999999</v>
      </c>
      <c r="O442" s="20"/>
      <c r="P442" s="28">
        <v>4.1000000000000002E-2</v>
      </c>
      <c r="Q442" s="28">
        <v>1.0999999999999999E-2</v>
      </c>
      <c r="R442" s="28">
        <v>0.01</v>
      </c>
      <c r="S442" s="20"/>
      <c r="T442" s="26">
        <v>11.929</v>
      </c>
      <c r="U442" s="26">
        <v>0.88</v>
      </c>
      <c r="V442" s="20"/>
      <c r="W442" s="26">
        <v>0.999</v>
      </c>
      <c r="X442" s="28">
        <f t="shared" si="216"/>
        <v>7.3769804677676257E-2</v>
      </c>
      <c r="Y442" s="53">
        <f t="shared" si="217"/>
        <v>7.3696034872998584E-2</v>
      </c>
      <c r="Z442" s="20"/>
      <c r="AA442" s="28">
        <f t="shared" si="218"/>
        <v>1.5314533622559652</v>
      </c>
      <c r="AB442" s="28">
        <f t="shared" si="219"/>
        <v>0.85798816568047331</v>
      </c>
      <c r="AC442" s="28">
        <f t="shared" si="220"/>
        <v>0.85731206569804164</v>
      </c>
      <c r="AD442" s="20"/>
      <c r="AE442" s="26">
        <v>-0.20499999999999999</v>
      </c>
      <c r="AF442" s="26">
        <v>-0.20499999999999999</v>
      </c>
      <c r="AG442" s="26">
        <v>1</v>
      </c>
      <c r="AH442" s="20"/>
      <c r="AI442" s="38">
        <f t="shared" si="221"/>
        <v>7.3696034872998584E-2</v>
      </c>
      <c r="AJ442" s="14">
        <f t="shared" si="222"/>
        <v>0.90871869499790825</v>
      </c>
      <c r="AK442" s="59">
        <f t="shared" si="223"/>
        <v>7489.0726666107821</v>
      </c>
      <c r="AL442" s="13">
        <f t="shared" si="224"/>
        <v>8.1098843105861518E-2</v>
      </c>
      <c r="AN442" s="20"/>
      <c r="AO442" s="13">
        <f t="shared" si="225"/>
        <v>7.3696034872998584E-2</v>
      </c>
      <c r="AP442" s="50">
        <f t="shared" si="226"/>
        <v>0.90879229222821611</v>
      </c>
      <c r="AQ442" s="12">
        <f t="shared" si="227"/>
        <v>7495.1157414703666</v>
      </c>
      <c r="AR442" s="13">
        <f t="shared" si="228"/>
        <v>8.1092275433264804E-2</v>
      </c>
      <c r="AS442" s="20"/>
      <c r="AT442" s="19">
        <f t="shared" si="231"/>
        <v>738</v>
      </c>
      <c r="AU442" s="50">
        <v>4.8827999999999996E-3</v>
      </c>
      <c r="AV442" s="50"/>
      <c r="AW442" s="20"/>
      <c r="AX442" s="81">
        <f t="shared" si="229"/>
        <v>6.6039438246004725</v>
      </c>
      <c r="AY442" s="82">
        <f t="shared" si="230"/>
        <v>2.478972410299809</v>
      </c>
      <c r="BA442" s="20"/>
      <c r="BB442" s="13"/>
    </row>
    <row r="443" spans="2:54" x14ac:dyDescent="0.2">
      <c r="B443" s="1">
        <v>11</v>
      </c>
      <c r="C443" t="s">
        <v>831</v>
      </c>
      <c r="D443" t="s">
        <v>759</v>
      </c>
      <c r="E443">
        <v>734</v>
      </c>
      <c r="F443">
        <v>92427</v>
      </c>
      <c r="G443" s="20"/>
      <c r="H443" s="26">
        <v>1.383</v>
      </c>
      <c r="I443" s="26">
        <v>13.102</v>
      </c>
      <c r="J443" s="26">
        <v>13.090999999999999</v>
      </c>
      <c r="K443" s="20"/>
      <c r="L443" s="26">
        <v>1.988</v>
      </c>
      <c r="M443" s="26">
        <v>11.135999999999999</v>
      </c>
      <c r="N443" s="26">
        <v>11.117000000000001</v>
      </c>
      <c r="O443" s="20"/>
      <c r="P443" s="28">
        <v>1.9E-2</v>
      </c>
      <c r="Q443" s="28">
        <v>8.9999999999999993E-3</v>
      </c>
      <c r="R443" s="28">
        <v>8.9999999999999993E-3</v>
      </c>
      <c r="S443" s="20"/>
      <c r="T443" s="26">
        <v>11.994</v>
      </c>
      <c r="U443" s="26">
        <v>0.91</v>
      </c>
      <c r="V443" s="20"/>
      <c r="W443" s="26">
        <v>0.999</v>
      </c>
      <c r="X443" s="28">
        <f t="shared" si="216"/>
        <v>7.5871268967817249E-2</v>
      </c>
      <c r="Y443" s="53">
        <f t="shared" si="217"/>
        <v>7.5795397698849437E-2</v>
      </c>
      <c r="Z443" s="20"/>
      <c r="AA443" s="28">
        <f t="shared" si="218"/>
        <v>1.4374548083875633</v>
      </c>
      <c r="AB443" s="28">
        <f t="shared" si="219"/>
        <v>0.84994657304228349</v>
      </c>
      <c r="AC443" s="28">
        <f t="shared" si="220"/>
        <v>0.84920938049041339</v>
      </c>
      <c r="AD443" s="20"/>
      <c r="AE443" s="26">
        <v>-0.14899999999999999</v>
      </c>
      <c r="AF443" s="26">
        <v>-0.14899999999999999</v>
      </c>
      <c r="AG443" s="26">
        <v>1</v>
      </c>
      <c r="AH443" s="20"/>
      <c r="AI443" s="38">
        <f t="shared" si="221"/>
        <v>7.5795397698849437E-2</v>
      </c>
      <c r="AJ443" s="14">
        <f t="shared" si="222"/>
        <v>0.9116445199534311</v>
      </c>
      <c r="AK443" s="59">
        <f t="shared" si="223"/>
        <v>7677.6921785892955</v>
      </c>
      <c r="AL443" s="13">
        <f t="shared" si="224"/>
        <v>8.3141395620654021E-2</v>
      </c>
      <c r="AN443" s="20"/>
      <c r="AO443" s="13">
        <f t="shared" si="225"/>
        <v>7.5795397698849437E-2</v>
      </c>
      <c r="AP443" s="50">
        <f t="shared" si="226"/>
        <v>0.91171598736561421</v>
      </c>
      <c r="AQ443" s="12">
        <f t="shared" si="227"/>
        <v>7683.9074012006013</v>
      </c>
      <c r="AR443" s="13">
        <f t="shared" si="228"/>
        <v>8.3134878349406569E-2</v>
      </c>
      <c r="AS443" s="20"/>
      <c r="AT443" s="19">
        <f t="shared" si="231"/>
        <v>734</v>
      </c>
      <c r="AU443" s="50">
        <v>1.47E-2</v>
      </c>
      <c r="AV443" s="50"/>
      <c r="AW443" s="20"/>
      <c r="AX443" s="81">
        <f t="shared" si="229"/>
        <v>6.5985090286145152</v>
      </c>
      <c r="AY443" s="82">
        <f t="shared" si="230"/>
        <v>2.4844065247463178</v>
      </c>
      <c r="BA443" s="20"/>
      <c r="BB443" s="13"/>
    </row>
    <row r="444" spans="2:54" x14ac:dyDescent="0.2">
      <c r="B444" s="1">
        <v>11</v>
      </c>
      <c r="C444" t="s">
        <v>832</v>
      </c>
      <c r="D444" t="s">
        <v>717</v>
      </c>
      <c r="E444">
        <v>730</v>
      </c>
      <c r="F444">
        <v>92427</v>
      </c>
      <c r="G444" s="20"/>
      <c r="H444" s="26">
        <v>1.302</v>
      </c>
      <c r="I444" s="26">
        <v>12.916</v>
      </c>
      <c r="J444" s="26">
        <v>12.904999999999999</v>
      </c>
      <c r="K444" s="20"/>
      <c r="L444" s="26">
        <v>2.0390000000000001</v>
      </c>
      <c r="M444" s="26">
        <v>11.723000000000001</v>
      </c>
      <c r="N444" s="26">
        <v>11.704000000000001</v>
      </c>
      <c r="O444" s="20"/>
      <c r="P444" s="28">
        <v>3.5999999999999997E-2</v>
      </c>
      <c r="Q444" s="28">
        <v>0.01</v>
      </c>
      <c r="R444" s="28">
        <v>1.2999999999999999E-2</v>
      </c>
      <c r="S444" s="20"/>
      <c r="T444" s="26">
        <v>11.353999999999999</v>
      </c>
      <c r="U444" s="26">
        <v>0.89700000000000002</v>
      </c>
      <c r="V444" s="20"/>
      <c r="W444" s="26">
        <v>0.999</v>
      </c>
      <c r="X444" s="28">
        <f t="shared" si="216"/>
        <v>7.9002994539369389E-2</v>
      </c>
      <c r="Y444" s="53">
        <f t="shared" si="217"/>
        <v>7.8923991544830013E-2</v>
      </c>
      <c r="Z444" s="20"/>
      <c r="AA444" s="28">
        <f t="shared" si="218"/>
        <v>1.5660522273425499</v>
      </c>
      <c r="AB444" s="28">
        <f t="shared" si="219"/>
        <v>0.90763394239702699</v>
      </c>
      <c r="AC444" s="28">
        <f t="shared" si="220"/>
        <v>0.90693529639674553</v>
      </c>
      <c r="AD444" s="20"/>
      <c r="AE444" s="26">
        <v>-0.23100000000000001</v>
      </c>
      <c r="AF444" s="26">
        <v>-0.23100000000000001</v>
      </c>
      <c r="AG444" s="26">
        <v>1</v>
      </c>
      <c r="AH444" s="20"/>
      <c r="AI444" s="38">
        <f t="shared" si="221"/>
        <v>7.8923991544830013E-2</v>
      </c>
      <c r="AJ444" s="14">
        <f t="shared" si="222"/>
        <v>0.91553605614747913</v>
      </c>
      <c r="AK444" s="59">
        <f t="shared" si="223"/>
        <v>7960.6214853796018</v>
      </c>
      <c r="AL444" s="13">
        <f t="shared" si="224"/>
        <v>8.6205224813250325E-2</v>
      </c>
      <c r="AN444" s="20"/>
      <c r="AO444" s="13">
        <f t="shared" si="225"/>
        <v>7.8923991544830013E-2</v>
      </c>
      <c r="AP444" s="50">
        <f t="shared" si="226"/>
        <v>0.91560466724227629</v>
      </c>
      <c r="AQ444" s="12">
        <f t="shared" si="227"/>
        <v>7967.0932526862771</v>
      </c>
      <c r="AR444" s="13">
        <f t="shared" si="228"/>
        <v>8.6198765000338393E-2</v>
      </c>
      <c r="AS444" s="20"/>
      <c r="AT444" s="19">
        <f t="shared" si="231"/>
        <v>730</v>
      </c>
      <c r="AU444" s="50">
        <v>-6.7017999999999999E-3</v>
      </c>
      <c r="AV444" s="50"/>
      <c r="AW444" s="20"/>
      <c r="AX444" s="81">
        <f t="shared" si="229"/>
        <v>6.5930445341424369</v>
      </c>
      <c r="AY444" s="82">
        <f t="shared" si="230"/>
        <v>2.4295701047485343</v>
      </c>
      <c r="BA444" s="20"/>
      <c r="BB444" s="13"/>
    </row>
    <row r="445" spans="2:54" x14ac:dyDescent="0.2">
      <c r="B445" s="1">
        <v>11</v>
      </c>
      <c r="C445" t="s">
        <v>833</v>
      </c>
      <c r="D445" t="s">
        <v>720</v>
      </c>
      <c r="E445">
        <v>728</v>
      </c>
      <c r="F445">
        <v>92427</v>
      </c>
      <c r="G445" s="20"/>
      <c r="H445" s="26">
        <v>1.1759999999999999</v>
      </c>
      <c r="I445" s="26">
        <v>12.738</v>
      </c>
      <c r="J445" s="26">
        <v>12.727</v>
      </c>
      <c r="K445" s="20"/>
      <c r="L445" s="26">
        <v>1.5760000000000001</v>
      </c>
      <c r="M445" s="26">
        <v>11.635999999999999</v>
      </c>
      <c r="N445" s="26">
        <v>11.616</v>
      </c>
      <c r="O445" s="20"/>
      <c r="P445" s="28">
        <v>1.7000000000000001E-2</v>
      </c>
      <c r="Q445" s="28">
        <v>0.01</v>
      </c>
      <c r="R445" s="28">
        <v>0.01</v>
      </c>
      <c r="S445" s="20"/>
      <c r="T445" s="26">
        <v>10.282</v>
      </c>
      <c r="U445" s="26">
        <v>0.88400000000000001</v>
      </c>
      <c r="V445" s="20"/>
      <c r="W445" s="26">
        <v>0.999</v>
      </c>
      <c r="X445" s="28">
        <f t="shared" si="216"/>
        <v>8.5975491149581793E-2</v>
      </c>
      <c r="Y445" s="53">
        <f t="shared" si="217"/>
        <v>8.5889515658432211E-2</v>
      </c>
      <c r="Z445" s="20"/>
      <c r="AA445" s="28">
        <f t="shared" si="218"/>
        <v>1.3401360544217689</v>
      </c>
      <c r="AB445" s="28">
        <f t="shared" si="219"/>
        <v>0.91348720364264402</v>
      </c>
      <c r="AC445" s="28">
        <f t="shared" si="220"/>
        <v>0.91270527225583398</v>
      </c>
      <c r="AD445" s="20"/>
      <c r="AE445" s="26">
        <v>-0.29099999999999998</v>
      </c>
      <c r="AF445" s="26">
        <v>-0.29099999999999998</v>
      </c>
      <c r="AG445" s="26">
        <v>1</v>
      </c>
      <c r="AH445" s="20"/>
      <c r="AI445" s="38">
        <f t="shared" si="221"/>
        <v>8.5889515658432211E-2</v>
      </c>
      <c r="AJ445" s="14">
        <f t="shared" si="222"/>
        <v>0.92259193951776508</v>
      </c>
      <c r="AK445" s="59">
        <f t="shared" si="223"/>
        <v>8596.9397560785837</v>
      </c>
      <c r="AL445" s="13">
        <f t="shared" si="224"/>
        <v>9.3095887769544472E-2</v>
      </c>
      <c r="AN445" s="20"/>
      <c r="AO445" s="13">
        <f t="shared" si="225"/>
        <v>8.5889515658432211E-2</v>
      </c>
      <c r="AP445" s="50">
        <f t="shared" si="226"/>
        <v>0.92265530323741862</v>
      </c>
      <c r="AQ445" s="12">
        <f t="shared" si="227"/>
        <v>8603.9826963625746</v>
      </c>
      <c r="AR445" s="13">
        <f t="shared" si="228"/>
        <v>9.3089494372451495E-2</v>
      </c>
      <c r="AS445" s="20"/>
      <c r="AT445" s="19">
        <f t="shared" si="231"/>
        <v>728</v>
      </c>
      <c r="AU445" s="50">
        <v>-4.5999999999999999E-2</v>
      </c>
      <c r="AV445" s="50"/>
      <c r="AW445" s="20"/>
      <c r="AX445" s="81">
        <f t="shared" si="229"/>
        <v>6.5903010481966859</v>
      </c>
      <c r="AY445" s="82">
        <f t="shared" si="230"/>
        <v>2.3303947936333129</v>
      </c>
      <c r="BA445" s="20"/>
      <c r="BB445" s="13"/>
    </row>
    <row r="446" spans="2:54" x14ac:dyDescent="0.2">
      <c r="B446" s="1">
        <v>11</v>
      </c>
      <c r="C446" t="s">
        <v>834</v>
      </c>
      <c r="D446" t="s">
        <v>753</v>
      </c>
      <c r="E446">
        <v>696</v>
      </c>
      <c r="F446">
        <v>92427</v>
      </c>
      <c r="G446" s="20"/>
      <c r="H446" s="26">
        <v>1.032</v>
      </c>
      <c r="I446" s="26">
        <v>12.757999999999999</v>
      </c>
      <c r="J446" s="26">
        <v>12.747999999999999</v>
      </c>
      <c r="K446" s="20"/>
      <c r="L446" s="26">
        <v>1.2490000000000001</v>
      </c>
      <c r="M446" s="26">
        <v>11.208</v>
      </c>
      <c r="N446" s="26">
        <v>11.189</v>
      </c>
      <c r="O446" s="20"/>
      <c r="P446" s="28">
        <v>5.0999999999999997E-2</v>
      </c>
      <c r="Q446" s="28">
        <v>1.2E-2</v>
      </c>
      <c r="R446" s="28">
        <v>1.4E-2</v>
      </c>
      <c r="S446" s="20"/>
      <c r="T446" s="26">
        <v>9.4410000000000007</v>
      </c>
      <c r="U446" s="26">
        <v>0.88500000000000001</v>
      </c>
      <c r="V446" s="20"/>
      <c r="W446" s="26">
        <v>0.999</v>
      </c>
      <c r="X446" s="28">
        <f t="shared" si="216"/>
        <v>9.3740069907848736E-2</v>
      </c>
      <c r="Y446" s="53">
        <f t="shared" si="217"/>
        <v>9.3646329837940884E-2</v>
      </c>
      <c r="Z446" s="20"/>
      <c r="AA446" s="28">
        <f t="shared" si="218"/>
        <v>1.2102713178294575</v>
      </c>
      <c r="AB446" s="28">
        <f t="shared" si="219"/>
        <v>0.87850760307258202</v>
      </c>
      <c r="AC446" s="28">
        <f t="shared" si="220"/>
        <v>0.87770630687166618</v>
      </c>
      <c r="AD446" s="20"/>
      <c r="AE446" s="26">
        <v>-0.22500000000000001</v>
      </c>
      <c r="AF446" s="26">
        <v>-0.22500000000000001</v>
      </c>
      <c r="AG446" s="26">
        <v>1</v>
      </c>
      <c r="AH446" s="20"/>
      <c r="AI446" s="38">
        <f t="shared" si="221"/>
        <v>9.3646329837940884E-2</v>
      </c>
      <c r="AJ446" s="14">
        <f t="shared" si="222"/>
        <v>0.93201316303448101</v>
      </c>
      <c r="AK446" s="59">
        <f t="shared" si="223"/>
        <v>9278.5924833174449</v>
      </c>
      <c r="AL446" s="13">
        <f t="shared" si="224"/>
        <v>0.10047747558955487</v>
      </c>
      <c r="AN446" s="20"/>
      <c r="AO446" s="13">
        <f t="shared" si="225"/>
        <v>9.3646329837940884E-2</v>
      </c>
      <c r="AP446" s="50">
        <f t="shared" si="226"/>
        <v>0.93206938267626493</v>
      </c>
      <c r="AQ446" s="12">
        <f t="shared" si="227"/>
        <v>9286.2714823641563</v>
      </c>
      <c r="AR446" s="13">
        <f t="shared" si="228"/>
        <v>0.10047141508827677</v>
      </c>
      <c r="AS446" s="20"/>
      <c r="AT446" s="19">
        <f t="shared" si="231"/>
        <v>696</v>
      </c>
      <c r="AU446" s="50">
        <v>-3.7499999999999999E-2</v>
      </c>
      <c r="AV446" s="50"/>
      <c r="AW446" s="20"/>
      <c r="AX446" s="81">
        <f t="shared" si="229"/>
        <v>6.5453496603344199</v>
      </c>
      <c r="AY446" s="82">
        <f t="shared" si="230"/>
        <v>2.2450619067503794</v>
      </c>
      <c r="BA446" s="20"/>
      <c r="BB446" s="13"/>
    </row>
    <row r="447" spans="2:54" x14ac:dyDescent="0.2">
      <c r="B447" s="1">
        <v>11</v>
      </c>
      <c r="C447" t="s">
        <v>835</v>
      </c>
      <c r="D447" t="s">
        <v>732</v>
      </c>
      <c r="E447">
        <v>685</v>
      </c>
      <c r="F447">
        <v>92427</v>
      </c>
      <c r="G447" s="20"/>
      <c r="H447" s="26">
        <v>1.2609999999999999</v>
      </c>
      <c r="I447" s="26">
        <v>12.547000000000001</v>
      </c>
      <c r="J447" s="26">
        <v>12.536</v>
      </c>
      <c r="K447" s="20"/>
      <c r="L447" s="26">
        <v>1.7849999999999999</v>
      </c>
      <c r="M447" s="26">
        <v>12.153</v>
      </c>
      <c r="N447" s="26">
        <v>12.132999999999999</v>
      </c>
      <c r="O447" s="20"/>
      <c r="P447" s="28">
        <v>4.2000000000000003E-2</v>
      </c>
      <c r="Q447" s="28">
        <v>1.2E-2</v>
      </c>
      <c r="R447" s="28">
        <v>1.2E-2</v>
      </c>
      <c r="S447" s="20"/>
      <c r="T447" s="26">
        <v>11.724</v>
      </c>
      <c r="U447" s="26">
        <v>0.871</v>
      </c>
      <c r="V447" s="20"/>
      <c r="W447" s="26">
        <v>0.999</v>
      </c>
      <c r="X447" s="28">
        <f t="shared" si="216"/>
        <v>7.4292050494711701E-2</v>
      </c>
      <c r="Y447" s="53">
        <f t="shared" si="217"/>
        <v>7.4217758444216991E-2</v>
      </c>
      <c r="Z447" s="20"/>
      <c r="AA447" s="28">
        <f t="shared" si="218"/>
        <v>1.4155432196669311</v>
      </c>
      <c r="AB447" s="28">
        <f t="shared" si="219"/>
        <v>0.96859807125209207</v>
      </c>
      <c r="AC447" s="28">
        <f t="shared" si="220"/>
        <v>0.96785258455647727</v>
      </c>
      <c r="AD447" s="20"/>
      <c r="AE447" s="26">
        <v>-0.20599999999999999</v>
      </c>
      <c r="AF447" s="26">
        <v>-0.20599999999999999</v>
      </c>
      <c r="AG447" s="26">
        <v>1</v>
      </c>
      <c r="AH447" s="20"/>
      <c r="AI447" s="38">
        <f t="shared" si="221"/>
        <v>7.4217758444216991E-2</v>
      </c>
      <c r="AJ447" s="14">
        <f t="shared" si="222"/>
        <v>0.91530745244654954</v>
      </c>
      <c r="AK447" s="59">
        <f t="shared" si="223"/>
        <v>7487.7997389969287</v>
      </c>
      <c r="AL447" s="13">
        <f t="shared" si="224"/>
        <v>8.1085058627937939E-2</v>
      </c>
      <c r="AN447" s="20"/>
      <c r="AO447" s="13">
        <f t="shared" si="225"/>
        <v>7.4217758444216991E-2</v>
      </c>
      <c r="AP447" s="50">
        <f t="shared" si="226"/>
        <v>0.91537623207474561</v>
      </c>
      <c r="AQ447" s="12">
        <f t="shared" si="227"/>
        <v>7493.8855951893547</v>
      </c>
      <c r="AR447" s="13">
        <f t="shared" si="228"/>
        <v>8.1078966050930512E-2</v>
      </c>
      <c r="AS447" s="20"/>
      <c r="AT447" s="19">
        <f t="shared" si="231"/>
        <v>685</v>
      </c>
      <c r="AU447" s="50">
        <v>-3.2099999999999997E-2</v>
      </c>
      <c r="AV447" s="50"/>
      <c r="AW447" s="20"/>
      <c r="AX447" s="81">
        <f t="shared" si="229"/>
        <v>6.5294188382622256</v>
      </c>
      <c r="AY447" s="82">
        <f t="shared" si="230"/>
        <v>2.4616380228486459</v>
      </c>
      <c r="BA447" s="20"/>
      <c r="BB447" s="13"/>
    </row>
    <row r="448" spans="2:54" x14ac:dyDescent="0.2">
      <c r="B448" s="1">
        <v>11</v>
      </c>
      <c r="C448" t="s">
        <v>836</v>
      </c>
      <c r="D448" t="s">
        <v>760</v>
      </c>
      <c r="E448">
        <v>640</v>
      </c>
      <c r="F448">
        <v>92427</v>
      </c>
      <c r="G448" s="20"/>
      <c r="H448" s="26">
        <v>1.198</v>
      </c>
      <c r="I448" s="26">
        <v>13.157</v>
      </c>
      <c r="J448" s="26">
        <v>13.146000000000001</v>
      </c>
      <c r="K448" s="20"/>
      <c r="L448" s="26">
        <v>2.0699999999999998</v>
      </c>
      <c r="M448" s="26">
        <v>12.398999999999999</v>
      </c>
      <c r="N448" s="26">
        <v>12.378</v>
      </c>
      <c r="O448" s="20"/>
      <c r="P448" s="28">
        <v>2.8000000000000001E-2</v>
      </c>
      <c r="Q448" s="28">
        <v>8.9999999999999993E-3</v>
      </c>
      <c r="R448" s="28">
        <v>8.9999999999999993E-3</v>
      </c>
      <c r="S448" s="20"/>
      <c r="T448" s="26">
        <v>11.914</v>
      </c>
      <c r="U448" s="26">
        <v>0.91300000000000003</v>
      </c>
      <c r="V448" s="20"/>
      <c r="W448" s="26">
        <v>0.999</v>
      </c>
      <c r="X448" s="28">
        <f t="shared" si="216"/>
        <v>7.6632533154272292E-2</v>
      </c>
      <c r="Y448" s="53">
        <f t="shared" si="217"/>
        <v>7.6555900621118014E-2</v>
      </c>
      <c r="Z448" s="20"/>
      <c r="AA448" s="28">
        <f t="shared" si="218"/>
        <v>1.7278797996661102</v>
      </c>
      <c r="AB448" s="28">
        <f t="shared" si="219"/>
        <v>0.94238808238960248</v>
      </c>
      <c r="AC448" s="28">
        <f t="shared" si="220"/>
        <v>0.94157918758557735</v>
      </c>
      <c r="AD448" s="20"/>
      <c r="AE448" s="26">
        <v>-0.21199999999999999</v>
      </c>
      <c r="AF448" s="26">
        <v>-0.21199999999999999</v>
      </c>
      <c r="AG448" s="26">
        <v>1</v>
      </c>
      <c r="AH448" s="20"/>
      <c r="AI448" s="38">
        <f t="shared" si="221"/>
        <v>7.6555900621118014E-2</v>
      </c>
      <c r="AJ448" s="14">
        <f t="shared" si="222"/>
        <v>0.92285103033538585</v>
      </c>
      <c r="AK448" s="59">
        <f t="shared" si="223"/>
        <v>7660.558866459628</v>
      </c>
      <c r="AL448" s="13">
        <f t="shared" si="224"/>
        <v>8.2955859726673103E-2</v>
      </c>
      <c r="AN448" s="20"/>
      <c r="AO448" s="13">
        <f t="shared" si="225"/>
        <v>7.6555900621118014E-2</v>
      </c>
      <c r="AP448" s="50">
        <f t="shared" si="226"/>
        <v>0.9229141996920327</v>
      </c>
      <c r="AQ448" s="12">
        <f t="shared" si="227"/>
        <v>7666.8364503105595</v>
      </c>
      <c r="AR448" s="13">
        <f t="shared" si="228"/>
        <v>8.2950181768428694E-2</v>
      </c>
      <c r="AS448" s="20"/>
      <c r="AT448" s="19">
        <f t="shared" si="231"/>
        <v>640</v>
      </c>
      <c r="AU448" s="50">
        <v>-2.0435000000000002E-3</v>
      </c>
      <c r="AV448" s="50"/>
      <c r="AW448" s="20"/>
      <c r="AX448" s="81">
        <f t="shared" si="229"/>
        <v>6.4614681763537174</v>
      </c>
      <c r="AY448" s="82">
        <f t="shared" si="230"/>
        <v>2.4777141792064956</v>
      </c>
      <c r="BA448" s="20"/>
      <c r="BB448" s="13"/>
    </row>
    <row r="449" spans="2:54" x14ac:dyDescent="0.2">
      <c r="B449" s="1">
        <v>11</v>
      </c>
      <c r="C449" t="s">
        <v>837</v>
      </c>
      <c r="D449" t="s">
        <v>771</v>
      </c>
      <c r="E449">
        <v>602</v>
      </c>
      <c r="F449">
        <v>92427</v>
      </c>
      <c r="G449" s="20"/>
      <c r="H449" s="26">
        <v>1.0940000000000001</v>
      </c>
      <c r="I449" s="26">
        <v>12.94</v>
      </c>
      <c r="J449" s="26">
        <v>12.929</v>
      </c>
      <c r="K449" s="20"/>
      <c r="L449" s="26">
        <v>1.706</v>
      </c>
      <c r="M449" s="26">
        <v>11.244</v>
      </c>
      <c r="N449" s="26">
        <v>11.225</v>
      </c>
      <c r="O449" s="20"/>
      <c r="P449" s="28">
        <v>3.2000000000000001E-2</v>
      </c>
      <c r="Q449" s="28">
        <v>8.9999999999999993E-3</v>
      </c>
      <c r="R449" s="28">
        <v>8.0000000000000002E-3</v>
      </c>
      <c r="S449" s="20"/>
      <c r="T449" s="26">
        <v>11.568</v>
      </c>
      <c r="U449" s="26">
        <v>0.89700000000000002</v>
      </c>
      <c r="V449" s="20"/>
      <c r="W449" s="26">
        <v>0.999</v>
      </c>
      <c r="X449" s="28">
        <f t="shared" si="216"/>
        <v>7.7541493775933612E-2</v>
      </c>
      <c r="Y449" s="53">
        <f t="shared" si="217"/>
        <v>7.7463952282157675E-2</v>
      </c>
      <c r="Z449" s="20"/>
      <c r="AA449" s="28">
        <f t="shared" si="218"/>
        <v>1.5594149908592321</v>
      </c>
      <c r="AB449" s="28">
        <f t="shared" si="219"/>
        <v>0.86893353941267393</v>
      </c>
      <c r="AC449" s="28">
        <f t="shared" si="220"/>
        <v>0.86820326398019954</v>
      </c>
      <c r="AD449" s="20"/>
      <c r="AE449" s="26">
        <v>-0.17399999999999999</v>
      </c>
      <c r="AF449" s="26">
        <v>-0.17399999999999999</v>
      </c>
      <c r="AG449" s="26">
        <v>1</v>
      </c>
      <c r="AH449" s="20"/>
      <c r="AI449" s="38">
        <f t="shared" si="221"/>
        <v>7.7463952282157675E-2</v>
      </c>
      <c r="AJ449" s="14">
        <f t="shared" si="222"/>
        <v>0.92795655940588473</v>
      </c>
      <c r="AK449" s="59">
        <f t="shared" si="223"/>
        <v>7708.7753742219911</v>
      </c>
      <c r="AL449" s="13">
        <f t="shared" si="224"/>
        <v>8.3477994198083175E-2</v>
      </c>
      <c r="AN449" s="20"/>
      <c r="AO449" s="13">
        <f t="shared" si="225"/>
        <v>7.7463952282157675E-2</v>
      </c>
      <c r="AP449" s="50">
        <f t="shared" si="226"/>
        <v>0.92801587444840195</v>
      </c>
      <c r="AQ449" s="12">
        <f t="shared" si="227"/>
        <v>7715.1274183091282</v>
      </c>
      <c r="AR449" s="13">
        <f t="shared" si="228"/>
        <v>8.3472658620415335E-2</v>
      </c>
      <c r="AS449" s="20"/>
      <c r="AT449" s="19">
        <f t="shared" si="231"/>
        <v>602</v>
      </c>
      <c r="AU449" s="50">
        <v>6.5187999999999999E-3</v>
      </c>
      <c r="AV449" s="50"/>
      <c r="AW449" s="20"/>
      <c r="AX449" s="81">
        <f t="shared" si="229"/>
        <v>6.4002574453088208</v>
      </c>
      <c r="AY449" s="82">
        <f t="shared" si="230"/>
        <v>2.4482426654164087</v>
      </c>
      <c r="BA449" s="20"/>
      <c r="BB449" s="13"/>
    </row>
    <row r="450" spans="2:54" x14ac:dyDescent="0.2">
      <c r="B450" s="1">
        <v>11</v>
      </c>
      <c r="C450" t="s">
        <v>838</v>
      </c>
      <c r="D450" t="s">
        <v>782</v>
      </c>
      <c r="E450">
        <v>577</v>
      </c>
      <c r="F450">
        <v>92427</v>
      </c>
      <c r="G450" s="20"/>
      <c r="H450" s="26">
        <v>1.2829999999999999</v>
      </c>
      <c r="I450" s="26">
        <v>13.186</v>
      </c>
      <c r="J450" s="26">
        <v>13.175000000000001</v>
      </c>
      <c r="K450" s="20"/>
      <c r="L450" s="26">
        <v>2.1709999999999998</v>
      </c>
      <c r="M450" s="26">
        <v>11.917999999999999</v>
      </c>
      <c r="N450" s="26">
        <v>11.898</v>
      </c>
      <c r="O450" s="20"/>
      <c r="P450" s="28">
        <v>1.4999999999999999E-2</v>
      </c>
      <c r="Q450" s="28">
        <v>7.0000000000000001E-3</v>
      </c>
      <c r="R450" s="28">
        <v>8.0000000000000002E-3</v>
      </c>
      <c r="S450" s="20"/>
      <c r="T450" s="26">
        <v>14.157999999999999</v>
      </c>
      <c r="U450" s="26">
        <v>0.91400000000000003</v>
      </c>
      <c r="V450" s="20"/>
      <c r="W450" s="26">
        <v>0.999</v>
      </c>
      <c r="X450" s="28">
        <f t="shared" si="216"/>
        <v>6.4557140839101579E-2</v>
      </c>
      <c r="Y450" s="53">
        <f t="shared" si="217"/>
        <v>6.4492583698262482E-2</v>
      </c>
      <c r="Z450" s="20"/>
      <c r="AA450" s="28">
        <f t="shared" si="218"/>
        <v>1.6921278254091972</v>
      </c>
      <c r="AB450" s="28">
        <f t="shared" si="219"/>
        <v>0.90383740330653717</v>
      </c>
      <c r="AC450" s="28">
        <f t="shared" si="220"/>
        <v>0.9030740037950663</v>
      </c>
      <c r="AD450" s="20"/>
      <c r="AE450" s="26">
        <v>-9.7000000000000003E-2</v>
      </c>
      <c r="AF450" s="26">
        <v>-9.7000000000000003E-2</v>
      </c>
      <c r="AG450" s="26">
        <v>1</v>
      </c>
      <c r="AH450" s="20"/>
      <c r="AI450" s="38">
        <f t="shared" si="221"/>
        <v>6.4492583698262482E-2</v>
      </c>
      <c r="AJ450" s="14">
        <f t="shared" si="222"/>
        <v>0.91689634450553614</v>
      </c>
      <c r="AK450" s="59">
        <f t="shared" si="223"/>
        <v>6495.3554208221512</v>
      </c>
      <c r="AL450" s="13">
        <f t="shared" si="224"/>
        <v>7.0337922148704865E-2</v>
      </c>
      <c r="AN450" s="20"/>
      <c r="AO450" s="13">
        <f t="shared" si="225"/>
        <v>6.4492583698262482E-2</v>
      </c>
      <c r="AP450" s="50">
        <f t="shared" si="226"/>
        <v>0.91696395083933746</v>
      </c>
      <c r="AQ450" s="12">
        <f t="shared" si="227"/>
        <v>6500.6438126854091</v>
      </c>
      <c r="AR450" s="13">
        <f t="shared" si="228"/>
        <v>7.03327362424985E-2</v>
      </c>
      <c r="AS450" s="20"/>
      <c r="AT450" s="19">
        <f t="shared" si="231"/>
        <v>577</v>
      </c>
      <c r="AU450" s="50">
        <v>3.1300000000000001E-2</v>
      </c>
      <c r="AV450" s="50"/>
      <c r="AW450" s="20"/>
      <c r="AX450" s="81">
        <f t="shared" si="229"/>
        <v>6.3578422665080998</v>
      </c>
      <c r="AY450" s="82">
        <f t="shared" si="230"/>
        <v>2.6502798353519976</v>
      </c>
      <c r="BA450" s="20"/>
      <c r="BB450" s="13"/>
    </row>
    <row r="451" spans="2:54" x14ac:dyDescent="0.2">
      <c r="B451" s="1">
        <v>11</v>
      </c>
      <c r="C451" t="s">
        <v>839</v>
      </c>
      <c r="D451" t="s">
        <v>745</v>
      </c>
      <c r="E451">
        <v>557</v>
      </c>
      <c r="F451">
        <v>92427</v>
      </c>
      <c r="G451" s="20"/>
      <c r="H451" s="26">
        <v>1.4790000000000001</v>
      </c>
      <c r="I451" s="26">
        <v>12.891</v>
      </c>
      <c r="J451" s="26">
        <v>12.88</v>
      </c>
      <c r="K451" s="20"/>
      <c r="L451" s="26">
        <v>3.8359999999999999</v>
      </c>
      <c r="M451" s="26">
        <v>12.935</v>
      </c>
      <c r="N451" s="26">
        <v>12.914</v>
      </c>
      <c r="O451" s="20"/>
      <c r="P451" s="28">
        <v>1.2999999999999999E-2</v>
      </c>
      <c r="Q451" s="28">
        <v>1.4E-2</v>
      </c>
      <c r="R451" s="28">
        <v>1.2999999999999999E-2</v>
      </c>
      <c r="S451" s="20"/>
      <c r="T451" s="26">
        <v>16.908000000000001</v>
      </c>
      <c r="U451" s="26">
        <v>0.89300000000000002</v>
      </c>
      <c r="V451" s="20"/>
      <c r="W451" s="26">
        <v>0.999</v>
      </c>
      <c r="X451" s="28">
        <f t="shared" si="216"/>
        <v>5.2815235391530636E-2</v>
      </c>
      <c r="Y451" s="53">
        <f t="shared" si="217"/>
        <v>5.2762420156139106E-2</v>
      </c>
      <c r="Z451" s="20"/>
      <c r="AA451" s="28">
        <f t="shared" si="218"/>
        <v>2.5936443542934411</v>
      </c>
      <c r="AB451" s="28">
        <f t="shared" si="219"/>
        <v>1.0034132340392523</v>
      </c>
      <c r="AC451" s="28">
        <f t="shared" si="220"/>
        <v>1.0026397515527949</v>
      </c>
      <c r="AD451" s="20"/>
      <c r="AE451" s="26">
        <v>-0.20100000000000001</v>
      </c>
      <c r="AF451" s="26">
        <v>-0.20100000000000001</v>
      </c>
      <c r="AG451" s="26">
        <v>1</v>
      </c>
      <c r="AH451" s="20"/>
      <c r="AI451" s="38">
        <f t="shared" si="221"/>
        <v>5.2762420156139106E-2</v>
      </c>
      <c r="AJ451" s="14">
        <f t="shared" si="222"/>
        <v>0.90229342013414338</v>
      </c>
      <c r="AK451" s="59">
        <f t="shared" si="223"/>
        <v>5399.957021291696</v>
      </c>
      <c r="AL451" s="13">
        <f t="shared" si="224"/>
        <v>5.8475900387586724E-2</v>
      </c>
      <c r="AN451" s="20"/>
      <c r="AO451" s="13">
        <f t="shared" si="225"/>
        <v>5.2762420156139106E-2</v>
      </c>
      <c r="AP451" s="50">
        <f t="shared" si="226"/>
        <v>0.90237164129290404</v>
      </c>
      <c r="AQ451" s="12">
        <f t="shared" si="227"/>
        <v>5404.2835397444996</v>
      </c>
      <c r="AR451" s="13">
        <f t="shared" si="228"/>
        <v>5.8470831464231231E-2</v>
      </c>
      <c r="AS451" s="20"/>
      <c r="AT451" s="19">
        <f t="shared" si="231"/>
        <v>557</v>
      </c>
      <c r="AU451" s="50">
        <v>6.7699999999999996E-2</v>
      </c>
      <c r="AV451" s="50"/>
      <c r="AW451" s="20"/>
      <c r="AX451" s="81">
        <f t="shared" si="229"/>
        <v>6.3225652399272843</v>
      </c>
      <c r="AY451" s="82">
        <f t="shared" si="230"/>
        <v>2.8277868827045434</v>
      </c>
      <c r="BA451" s="20"/>
      <c r="BB451" s="13"/>
    </row>
    <row r="452" spans="2:54" x14ac:dyDescent="0.2">
      <c r="B452" s="1">
        <v>11</v>
      </c>
      <c r="C452" t="s">
        <v>840</v>
      </c>
      <c r="D452" t="s">
        <v>726</v>
      </c>
      <c r="E452">
        <v>554</v>
      </c>
      <c r="F452">
        <v>92427</v>
      </c>
      <c r="G452" s="20"/>
      <c r="H452" s="26">
        <v>1.0669999999999999</v>
      </c>
      <c r="I452" s="26">
        <v>13.279</v>
      </c>
      <c r="J452" s="26">
        <v>13.268000000000001</v>
      </c>
      <c r="K452" s="20"/>
      <c r="L452" s="26">
        <v>1.5629999999999999</v>
      </c>
      <c r="M452" s="26">
        <v>10.529</v>
      </c>
      <c r="N452" s="26">
        <v>10.512</v>
      </c>
      <c r="O452" s="20"/>
      <c r="P452" s="28">
        <v>3.3000000000000002E-2</v>
      </c>
      <c r="Q452" s="28">
        <v>1.4E-2</v>
      </c>
      <c r="R452" s="28">
        <v>1.4999999999999999E-2</v>
      </c>
      <c r="S452" s="20"/>
      <c r="T452" s="26">
        <v>12.262</v>
      </c>
      <c r="U452" s="26">
        <v>0.92</v>
      </c>
      <c r="V452" s="20"/>
      <c r="W452" s="26">
        <v>0.999</v>
      </c>
      <c r="X452" s="28">
        <f t="shared" si="216"/>
        <v>7.5028543467623554E-2</v>
      </c>
      <c r="Y452" s="53">
        <f t="shared" si="217"/>
        <v>7.4953514924155931E-2</v>
      </c>
      <c r="Z452" s="20"/>
      <c r="AA452" s="28">
        <f t="shared" si="218"/>
        <v>1.46485473289597</v>
      </c>
      <c r="AB452" s="28">
        <f t="shared" si="219"/>
        <v>0.79290609232622933</v>
      </c>
      <c r="AC452" s="28">
        <f t="shared" si="220"/>
        <v>0.79228218269520656</v>
      </c>
      <c r="AD452" s="20"/>
      <c r="AE452" s="26">
        <v>-0.13700000000000001</v>
      </c>
      <c r="AF452" s="26">
        <v>-0.13700000000000001</v>
      </c>
      <c r="AG452" s="26">
        <v>1</v>
      </c>
      <c r="AH452" s="20"/>
      <c r="AI452" s="38">
        <f t="shared" si="221"/>
        <v>7.4953514924155931E-2</v>
      </c>
      <c r="AJ452" s="14">
        <f t="shared" si="222"/>
        <v>0.93106379495050517</v>
      </c>
      <c r="AK452" s="59">
        <f t="shared" si="223"/>
        <v>7434.0580884031979</v>
      </c>
      <c r="AL452" s="13">
        <f t="shared" si="224"/>
        <v>8.0503092624432268E-2</v>
      </c>
      <c r="AN452" s="20"/>
      <c r="AO452" s="13">
        <f t="shared" si="225"/>
        <v>7.4953514924155931E-2</v>
      </c>
      <c r="AP452" s="50">
        <f t="shared" si="226"/>
        <v>0.93112074162507419</v>
      </c>
      <c r="AQ452" s="12">
        <f t="shared" si="227"/>
        <v>7440.2042766269778</v>
      </c>
      <c r="AR452" s="13">
        <f t="shared" si="228"/>
        <v>8.0498169113213433E-2</v>
      </c>
      <c r="AS452" s="20"/>
      <c r="AT452" s="19">
        <f t="shared" si="231"/>
        <v>554</v>
      </c>
      <c r="AU452" s="50">
        <v>1.44E-2</v>
      </c>
      <c r="AV452" s="50"/>
      <c r="AW452" s="20"/>
      <c r="AX452" s="81">
        <f t="shared" si="229"/>
        <v>6.3171646867472839</v>
      </c>
      <c r="AY452" s="82">
        <f t="shared" si="230"/>
        <v>2.5065050493404963</v>
      </c>
      <c r="BA452" s="20"/>
      <c r="BB452" s="13"/>
    </row>
    <row r="453" spans="2:54" x14ac:dyDescent="0.2">
      <c r="B453" s="1">
        <v>11</v>
      </c>
      <c r="C453" t="s">
        <v>841</v>
      </c>
      <c r="D453" t="s">
        <v>716</v>
      </c>
      <c r="E453">
        <v>542</v>
      </c>
      <c r="F453">
        <v>92427</v>
      </c>
      <c r="G453" s="20"/>
      <c r="H453" s="26">
        <v>1.274</v>
      </c>
      <c r="I453" s="26">
        <v>12.821</v>
      </c>
      <c r="J453" s="26">
        <v>12.811</v>
      </c>
      <c r="K453" s="20"/>
      <c r="L453" s="26">
        <v>2.1030000000000002</v>
      </c>
      <c r="M453" s="26">
        <v>12.143000000000001</v>
      </c>
      <c r="N453" s="26">
        <v>12.122999999999999</v>
      </c>
      <c r="O453" s="20"/>
      <c r="P453" s="28">
        <v>3.3000000000000002E-2</v>
      </c>
      <c r="Q453" s="28">
        <v>1.2E-2</v>
      </c>
      <c r="R453" s="28">
        <v>1.2E-2</v>
      </c>
      <c r="S453" s="20"/>
      <c r="T453" s="26">
        <v>14.97</v>
      </c>
      <c r="U453" s="26">
        <v>0.88800000000000001</v>
      </c>
      <c r="V453" s="20"/>
      <c r="W453" s="26">
        <v>0.999</v>
      </c>
      <c r="X453" s="28">
        <f t="shared" si="216"/>
        <v>5.9318637274549099E-2</v>
      </c>
      <c r="Y453" s="53">
        <f t="shared" si="217"/>
        <v>5.9259318637274551E-2</v>
      </c>
      <c r="Z453" s="20"/>
      <c r="AA453" s="28">
        <f t="shared" si="218"/>
        <v>1.6507064364207222</v>
      </c>
      <c r="AB453" s="28">
        <f t="shared" si="219"/>
        <v>0.94711800951563851</v>
      </c>
      <c r="AC453" s="28">
        <f t="shared" si="220"/>
        <v>0.94629615174459447</v>
      </c>
      <c r="AD453" s="20"/>
      <c r="AE453" s="26">
        <v>-0.222</v>
      </c>
      <c r="AF453" s="26">
        <v>-0.222</v>
      </c>
      <c r="AG453" s="26">
        <v>1</v>
      </c>
      <c r="AH453" s="20"/>
      <c r="AI453" s="38">
        <f t="shared" si="221"/>
        <v>5.9259318637274551E-2</v>
      </c>
      <c r="AJ453" s="14">
        <f t="shared" si="222"/>
        <v>0.91476666130202133</v>
      </c>
      <c r="AK453" s="59">
        <f t="shared" si="223"/>
        <v>5982.1832288577161</v>
      </c>
      <c r="AL453" s="13">
        <f t="shared" si="224"/>
        <v>6.4780802738185247E-2</v>
      </c>
      <c r="AN453" s="20"/>
      <c r="AO453" s="13">
        <f t="shared" si="225"/>
        <v>5.9259318637274551E-2</v>
      </c>
      <c r="AP453" s="50">
        <f t="shared" si="226"/>
        <v>0.91483583924852019</v>
      </c>
      <c r="AQ453" s="12">
        <f t="shared" si="227"/>
        <v>5987.0424929859728</v>
      </c>
      <c r="AR453" s="13">
        <f t="shared" si="228"/>
        <v>6.4775904151232577E-2</v>
      </c>
      <c r="AS453" s="20"/>
      <c r="AT453" s="19">
        <f t="shared" si="231"/>
        <v>542</v>
      </c>
      <c r="AU453" s="50">
        <v>-1.1850999999999999E-3</v>
      </c>
      <c r="AV453" s="50"/>
      <c r="AW453" s="20"/>
      <c r="AX453" s="81">
        <f t="shared" si="229"/>
        <v>6.2952660014396464</v>
      </c>
      <c r="AY453" s="82">
        <f t="shared" si="230"/>
        <v>2.706048198431537</v>
      </c>
      <c r="BA453" s="20"/>
      <c r="BB453" s="13"/>
    </row>
    <row r="454" spans="2:54" x14ac:dyDescent="0.2">
      <c r="B454" s="1">
        <v>11</v>
      </c>
      <c r="C454" t="s">
        <v>842</v>
      </c>
      <c r="D454" t="s">
        <v>780</v>
      </c>
      <c r="E454">
        <v>538</v>
      </c>
      <c r="F454">
        <v>92427</v>
      </c>
      <c r="G454" s="20"/>
      <c r="H454" s="26">
        <v>1.3280000000000001</v>
      </c>
      <c r="I454" s="26">
        <v>12.787000000000001</v>
      </c>
      <c r="J454" s="26">
        <v>12.776999999999999</v>
      </c>
      <c r="K454" s="20"/>
      <c r="L454" s="26">
        <v>2.7210000000000001</v>
      </c>
      <c r="M454" s="26">
        <v>10.907</v>
      </c>
      <c r="N454" s="26">
        <v>10.888999999999999</v>
      </c>
      <c r="O454" s="20"/>
      <c r="P454" s="28">
        <v>2.1999999999999999E-2</v>
      </c>
      <c r="Q454" s="28">
        <v>1.4E-2</v>
      </c>
      <c r="R454" s="28">
        <v>1.4E-2</v>
      </c>
      <c r="S454" s="20"/>
      <c r="T454" s="26">
        <v>15.718</v>
      </c>
      <c r="U454" s="26">
        <v>0.88600000000000001</v>
      </c>
      <c r="V454" s="20"/>
      <c r="W454" s="26">
        <v>0.999</v>
      </c>
      <c r="X454" s="28">
        <f t="shared" si="216"/>
        <v>5.6368494719429951E-2</v>
      </c>
      <c r="Y454" s="53">
        <f t="shared" si="217"/>
        <v>5.6312126224710518E-2</v>
      </c>
      <c r="Z454" s="20"/>
      <c r="AA454" s="28">
        <f t="shared" si="218"/>
        <v>2.0489457831325302</v>
      </c>
      <c r="AB454" s="28">
        <f t="shared" si="219"/>
        <v>0.85297567842339872</v>
      </c>
      <c r="AC454" s="28">
        <f t="shared" si="220"/>
        <v>0.85223448383814671</v>
      </c>
      <c r="AD454" s="20"/>
      <c r="AE454" s="26">
        <v>-0.14299999999999999</v>
      </c>
      <c r="AF454" s="26">
        <v>-0.14299999999999999</v>
      </c>
      <c r="AG454" s="26">
        <v>1</v>
      </c>
      <c r="AH454" s="20"/>
      <c r="AI454" s="38">
        <f t="shared" si="221"/>
        <v>5.6312126224710518E-2</v>
      </c>
      <c r="AJ454" s="14">
        <f t="shared" si="222"/>
        <v>0.9110515676095492</v>
      </c>
      <c r="AK454" s="59">
        <f t="shared" si="223"/>
        <v>5707.8473723119987</v>
      </c>
      <c r="AL454" s="13">
        <f t="shared" si="224"/>
        <v>6.1810031645589895E-2</v>
      </c>
      <c r="AN454" s="20"/>
      <c r="AO454" s="13">
        <f t="shared" si="225"/>
        <v>5.6312126224710518E-2</v>
      </c>
      <c r="AP454" s="50">
        <f t="shared" si="226"/>
        <v>0.91112346788049747</v>
      </c>
      <c r="AQ454" s="12">
        <f t="shared" si="227"/>
        <v>5712.4649666624246</v>
      </c>
      <c r="AR454" s="13">
        <f t="shared" si="228"/>
        <v>6.1805153977327235E-2</v>
      </c>
      <c r="AS454" s="20"/>
      <c r="AT454" s="19">
        <f t="shared" si="231"/>
        <v>538</v>
      </c>
      <c r="AU454" s="50">
        <v>5.0799999999999998E-2</v>
      </c>
      <c r="AV454" s="50"/>
      <c r="AW454" s="20"/>
      <c r="AX454" s="81">
        <f t="shared" si="229"/>
        <v>6.2878585601617845</v>
      </c>
      <c r="AY454" s="82">
        <f t="shared" si="230"/>
        <v>2.7548065524439833</v>
      </c>
      <c r="BA454" s="20"/>
      <c r="BB454" s="13"/>
    </row>
    <row r="455" spans="2:54" x14ac:dyDescent="0.2">
      <c r="B455" s="1">
        <v>11</v>
      </c>
      <c r="C455" t="s">
        <v>843</v>
      </c>
      <c r="D455" t="s">
        <v>715</v>
      </c>
      <c r="E455">
        <v>517</v>
      </c>
      <c r="F455">
        <v>92427</v>
      </c>
      <c r="G455" s="20"/>
      <c r="H455" s="26">
        <v>1.0920000000000001</v>
      </c>
      <c r="I455" s="26">
        <v>12.526999999999999</v>
      </c>
      <c r="J455" s="26">
        <v>12.516</v>
      </c>
      <c r="K455" s="20"/>
      <c r="L455" s="26">
        <v>1.667</v>
      </c>
      <c r="M455" s="26">
        <v>11.711</v>
      </c>
      <c r="N455" s="26">
        <v>11.691000000000001</v>
      </c>
      <c r="O455" s="20"/>
      <c r="P455" s="28">
        <v>1.4E-2</v>
      </c>
      <c r="Q455" s="28">
        <v>8.0000000000000002E-3</v>
      </c>
      <c r="R455" s="28">
        <v>1.0999999999999999E-2</v>
      </c>
      <c r="S455" s="20"/>
      <c r="T455" s="26">
        <v>13.445</v>
      </c>
      <c r="U455" s="26">
        <v>0.86799999999999999</v>
      </c>
      <c r="V455" s="20"/>
      <c r="W455" s="26">
        <v>0.999</v>
      </c>
      <c r="X455" s="28">
        <f t="shared" si="216"/>
        <v>6.4559315730754921E-2</v>
      </c>
      <c r="Y455" s="53">
        <f t="shared" si="217"/>
        <v>6.4494756415024168E-2</v>
      </c>
      <c r="Z455" s="20"/>
      <c r="AA455" s="28">
        <f t="shared" si="218"/>
        <v>1.5265567765567765</v>
      </c>
      <c r="AB455" s="28">
        <f t="shared" si="219"/>
        <v>0.93486070088608608</v>
      </c>
      <c r="AC455" s="28">
        <f t="shared" si="220"/>
        <v>0.9340843720038351</v>
      </c>
      <c r="AD455" s="20"/>
      <c r="AE455" s="26">
        <v>-0.224</v>
      </c>
      <c r="AF455" s="26">
        <v>-0.224</v>
      </c>
      <c r="AG455" s="26">
        <v>1</v>
      </c>
      <c r="AH455" s="20"/>
      <c r="AI455" s="38">
        <f t="shared" si="221"/>
        <v>6.4494756415024168E-2</v>
      </c>
      <c r="AJ455" s="14">
        <f t="shared" si="222"/>
        <v>0.924891391842799</v>
      </c>
      <c r="AK455" s="59">
        <f t="shared" si="223"/>
        <v>6439.4244920788396</v>
      </c>
      <c r="AL455" s="13">
        <f t="shared" si="224"/>
        <v>6.9732248547066319E-2</v>
      </c>
      <c r="AN455" s="20"/>
      <c r="AO455" s="13">
        <f t="shared" si="225"/>
        <v>6.4494756415024168E-2</v>
      </c>
      <c r="AP455" s="50">
        <f t="shared" si="226"/>
        <v>0.92495302641519495</v>
      </c>
      <c r="AQ455" s="12">
        <f t="shared" si="227"/>
        <v>6444.7130621048718</v>
      </c>
      <c r="AR455" s="13">
        <f t="shared" si="228"/>
        <v>6.9727601913995602E-2</v>
      </c>
      <c r="AS455" s="20"/>
      <c r="AT455" s="19">
        <f t="shared" si="231"/>
        <v>517</v>
      </c>
      <c r="AU455" s="50">
        <v>-2.01E-2</v>
      </c>
      <c r="AV455" s="50"/>
      <c r="AW455" s="20"/>
      <c r="AX455" s="81">
        <f t="shared" si="229"/>
        <v>6.2480428745084291</v>
      </c>
      <c r="AY455" s="82">
        <f t="shared" si="230"/>
        <v>2.5986072897208281</v>
      </c>
      <c r="BA455" s="20"/>
      <c r="BB455" s="13"/>
    </row>
    <row r="456" spans="2:54" x14ac:dyDescent="0.2">
      <c r="B456" s="1">
        <v>11</v>
      </c>
      <c r="C456" t="s">
        <v>844</v>
      </c>
      <c r="D456" t="s">
        <v>770</v>
      </c>
      <c r="E456">
        <v>485</v>
      </c>
      <c r="F456">
        <v>92427</v>
      </c>
      <c r="G456" s="20"/>
      <c r="H456" s="26">
        <v>1.341</v>
      </c>
      <c r="I456" s="26">
        <v>12.353</v>
      </c>
      <c r="J456" s="26">
        <v>12.343</v>
      </c>
      <c r="K456" s="20"/>
      <c r="L456" s="26">
        <v>2.5049999999999999</v>
      </c>
      <c r="M456" s="26">
        <v>11.430999999999999</v>
      </c>
      <c r="N456" s="26">
        <v>11.412000000000001</v>
      </c>
      <c r="O456" s="20"/>
      <c r="P456" s="28">
        <v>2.7E-2</v>
      </c>
      <c r="Q456" s="28">
        <v>2.3E-2</v>
      </c>
      <c r="R456" s="28">
        <v>0.02</v>
      </c>
      <c r="S456" s="20"/>
      <c r="T456" s="26">
        <v>17.596</v>
      </c>
      <c r="U456" s="26">
        <v>0.85499999999999998</v>
      </c>
      <c r="V456" s="20"/>
      <c r="W456" s="26">
        <v>0.999</v>
      </c>
      <c r="X456" s="28">
        <f t="shared" si="216"/>
        <v>4.8590588770175039E-2</v>
      </c>
      <c r="Y456" s="53">
        <f t="shared" si="217"/>
        <v>4.8541998181404866E-2</v>
      </c>
      <c r="Z456" s="20"/>
      <c r="AA456" s="28">
        <f t="shared" si="218"/>
        <v>1.8680089485458613</v>
      </c>
      <c r="AB456" s="28">
        <f t="shared" si="219"/>
        <v>0.92536226017971335</v>
      </c>
      <c r="AC456" s="28">
        <f t="shared" si="220"/>
        <v>0.92457263226120079</v>
      </c>
      <c r="AD456" s="20"/>
      <c r="AE456" s="26">
        <v>-0.25600000000000001</v>
      </c>
      <c r="AF456" s="26">
        <v>-0.25600000000000001</v>
      </c>
      <c r="AG456" s="26">
        <v>1</v>
      </c>
      <c r="AH456" s="20"/>
      <c r="AI456" s="38">
        <f t="shared" si="221"/>
        <v>4.8541998181404866E-2</v>
      </c>
      <c r="AJ456" s="14">
        <f t="shared" si="222"/>
        <v>0.9066644845349966</v>
      </c>
      <c r="AK456" s="59">
        <f t="shared" si="223"/>
        <v>4944.0679529438512</v>
      </c>
      <c r="AL456" s="13">
        <f t="shared" si="224"/>
        <v>5.3539097438343723E-2</v>
      </c>
      <c r="AN456" s="20"/>
      <c r="AO456" s="13">
        <f t="shared" si="225"/>
        <v>4.8541998181404866E-2</v>
      </c>
      <c r="AP456" s="50">
        <f t="shared" si="226"/>
        <v>0.90673956803232891</v>
      </c>
      <c r="AQ456" s="12">
        <f t="shared" si="227"/>
        <v>4948.0483967947266</v>
      </c>
      <c r="AR456" s="13">
        <f t="shared" si="228"/>
        <v>5.3534664078621251E-2</v>
      </c>
      <c r="AS456" s="20"/>
      <c r="AT456" s="19">
        <f t="shared" si="231"/>
        <v>485</v>
      </c>
      <c r="AU456" s="50">
        <v>7.8989000000000004E-3</v>
      </c>
      <c r="AV456" s="50"/>
      <c r="AW456" s="20"/>
      <c r="AX456" s="81">
        <f t="shared" si="229"/>
        <v>6.1841488909374833</v>
      </c>
      <c r="AY456" s="82">
        <f t="shared" si="230"/>
        <v>2.8676716034864733</v>
      </c>
      <c r="BA456" s="20"/>
      <c r="BB456" s="13"/>
    </row>
    <row r="457" spans="2:54" x14ac:dyDescent="0.2">
      <c r="B457" s="1">
        <v>11</v>
      </c>
      <c r="C457" t="s">
        <v>845</v>
      </c>
      <c r="D457" t="s">
        <v>748</v>
      </c>
      <c r="E457">
        <v>401</v>
      </c>
      <c r="F457">
        <v>92427</v>
      </c>
      <c r="G457" s="20"/>
      <c r="H457" s="26">
        <v>1.2090000000000001</v>
      </c>
      <c r="I457" s="26">
        <v>13.175000000000001</v>
      </c>
      <c r="J457" s="26">
        <v>13.164</v>
      </c>
      <c r="K457" s="20"/>
      <c r="L457" s="26">
        <v>1.7629999999999999</v>
      </c>
      <c r="M457" s="26">
        <v>11.89</v>
      </c>
      <c r="N457" s="26">
        <v>11.87</v>
      </c>
      <c r="O457" s="20"/>
      <c r="P457" s="28">
        <v>3.7999999999999999E-2</v>
      </c>
      <c r="Q457" s="28">
        <v>2.3E-2</v>
      </c>
      <c r="R457" s="28">
        <v>0.02</v>
      </c>
      <c r="S457" s="20"/>
      <c r="T457" s="26">
        <v>19.193999999999999</v>
      </c>
      <c r="U457" s="26">
        <v>0.91100000000000003</v>
      </c>
      <c r="V457" s="20"/>
      <c r="W457" s="26">
        <v>0.999</v>
      </c>
      <c r="X457" s="28">
        <f t="shared" si="216"/>
        <v>4.7462748775659064E-2</v>
      </c>
      <c r="Y457" s="53">
        <f t="shared" si="217"/>
        <v>4.7415286026883406E-2</v>
      </c>
      <c r="Z457" s="20"/>
      <c r="AA457" s="28">
        <f t="shared" si="218"/>
        <v>1.4582299421009097</v>
      </c>
      <c r="AB457" s="28">
        <f t="shared" si="219"/>
        <v>0.90246679316888045</v>
      </c>
      <c r="AC457" s="28">
        <f t="shared" si="220"/>
        <v>0.90170161045274988</v>
      </c>
      <c r="AD457" s="20"/>
      <c r="AE457" s="26">
        <v>-0.25900000000000001</v>
      </c>
      <c r="AF457" s="26">
        <v>-0.25900000000000001</v>
      </c>
      <c r="AG457" s="26">
        <v>1</v>
      </c>
      <c r="AH457" s="20"/>
      <c r="AI457" s="38">
        <f t="shared" si="221"/>
        <v>4.7415286026883406E-2</v>
      </c>
      <c r="AJ457" s="14">
        <f t="shared" si="222"/>
        <v>0.91976003080048274</v>
      </c>
      <c r="AK457" s="59">
        <f t="shared" si="223"/>
        <v>4760.5510584557678</v>
      </c>
      <c r="AL457" s="13">
        <f t="shared" si="224"/>
        <v>5.1551800947054714E-2</v>
      </c>
      <c r="AN457" s="20"/>
      <c r="AO457" s="13">
        <f t="shared" si="225"/>
        <v>4.7415286026883406E-2</v>
      </c>
      <c r="AP457" s="50">
        <f t="shared" si="226"/>
        <v>0.91982551118171629</v>
      </c>
      <c r="AQ457" s="12">
        <f t="shared" si="227"/>
        <v>4764.4391119099728</v>
      </c>
      <c r="AR457" s="13">
        <f t="shared" si="228"/>
        <v>5.1548131086262376E-2</v>
      </c>
      <c r="AS457" s="20"/>
      <c r="AT457" s="19">
        <f t="shared" si="231"/>
        <v>401</v>
      </c>
      <c r="AU457" s="50">
        <v>-2.46E-2</v>
      </c>
      <c r="AV457" s="50"/>
      <c r="AW457" s="20"/>
      <c r="AX457" s="81">
        <f t="shared" si="229"/>
        <v>5.9939614273065693</v>
      </c>
      <c r="AY457" s="82">
        <f t="shared" si="230"/>
        <v>2.9545977301954358</v>
      </c>
      <c r="BA457" s="20"/>
      <c r="BB457" s="13"/>
    </row>
    <row r="458" spans="2:54" x14ac:dyDescent="0.2">
      <c r="B458" s="1">
        <v>11</v>
      </c>
      <c r="C458" t="s">
        <v>846</v>
      </c>
      <c r="D458" t="s">
        <v>722</v>
      </c>
      <c r="E458">
        <v>393</v>
      </c>
      <c r="F458">
        <v>92427</v>
      </c>
      <c r="G458" s="20"/>
      <c r="H458" s="26">
        <v>1.1000000000000001</v>
      </c>
      <c r="I458" s="26">
        <v>13.227</v>
      </c>
      <c r="J458" s="26">
        <v>13.215999999999999</v>
      </c>
      <c r="K458" s="20"/>
      <c r="L458" s="26">
        <v>1.669</v>
      </c>
      <c r="M458" s="26">
        <v>13.256</v>
      </c>
      <c r="N458" s="26">
        <v>13.234</v>
      </c>
      <c r="O458" s="20"/>
      <c r="P458" s="28">
        <v>1.2999999999999999E-2</v>
      </c>
      <c r="Q458" s="28">
        <v>1.6E-2</v>
      </c>
      <c r="R458" s="28">
        <v>1.7000000000000001E-2</v>
      </c>
      <c r="S458" s="20"/>
      <c r="T458" s="26">
        <v>17.814</v>
      </c>
      <c r="U458" s="26">
        <v>0.91500000000000004</v>
      </c>
      <c r="V458" s="20"/>
      <c r="W458" s="26">
        <v>0.999</v>
      </c>
      <c r="X458" s="28">
        <f t="shared" si="216"/>
        <v>5.1364095655102728E-2</v>
      </c>
      <c r="Y458" s="53">
        <f t="shared" si="217"/>
        <v>5.1312731559447627E-2</v>
      </c>
      <c r="Z458" s="20"/>
      <c r="AA458" s="28">
        <f t="shared" si="218"/>
        <v>1.5172727272727271</v>
      </c>
      <c r="AB458" s="28">
        <f t="shared" si="219"/>
        <v>1.0021924850684207</v>
      </c>
      <c r="AC458" s="28">
        <f t="shared" si="220"/>
        <v>1.0013619854721549</v>
      </c>
      <c r="AD458" s="20"/>
      <c r="AE458" s="26">
        <v>-0.107</v>
      </c>
      <c r="AF458" s="26">
        <v>-0.107</v>
      </c>
      <c r="AG458" s="26">
        <v>1</v>
      </c>
      <c r="AH458" s="20"/>
      <c r="AI458" s="38">
        <f t="shared" si="221"/>
        <v>5.1312731559447627E-2</v>
      </c>
      <c r="AJ458" s="14">
        <f t="shared" si="222"/>
        <v>0.92705701257448414</v>
      </c>
      <c r="AK458" s="59">
        <f t="shared" si="223"/>
        <v>5111.3082923543279</v>
      </c>
      <c r="AL458" s="13">
        <f t="shared" si="224"/>
        <v>5.5350135820611053E-2</v>
      </c>
      <c r="AN458" s="20"/>
      <c r="AO458" s="13">
        <f t="shared" si="225"/>
        <v>5.1312731559447627E-2</v>
      </c>
      <c r="AP458" s="50">
        <f t="shared" si="226"/>
        <v>0.92711701006570846</v>
      </c>
      <c r="AQ458" s="12">
        <f t="shared" si="227"/>
        <v>5115.5159363422026</v>
      </c>
      <c r="AR458" s="13">
        <f t="shared" si="228"/>
        <v>5.5346553889471718E-2</v>
      </c>
      <c r="AS458" s="20"/>
      <c r="AT458" s="19">
        <f t="shared" si="231"/>
        <v>393</v>
      </c>
      <c r="AU458" s="50">
        <v>-9.7771000000000004E-3</v>
      </c>
      <c r="AV458" s="50"/>
      <c r="AW458" s="20"/>
      <c r="AX458" s="81">
        <f t="shared" si="229"/>
        <v>5.9738096118692612</v>
      </c>
      <c r="AY458" s="82">
        <f t="shared" si="230"/>
        <v>2.8799846650096779</v>
      </c>
      <c r="BA458" s="20"/>
      <c r="BB458" s="13"/>
    </row>
    <row r="459" spans="2:54" x14ac:dyDescent="0.2">
      <c r="B459" s="1">
        <v>11</v>
      </c>
      <c r="C459" t="s">
        <v>847</v>
      </c>
      <c r="D459" t="s">
        <v>773</v>
      </c>
      <c r="E459">
        <v>294</v>
      </c>
      <c r="F459">
        <v>92427</v>
      </c>
      <c r="G459" s="20"/>
      <c r="H459" s="26">
        <v>1.629</v>
      </c>
      <c r="I459" s="26">
        <v>12.747999999999999</v>
      </c>
      <c r="J459" s="26">
        <v>12.738</v>
      </c>
      <c r="K459" s="20"/>
      <c r="L459" s="26">
        <v>3.0649999999999999</v>
      </c>
      <c r="M459" s="26">
        <v>11.103999999999999</v>
      </c>
      <c r="N459" s="26">
        <v>11.086</v>
      </c>
      <c r="O459" s="20"/>
      <c r="P459" s="28">
        <v>1.7999999999999999E-2</v>
      </c>
      <c r="Q459" s="28">
        <v>1.0999999999999999E-2</v>
      </c>
      <c r="R459" s="28">
        <v>1.0999999999999999E-2</v>
      </c>
      <c r="S459" s="20"/>
      <c r="T459" s="26">
        <v>35.281999999999996</v>
      </c>
      <c r="U459" s="26">
        <v>0.88100000000000001</v>
      </c>
      <c r="V459" s="20"/>
      <c r="W459" s="26">
        <v>0.999</v>
      </c>
      <c r="X459" s="28">
        <f t="shared" si="216"/>
        <v>2.4970239782325269E-2</v>
      </c>
      <c r="Y459" s="53">
        <f t="shared" si="217"/>
        <v>2.4945269542542944E-2</v>
      </c>
      <c r="Z459" s="20"/>
      <c r="AA459" s="28">
        <f t="shared" si="218"/>
        <v>1.8815224063842848</v>
      </c>
      <c r="AB459" s="28">
        <f t="shared" si="219"/>
        <v>0.87103859428930031</v>
      </c>
      <c r="AC459" s="28">
        <f t="shared" si="220"/>
        <v>0.87030931072381856</v>
      </c>
      <c r="AD459" s="20"/>
      <c r="AE459" s="26">
        <v>-0.19600000000000001</v>
      </c>
      <c r="AF459" s="26">
        <v>-0.19600000000000001</v>
      </c>
      <c r="AG459" s="26">
        <v>1</v>
      </c>
      <c r="AH459" s="20"/>
      <c r="AI459" s="38">
        <f t="shared" si="221"/>
        <v>2.4945269542542944E-2</v>
      </c>
      <c r="AJ459" s="14">
        <f t="shared" si="222"/>
        <v>0.88932823906949443</v>
      </c>
      <c r="AK459" s="59">
        <f t="shared" si="223"/>
        <v>2590.2370066606204</v>
      </c>
      <c r="AL459" s="13">
        <f t="shared" si="224"/>
        <v>2.8049564206623211E-2</v>
      </c>
      <c r="AN459" s="20"/>
      <c r="AO459" s="13">
        <f t="shared" si="225"/>
        <v>2.4945269542542944E-2</v>
      </c>
      <c r="AP459" s="50">
        <f t="shared" si="226"/>
        <v>0.88941556767845142</v>
      </c>
      <c r="AQ459" s="12">
        <f t="shared" si="227"/>
        <v>2592.2825187631092</v>
      </c>
      <c r="AR459" s="13">
        <f t="shared" si="228"/>
        <v>2.8046810117856355E-2</v>
      </c>
      <c r="AS459" s="20"/>
      <c r="AT459" s="19">
        <f t="shared" si="231"/>
        <v>294</v>
      </c>
      <c r="AU459" s="50">
        <v>3.3500000000000002E-2</v>
      </c>
      <c r="AV459" s="50"/>
      <c r="AW459" s="20"/>
      <c r="AX459" s="81">
        <f t="shared" si="229"/>
        <v>5.6835797673386814</v>
      </c>
      <c r="AY459" s="82">
        <f t="shared" si="230"/>
        <v>3.5633729188742143</v>
      </c>
      <c r="BA459" s="20"/>
      <c r="BB459" s="13"/>
    </row>
    <row r="460" spans="2:54" x14ac:dyDescent="0.2">
      <c r="B460" s="1">
        <v>11</v>
      </c>
      <c r="C460" t="s">
        <v>848</v>
      </c>
      <c r="D460" t="s">
        <v>740</v>
      </c>
      <c r="E460">
        <v>212</v>
      </c>
      <c r="F460">
        <v>92427</v>
      </c>
      <c r="G460" s="20"/>
      <c r="H460" s="26">
        <v>1.0529999999999999</v>
      </c>
      <c r="I460" s="26">
        <v>12.754</v>
      </c>
      <c r="J460" s="26">
        <v>12.743</v>
      </c>
      <c r="K460" s="20"/>
      <c r="L460" s="26">
        <v>1.6830000000000001</v>
      </c>
      <c r="M460" s="26">
        <v>12.224</v>
      </c>
      <c r="N460" s="26">
        <v>12.204000000000001</v>
      </c>
      <c r="O460" s="20"/>
      <c r="P460" s="28">
        <v>2.9000000000000001E-2</v>
      </c>
      <c r="Q460" s="28">
        <v>2.5999999999999999E-2</v>
      </c>
      <c r="R460" s="28">
        <v>2.1000000000000001E-2</v>
      </c>
      <c r="S460" s="20"/>
      <c r="T460" s="26">
        <v>31.625</v>
      </c>
      <c r="U460" s="26">
        <v>0.88</v>
      </c>
      <c r="V460" s="20"/>
      <c r="W460" s="26">
        <v>0.999</v>
      </c>
      <c r="X460" s="28">
        <f t="shared" ref="X460:X464" si="232">U460/T460</f>
        <v>2.782608695652174E-2</v>
      </c>
      <c r="Y460" s="53">
        <f t="shared" ref="Y460:Y464" si="233">W460*X460</f>
        <v>2.7798260869565217E-2</v>
      </c>
      <c r="Z460" s="20"/>
      <c r="AA460" s="28">
        <f t="shared" ref="AA460:AA464" si="234">L460/H460</f>
        <v>1.5982905982905984</v>
      </c>
      <c r="AB460" s="28">
        <f t="shared" ref="AB460:AB464" si="235">M460/I460</f>
        <v>0.95844440959698918</v>
      </c>
      <c r="AC460" s="28">
        <f t="shared" ref="AC460:AC464" si="236">N460/J460</f>
        <v>0.95770226791179469</v>
      </c>
      <c r="AD460" s="20"/>
      <c r="AE460" s="26">
        <v>-0.28599999999999998</v>
      </c>
      <c r="AF460" s="26">
        <v>-0.28599999999999998</v>
      </c>
      <c r="AG460" s="26">
        <v>1</v>
      </c>
      <c r="AH460" s="20"/>
      <c r="AI460" s="38">
        <f t="shared" ref="AI460:AI464" si="237">Y460</f>
        <v>2.7798260869565217E-2</v>
      </c>
      <c r="AJ460" s="14">
        <f t="shared" ref="AJ460:AJ464" si="238">AI460*$AM$394/AK460</f>
        <v>0.92567739849933406</v>
      </c>
      <c r="AK460" s="59">
        <f t="shared" ref="AK460:AK464" si="239">E460*(1-AI460)+AI460*$AM$394</f>
        <v>2773.1371686956522</v>
      </c>
      <c r="AL460" s="13">
        <f t="shared" ref="AL460:AL464" si="240">AK460/$AM$394</f>
        <v>3.0030182128925793E-2</v>
      </c>
      <c r="AN460" s="20"/>
      <c r="AO460" s="13">
        <f t="shared" ref="AO460:AO464" si="241">Y460</f>
        <v>2.7798260869565217E-2</v>
      </c>
      <c r="AP460" s="50">
        <f t="shared" ref="AP460:AP464" si="242">AO460*F460/AQ460</f>
        <v>0.92573843985858051</v>
      </c>
      <c r="AQ460" s="12">
        <f t="shared" ref="AQ460:AQ464" si="243">E460*(1-AO460)+AO460*F460</f>
        <v>2775.4166260869565</v>
      </c>
      <c r="AR460" s="13">
        <f t="shared" ref="AR460:AR464" si="244">AQ460/F460</f>
        <v>3.00282019981927E-2</v>
      </c>
      <c r="AS460" s="20"/>
      <c r="AT460" s="19">
        <f t="shared" si="231"/>
        <v>212</v>
      </c>
      <c r="AU460" s="50">
        <v>-3.8100000000000002E-2</v>
      </c>
      <c r="AV460" s="50"/>
      <c r="AW460" s="20"/>
      <c r="AX460" s="81">
        <f t="shared" si="229"/>
        <v>5.3565862746720123</v>
      </c>
      <c r="AY460" s="82">
        <f t="shared" si="230"/>
        <v>3.4539479470476842</v>
      </c>
      <c r="BA460" s="20"/>
      <c r="BB460" s="13"/>
    </row>
    <row r="461" spans="2:54" x14ac:dyDescent="0.2">
      <c r="B461" s="1">
        <v>11</v>
      </c>
      <c r="C461" t="s">
        <v>849</v>
      </c>
      <c r="D461" t="s">
        <v>733</v>
      </c>
      <c r="E461">
        <v>192</v>
      </c>
      <c r="F461">
        <v>92427</v>
      </c>
      <c r="G461" s="20"/>
      <c r="H461" s="26">
        <v>1.1040000000000001</v>
      </c>
      <c r="I461" s="26">
        <v>13.234</v>
      </c>
      <c r="J461" s="26">
        <v>13.223000000000001</v>
      </c>
      <c r="K461" s="20"/>
      <c r="L461" s="26">
        <v>1.9159999999999999</v>
      </c>
      <c r="M461" s="26">
        <v>13.044</v>
      </c>
      <c r="N461" s="26">
        <v>13.022</v>
      </c>
      <c r="O461" s="20"/>
      <c r="P461" s="28">
        <v>2.5000000000000001E-2</v>
      </c>
      <c r="Q461" s="28">
        <v>8.0000000000000002E-3</v>
      </c>
      <c r="R461" s="28">
        <v>8.9999999999999993E-3</v>
      </c>
      <c r="S461" s="20"/>
      <c r="T461" s="26">
        <v>36.610999999999997</v>
      </c>
      <c r="U461" s="26">
        <v>0.91300000000000003</v>
      </c>
      <c r="V461" s="20"/>
      <c r="W461" s="26">
        <v>0.999</v>
      </c>
      <c r="X461" s="28">
        <f t="shared" si="232"/>
        <v>2.4937860205949035E-2</v>
      </c>
      <c r="Y461" s="53">
        <f t="shared" si="233"/>
        <v>2.4912922345743084E-2</v>
      </c>
      <c r="Z461" s="20"/>
      <c r="AA461" s="28">
        <f t="shared" si="234"/>
        <v>1.7355072463768113</v>
      </c>
      <c r="AB461" s="28">
        <f t="shared" si="235"/>
        <v>0.9856430406528639</v>
      </c>
      <c r="AC461" s="28">
        <f t="shared" si="236"/>
        <v>0.98479921349164334</v>
      </c>
      <c r="AD461" s="20"/>
      <c r="AE461" s="26">
        <v>-0.20599999999999999</v>
      </c>
      <c r="AF461" s="26">
        <v>-0.20599999999999999</v>
      </c>
      <c r="AG461" s="26">
        <v>1</v>
      </c>
      <c r="AH461" s="20"/>
      <c r="AI461" s="38">
        <f t="shared" si="237"/>
        <v>2.4912922345743084E-2</v>
      </c>
      <c r="AJ461" s="14">
        <f t="shared" si="238"/>
        <v>0.92474608939434177</v>
      </c>
      <c r="AK461" s="59">
        <f t="shared" si="239"/>
        <v>2487.8005329272623</v>
      </c>
      <c r="AL461" s="13">
        <f t="shared" si="240"/>
        <v>2.6940284075231604E-2</v>
      </c>
      <c r="AN461" s="20"/>
      <c r="AO461" s="13">
        <f t="shared" si="241"/>
        <v>2.4912922345743084E-2</v>
      </c>
      <c r="AP461" s="50">
        <f t="shared" si="242"/>
        <v>0.92480783350909701</v>
      </c>
      <c r="AQ461" s="12">
        <f t="shared" si="243"/>
        <v>2489.8433925596132</v>
      </c>
      <c r="AR461" s="13">
        <f t="shared" si="244"/>
        <v>2.6938485426981438E-2</v>
      </c>
      <c r="AS461" s="20"/>
      <c r="AT461" s="19">
        <f t="shared" si="231"/>
        <v>192</v>
      </c>
      <c r="AU461" s="50">
        <v>-2.6075E-3</v>
      </c>
      <c r="AV461" s="50"/>
      <c r="AW461" s="20"/>
      <c r="AX461" s="81">
        <f t="shared" si="229"/>
        <v>5.2574953720277815</v>
      </c>
      <c r="AY461" s="82">
        <f t="shared" si="230"/>
        <v>3.6003487417003712</v>
      </c>
      <c r="BA461" s="20"/>
      <c r="BB461" s="13"/>
    </row>
    <row r="462" spans="2:54" x14ac:dyDescent="0.2">
      <c r="B462" s="1">
        <v>11</v>
      </c>
      <c r="C462" t="s">
        <v>850</v>
      </c>
      <c r="D462" t="s">
        <v>746</v>
      </c>
      <c r="E462">
        <v>169</v>
      </c>
      <c r="F462">
        <v>92427</v>
      </c>
      <c r="G462" s="20"/>
      <c r="H462" s="26">
        <v>1.238</v>
      </c>
      <c r="I462" s="26">
        <v>12.994</v>
      </c>
      <c r="J462" s="26">
        <v>12.983000000000001</v>
      </c>
      <c r="K462" s="20"/>
      <c r="L462" s="26">
        <v>1.8120000000000001</v>
      </c>
      <c r="M462" s="26">
        <v>9.6129999999999995</v>
      </c>
      <c r="N462" s="26">
        <v>9.5969999999999995</v>
      </c>
      <c r="O462" s="20"/>
      <c r="P462" s="28">
        <v>1.7000000000000001E-2</v>
      </c>
      <c r="Q462" s="28">
        <v>2.4E-2</v>
      </c>
      <c r="R462" s="28">
        <v>0.02</v>
      </c>
      <c r="S462" s="20"/>
      <c r="T462" s="26">
        <v>46.639000000000003</v>
      </c>
      <c r="U462" s="26">
        <v>0.89700000000000002</v>
      </c>
      <c r="V462" s="20"/>
      <c r="W462" s="26">
        <v>0.999</v>
      </c>
      <c r="X462" s="28">
        <f t="shared" si="232"/>
        <v>1.9232830892600611E-2</v>
      </c>
      <c r="Y462" s="53">
        <f t="shared" si="233"/>
        <v>1.9213598061708009E-2</v>
      </c>
      <c r="Z462" s="20"/>
      <c r="AA462" s="28">
        <f t="shared" si="234"/>
        <v>1.4636510500807756</v>
      </c>
      <c r="AB462" s="28">
        <f t="shared" si="235"/>
        <v>0.73980298599353544</v>
      </c>
      <c r="AC462" s="28">
        <f t="shared" si="236"/>
        <v>0.73919741200030797</v>
      </c>
      <c r="AD462" s="20"/>
      <c r="AE462" s="26">
        <v>-0.16400000000000001</v>
      </c>
      <c r="AF462" s="26">
        <v>-0.16400000000000001</v>
      </c>
      <c r="AG462" s="26">
        <v>1</v>
      </c>
      <c r="AH462" s="20"/>
      <c r="AI462" s="38">
        <f t="shared" si="237"/>
        <v>1.9213598061708009E-2</v>
      </c>
      <c r="AJ462" s="14">
        <f t="shared" si="238"/>
        <v>0.91456179620308098</v>
      </c>
      <c r="AK462" s="59">
        <f t="shared" si="239"/>
        <v>1940.0326149359976</v>
      </c>
      <c r="AL462" s="13">
        <f t="shared" si="240"/>
        <v>2.1008529047983081E-2</v>
      </c>
      <c r="AN462" s="20"/>
      <c r="AO462" s="13">
        <f t="shared" si="241"/>
        <v>1.9213598061708009E-2</v>
      </c>
      <c r="AP462" s="50">
        <f t="shared" si="242"/>
        <v>0.91463112490699661</v>
      </c>
      <c r="AQ462" s="12">
        <f t="shared" si="243"/>
        <v>1941.6081299770576</v>
      </c>
      <c r="AR462" s="13">
        <f t="shared" si="244"/>
        <v>2.1006936609184085E-2</v>
      </c>
      <c r="AS462" s="20"/>
      <c r="AT462" s="19">
        <f t="shared" si="231"/>
        <v>169</v>
      </c>
      <c r="AU462" s="50">
        <v>3.4786000000000001E-3</v>
      </c>
      <c r="AV462" s="50"/>
      <c r="AW462" s="20"/>
      <c r="AX462" s="81">
        <f t="shared" si="229"/>
        <v>5.1298987149230735</v>
      </c>
      <c r="AY462" s="82">
        <f t="shared" si="230"/>
        <v>3.8424371009890517</v>
      </c>
      <c r="BA462" s="20"/>
      <c r="BB462" s="13"/>
    </row>
    <row r="463" spans="2:54" x14ac:dyDescent="0.2">
      <c r="B463" s="1">
        <v>11</v>
      </c>
      <c r="C463" t="s">
        <v>851</v>
      </c>
      <c r="D463" t="s">
        <v>752</v>
      </c>
      <c r="E463">
        <v>131</v>
      </c>
      <c r="F463">
        <v>92427</v>
      </c>
      <c r="G463" s="20"/>
      <c r="H463" s="26">
        <v>1.323</v>
      </c>
      <c r="I463" s="26">
        <v>12.425000000000001</v>
      </c>
      <c r="J463" s="26">
        <v>12.414999999999999</v>
      </c>
      <c r="K463" s="20"/>
      <c r="L463" s="26">
        <v>2.3450000000000002</v>
      </c>
      <c r="M463" s="26">
        <v>10.78</v>
      </c>
      <c r="N463" s="26">
        <v>10.762</v>
      </c>
      <c r="O463" s="20"/>
      <c r="P463" s="28">
        <v>3.2000000000000001E-2</v>
      </c>
      <c r="Q463" s="28">
        <v>2.3E-2</v>
      </c>
      <c r="R463" s="28">
        <v>2.1000000000000001E-2</v>
      </c>
      <c r="S463" s="20"/>
      <c r="T463" s="26">
        <v>64.286000000000001</v>
      </c>
      <c r="U463" s="26">
        <v>0.85699999999999998</v>
      </c>
      <c r="V463" s="20"/>
      <c r="W463" s="26">
        <v>0.999</v>
      </c>
      <c r="X463" s="28">
        <f t="shared" si="232"/>
        <v>1.3331051861991725E-2</v>
      </c>
      <c r="Y463" s="53">
        <f t="shared" si="233"/>
        <v>1.3317720810129732E-2</v>
      </c>
      <c r="Z463" s="20"/>
      <c r="AA463" s="28">
        <f t="shared" si="234"/>
        <v>1.7724867724867728</v>
      </c>
      <c r="AB463" s="28">
        <f t="shared" si="235"/>
        <v>0.86760563380281686</v>
      </c>
      <c r="AC463" s="28">
        <f t="shared" si="236"/>
        <v>0.8668546113572293</v>
      </c>
      <c r="AD463" s="20"/>
      <c r="AE463" s="26">
        <v>-0.26200000000000001</v>
      </c>
      <c r="AF463" s="26">
        <v>-0.26200000000000001</v>
      </c>
      <c r="AG463" s="26">
        <v>1</v>
      </c>
      <c r="AH463" s="20"/>
      <c r="AI463" s="38">
        <f t="shared" si="237"/>
        <v>1.3317720810129732E-2</v>
      </c>
      <c r="AJ463" s="14">
        <f t="shared" si="238"/>
        <v>0.90489496615574772</v>
      </c>
      <c r="AK463" s="59">
        <f t="shared" si="239"/>
        <v>1359.0803067853033</v>
      </c>
      <c r="AL463" s="13">
        <f t="shared" si="240"/>
        <v>1.4717421698904144E-2</v>
      </c>
      <c r="AN463" s="20"/>
      <c r="AO463" s="13">
        <f t="shared" si="241"/>
        <v>1.3317720810129732E-2</v>
      </c>
      <c r="AP463" s="50">
        <f t="shared" si="242"/>
        <v>0.90497132394003255</v>
      </c>
      <c r="AQ463" s="12">
        <f t="shared" si="243"/>
        <v>1360.1723598917338</v>
      </c>
      <c r="AR463" s="13">
        <f t="shared" si="244"/>
        <v>1.4716179902969195E-2</v>
      </c>
      <c r="AS463" s="20"/>
      <c r="AT463" s="19">
        <f t="shared" si="231"/>
        <v>131</v>
      </c>
      <c r="AU463" s="50">
        <v>1.72E-2</v>
      </c>
      <c r="AV463" s="50"/>
      <c r="AW463" s="20"/>
      <c r="AX463" s="81">
        <f t="shared" si="229"/>
        <v>4.8751973232011512</v>
      </c>
      <c r="AY463" s="82">
        <f t="shared" si="230"/>
        <v>4.16334187814362</v>
      </c>
      <c r="BA463" s="20"/>
      <c r="BB463" s="13"/>
    </row>
    <row r="464" spans="2:54" x14ac:dyDescent="0.2">
      <c r="B464" s="1">
        <v>11</v>
      </c>
      <c r="C464" t="s">
        <v>852</v>
      </c>
      <c r="D464" t="s">
        <v>776</v>
      </c>
      <c r="E464">
        <v>91</v>
      </c>
      <c r="F464">
        <v>92427</v>
      </c>
      <c r="G464" s="20"/>
      <c r="H464" s="26">
        <v>0.74199999999999999</v>
      </c>
      <c r="I464" s="26">
        <v>14.416</v>
      </c>
      <c r="J464" s="26">
        <v>14.404</v>
      </c>
      <c r="K464" s="20"/>
      <c r="L464" s="26">
        <v>0.86599999999999999</v>
      </c>
      <c r="M464" s="26">
        <v>11.321999999999999</v>
      </c>
      <c r="N464" s="26">
        <v>11.303000000000001</v>
      </c>
      <c r="O464" s="20"/>
      <c r="P464" s="28">
        <v>3.7999999999999999E-2</v>
      </c>
      <c r="Q464" s="28">
        <v>1.2E-2</v>
      </c>
      <c r="R464" s="28">
        <v>1.2E-2</v>
      </c>
      <c r="S464" s="20"/>
      <c r="T464" s="26">
        <v>51.878999999999998</v>
      </c>
      <c r="U464" s="26">
        <v>0.99399999999999999</v>
      </c>
      <c r="V464" s="20"/>
      <c r="W464" s="26">
        <v>0.999</v>
      </c>
      <c r="X464" s="28">
        <f t="shared" si="232"/>
        <v>1.9159968387979724E-2</v>
      </c>
      <c r="Y464" s="53">
        <f t="shared" si="233"/>
        <v>1.9140808419591746E-2</v>
      </c>
      <c r="Z464" s="20"/>
      <c r="AA464" s="28">
        <f t="shared" si="234"/>
        <v>1.1671159029649596</v>
      </c>
      <c r="AB464" s="28">
        <f t="shared" si="235"/>
        <v>0.785377358490566</v>
      </c>
      <c r="AC464" s="28">
        <f t="shared" si="236"/>
        <v>0.78471257983893372</v>
      </c>
      <c r="AD464" s="20"/>
      <c r="AE464" s="26">
        <v>0.16700000000000001</v>
      </c>
      <c r="AF464" s="26">
        <v>0.16700000000000001</v>
      </c>
      <c r="AG464" s="26">
        <v>1</v>
      </c>
      <c r="AH464" s="20"/>
      <c r="AI464" s="38">
        <f t="shared" si="237"/>
        <v>1.9140808419591746E-2</v>
      </c>
      <c r="AJ464" s="14">
        <f t="shared" si="238"/>
        <v>0.95192944281674952</v>
      </c>
      <c r="AK464" s="59">
        <f t="shared" si="239"/>
        <v>1856.8161399410169</v>
      </c>
      <c r="AL464" s="13">
        <f t="shared" si="240"/>
        <v>2.0107381449358568E-2</v>
      </c>
      <c r="AN464" s="20"/>
      <c r="AO464" s="13">
        <f t="shared" si="241"/>
        <v>1.9140808419591746E-2</v>
      </c>
      <c r="AP464" s="50">
        <f t="shared" si="242"/>
        <v>0.95197004201274182</v>
      </c>
      <c r="AQ464" s="12">
        <f t="shared" si="243"/>
        <v>1858.3856862314235</v>
      </c>
      <c r="AR464" s="13">
        <f t="shared" si="244"/>
        <v>2.0106523918675533E-2</v>
      </c>
      <c r="AS464" s="20"/>
      <c r="AT464" s="19">
        <f t="shared" si="231"/>
        <v>91</v>
      </c>
      <c r="AU464" s="50">
        <v>5.91E-2</v>
      </c>
      <c r="AV464" s="50"/>
      <c r="AW464" s="20"/>
      <c r="AX464" s="81">
        <f t="shared" si="229"/>
        <v>4.5108595065168497</v>
      </c>
      <c r="AY464" s="82">
        <f t="shared" si="230"/>
        <v>3.9489140840118946</v>
      </c>
      <c r="BA464" s="20"/>
      <c r="BB464" s="13"/>
    </row>
    <row r="465" spans="3:53" x14ac:dyDescent="0.2"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94"/>
      <c r="AE465" s="20"/>
      <c r="AF465" s="20"/>
      <c r="AG465" s="20"/>
      <c r="AH465" s="94"/>
      <c r="AI465" s="21"/>
      <c r="AJ465" s="21"/>
      <c r="AK465" s="60"/>
      <c r="AL465" s="41"/>
      <c r="AM465" s="20"/>
      <c r="AN465" s="20"/>
      <c r="AO465" s="20"/>
      <c r="AP465" s="24"/>
      <c r="AQ465" s="20"/>
      <c r="AR465" s="20"/>
      <c r="AS465" s="20"/>
      <c r="AT465" s="24"/>
      <c r="AU465" s="24"/>
      <c r="AV465" s="24"/>
      <c r="AW465" s="20"/>
      <c r="AX465" s="102"/>
      <c r="AY465" s="20"/>
      <c r="AZ465" s="20"/>
      <c r="BA465" s="20"/>
    </row>
    <row r="466" spans="3:53" x14ac:dyDescent="0.2">
      <c r="X466" s="13"/>
      <c r="Y466" s="93"/>
      <c r="AI466" s="38"/>
      <c r="AL466" s="13"/>
      <c r="AO466" s="13"/>
      <c r="AP466" s="50"/>
      <c r="AQ466" s="12"/>
      <c r="AR466" s="13"/>
      <c r="AU466" s="85"/>
      <c r="AV466" s="50"/>
      <c r="AX466" s="81"/>
      <c r="AY466" s="82"/>
      <c r="AZ466" s="50"/>
    </row>
    <row r="467" spans="3:53" x14ac:dyDescent="0.2">
      <c r="X467" s="13"/>
      <c r="Y467" s="93"/>
      <c r="AI467" s="38"/>
      <c r="AL467" s="13"/>
      <c r="AO467" s="13"/>
      <c r="AP467" s="50"/>
      <c r="AQ467" s="12"/>
      <c r="AR467" s="13"/>
      <c r="AU467" s="85"/>
      <c r="AV467" s="50"/>
      <c r="AX467" s="81"/>
      <c r="AY467" s="82"/>
      <c r="AZ467" s="50"/>
    </row>
    <row r="468" spans="3:53" x14ac:dyDescent="0.2">
      <c r="X468" s="13"/>
      <c r="Y468" s="93"/>
      <c r="AI468" s="38"/>
      <c r="AL468" s="13"/>
      <c r="AO468" s="13"/>
      <c r="AP468" s="50"/>
      <c r="AQ468" s="12"/>
      <c r="AR468" s="13"/>
      <c r="AU468" s="85"/>
      <c r="AV468" s="50"/>
      <c r="AX468" s="81"/>
      <c r="AY468" s="82"/>
      <c r="AZ468" s="50"/>
    </row>
    <row r="469" spans="3:53" x14ac:dyDescent="0.2">
      <c r="X469" s="13"/>
      <c r="Y469" s="93"/>
      <c r="AI469" s="38"/>
      <c r="AL469" s="13"/>
      <c r="AO469" s="13"/>
      <c r="AP469" s="50"/>
      <c r="AQ469" s="12"/>
      <c r="AR469" s="13"/>
      <c r="AU469" s="85"/>
      <c r="AX469" s="81"/>
      <c r="AY469" s="82"/>
      <c r="AZ469" s="85"/>
    </row>
    <row r="470" spans="3:53" x14ac:dyDescent="0.2">
      <c r="X470" s="13"/>
      <c r="Y470" s="93"/>
      <c r="AI470" s="38"/>
      <c r="AL470" s="13"/>
      <c r="AO470" s="13"/>
      <c r="AP470" s="50"/>
      <c r="AQ470" s="12"/>
      <c r="AR470" s="13"/>
      <c r="AU470" s="85"/>
      <c r="AX470" s="81"/>
      <c r="AY470" s="82"/>
      <c r="AZ470" s="89"/>
    </row>
    <row r="471" spans="3:53" x14ac:dyDescent="0.2">
      <c r="X471" s="13"/>
      <c r="Y471" s="93"/>
      <c r="AI471" s="38"/>
      <c r="AL471" s="13"/>
      <c r="AO471" s="13"/>
      <c r="AP471" s="50"/>
      <c r="AQ471" s="12"/>
      <c r="AR471" s="13"/>
      <c r="AU471" s="85"/>
      <c r="AX471" s="81"/>
      <c r="AY471" s="82"/>
    </row>
    <row r="472" spans="3:53" x14ac:dyDescent="0.2">
      <c r="X472" s="13"/>
      <c r="Y472" s="93"/>
      <c r="AI472" s="38"/>
      <c r="AL472" s="13"/>
      <c r="AO472" s="13"/>
      <c r="AP472" s="50"/>
      <c r="AQ472" s="12"/>
      <c r="AR472" s="13"/>
      <c r="AU472" s="85"/>
      <c r="AX472" s="81"/>
      <c r="AY472" s="82"/>
    </row>
    <row r="473" spans="3:53" x14ac:dyDescent="0.2">
      <c r="X473" s="13"/>
      <c r="Y473" s="93"/>
      <c r="AI473" s="38"/>
      <c r="AL473" s="13"/>
      <c r="AO473" s="13"/>
      <c r="AP473" s="50"/>
      <c r="AQ473" s="12"/>
      <c r="AR473" s="13"/>
      <c r="AU473" s="85"/>
      <c r="AX473" s="81"/>
      <c r="AY473" s="82"/>
    </row>
    <row r="474" spans="3:53" x14ac:dyDescent="0.2">
      <c r="X474" s="13"/>
      <c r="Y474" s="93"/>
      <c r="AI474" s="38"/>
      <c r="AL474" s="13"/>
      <c r="AO474" s="13"/>
      <c r="AP474" s="50"/>
      <c r="AQ474" s="12"/>
      <c r="AR474" s="13"/>
      <c r="AU474" s="85"/>
      <c r="AX474" s="81"/>
      <c r="AY474" s="82"/>
    </row>
    <row r="475" spans="3:53" x14ac:dyDescent="0.2">
      <c r="X475" s="13"/>
      <c r="Y475" s="93"/>
      <c r="AI475" s="38"/>
      <c r="AL475" s="13"/>
      <c r="AO475" s="13"/>
      <c r="AP475" s="50"/>
      <c r="AQ475" s="12"/>
      <c r="AR475" s="13"/>
      <c r="AU475" s="85"/>
      <c r="AX475" s="81"/>
      <c r="AY475" s="82"/>
    </row>
    <row r="476" spans="3:53" x14ac:dyDescent="0.2">
      <c r="X476" s="13"/>
      <c r="Y476" s="93"/>
      <c r="AI476" s="38"/>
      <c r="AL476" s="13"/>
      <c r="AO476" s="13"/>
      <c r="AP476" s="50"/>
      <c r="AQ476" s="12"/>
      <c r="AR476" s="13"/>
      <c r="AU476" s="85"/>
      <c r="AX476" s="81"/>
      <c r="AY476" s="82"/>
    </row>
    <row r="477" spans="3:53" x14ac:dyDescent="0.2">
      <c r="X477" s="13"/>
      <c r="Y477" s="93"/>
      <c r="AI477" s="38"/>
      <c r="AL477" s="13"/>
      <c r="AO477" s="13"/>
      <c r="AP477" s="50"/>
      <c r="AQ477" s="12"/>
      <c r="AR477" s="13"/>
      <c r="AU477" s="85"/>
      <c r="AX477" s="81"/>
      <c r="AY477" s="82"/>
    </row>
    <row r="478" spans="3:53" x14ac:dyDescent="0.2">
      <c r="X478" s="13"/>
      <c r="Y478" s="93"/>
      <c r="AI478" s="38"/>
      <c r="AL478" s="13"/>
      <c r="AO478" s="13"/>
      <c r="AP478" s="50"/>
      <c r="AQ478" s="12"/>
      <c r="AR478" s="13"/>
      <c r="AU478" s="85"/>
      <c r="AX478" s="81"/>
      <c r="AY478" s="82"/>
    </row>
    <row r="479" spans="3:53" x14ac:dyDescent="0.2">
      <c r="X479" s="13"/>
      <c r="Y479" s="93"/>
      <c r="AI479" s="38"/>
      <c r="AL479" s="13"/>
      <c r="AO479" s="13"/>
      <c r="AP479" s="50"/>
      <c r="AQ479" s="12"/>
      <c r="AR479" s="13"/>
      <c r="AU479" s="85"/>
      <c r="AX479" s="81"/>
      <c r="AY479" s="82"/>
    </row>
    <row r="480" spans="3:53" x14ac:dyDescent="0.2">
      <c r="X480" s="13"/>
      <c r="Y480" s="93"/>
      <c r="AI480" s="38"/>
      <c r="AL480" s="13"/>
      <c r="AO480" s="13"/>
      <c r="AP480" s="50"/>
      <c r="AQ480" s="12"/>
      <c r="AR480" s="13"/>
      <c r="AU480" s="85"/>
      <c r="AX480" s="81"/>
      <c r="AY480" s="82"/>
    </row>
    <row r="481" spans="24:51" x14ac:dyDescent="0.2">
      <c r="X481" s="13"/>
      <c r="Y481" s="93"/>
      <c r="AI481" s="38"/>
      <c r="AL481" s="13"/>
      <c r="AO481" s="13"/>
      <c r="AP481" s="50"/>
      <c r="AQ481" s="12"/>
      <c r="AR481" s="13"/>
      <c r="AU481" s="85"/>
      <c r="AX481" s="81"/>
      <c r="AY481" s="82"/>
    </row>
    <row r="482" spans="24:51" x14ac:dyDescent="0.2">
      <c r="X482" s="13"/>
      <c r="Y482" s="93"/>
      <c r="AI482" s="38"/>
      <c r="AL482" s="13"/>
      <c r="AO482" s="13"/>
      <c r="AP482" s="50"/>
      <c r="AQ482" s="12"/>
      <c r="AR482" s="13"/>
      <c r="AU482" s="85"/>
      <c r="AX482" s="81"/>
      <c r="AY482" s="82"/>
    </row>
    <row r="483" spans="24:51" x14ac:dyDescent="0.2">
      <c r="X483" s="13"/>
      <c r="Y483" s="93"/>
      <c r="AI483" s="38"/>
      <c r="AL483" s="13"/>
      <c r="AO483" s="13"/>
      <c r="AP483" s="50"/>
      <c r="AQ483" s="12"/>
      <c r="AR483" s="13"/>
      <c r="AU483" s="85"/>
      <c r="AX483" s="81"/>
      <c r="AY483" s="82"/>
    </row>
    <row r="484" spans="24:51" x14ac:dyDescent="0.2">
      <c r="X484" s="13"/>
      <c r="Y484" s="93"/>
      <c r="AI484" s="38"/>
      <c r="AL484" s="13"/>
      <c r="AO484" s="13"/>
      <c r="AP484" s="50"/>
      <c r="AQ484" s="12"/>
      <c r="AR484" s="13"/>
      <c r="AU484" s="85"/>
      <c r="AX484" s="81"/>
      <c r="AY484" s="82"/>
    </row>
    <row r="485" spans="24:51" x14ac:dyDescent="0.2">
      <c r="X485" s="13"/>
      <c r="Y485" s="93"/>
      <c r="AI485" s="38"/>
      <c r="AL485" s="13"/>
      <c r="AO485" s="13"/>
      <c r="AP485" s="50"/>
      <c r="AQ485" s="12"/>
      <c r="AR485" s="13"/>
      <c r="AU485" s="85"/>
      <c r="AX485" s="81"/>
      <c r="AY485" s="82"/>
    </row>
    <row r="486" spans="24:51" x14ac:dyDescent="0.2">
      <c r="X486" s="13"/>
      <c r="Y486" s="93"/>
      <c r="AI486" s="38"/>
      <c r="AL486" s="13"/>
      <c r="AO486" s="13"/>
      <c r="AP486" s="50"/>
      <c r="AQ486" s="12"/>
      <c r="AR486" s="13"/>
      <c r="AU486" s="85"/>
      <c r="AX486" s="81"/>
      <c r="AY486" s="82"/>
    </row>
    <row r="487" spans="24:51" x14ac:dyDescent="0.2">
      <c r="X487" s="13"/>
      <c r="Y487" s="93"/>
      <c r="AI487" s="38"/>
      <c r="AL487" s="13"/>
      <c r="AO487" s="13"/>
      <c r="AP487" s="50"/>
      <c r="AQ487" s="12"/>
      <c r="AR487" s="13"/>
      <c r="AU487" s="85"/>
      <c r="AX487" s="81"/>
      <c r="AY487" s="82"/>
    </row>
    <row r="488" spans="24:51" x14ac:dyDescent="0.2">
      <c r="X488" s="13"/>
      <c r="Y488" s="93"/>
      <c r="AI488" s="38"/>
      <c r="AL488" s="13"/>
      <c r="AO488" s="13"/>
      <c r="AP488" s="50"/>
      <c r="AQ488" s="12"/>
      <c r="AR488" s="13"/>
      <c r="AU488" s="85"/>
      <c r="AX488" s="81"/>
      <c r="AY488" s="82"/>
    </row>
    <row r="489" spans="24:51" x14ac:dyDescent="0.2">
      <c r="X489" s="13"/>
      <c r="Y489" s="93"/>
      <c r="AI489" s="38"/>
      <c r="AL489" s="13"/>
      <c r="AO489" s="13"/>
      <c r="AP489" s="50"/>
      <c r="AQ489" s="12"/>
      <c r="AR489" s="13"/>
      <c r="AU489" s="85"/>
      <c r="AX489" s="81"/>
      <c r="AY489" s="82"/>
    </row>
    <row r="490" spans="24:51" x14ac:dyDescent="0.2">
      <c r="X490" s="13"/>
      <c r="Y490" s="93"/>
      <c r="AI490" s="38"/>
      <c r="AL490" s="13"/>
      <c r="AO490" s="13"/>
      <c r="AP490" s="50"/>
      <c r="AQ490" s="12"/>
      <c r="AR490" s="13"/>
      <c r="AU490" s="85"/>
      <c r="AX490" s="81"/>
      <c r="AY490" s="82"/>
    </row>
    <row r="491" spans="24:51" x14ac:dyDescent="0.2">
      <c r="X491" s="13"/>
      <c r="Y491" s="93"/>
      <c r="AI491" s="38"/>
      <c r="AL491" s="13"/>
      <c r="AO491" s="13"/>
      <c r="AP491" s="50"/>
      <c r="AQ491" s="12"/>
      <c r="AR491" s="13"/>
      <c r="AU491" s="85"/>
      <c r="AX491" s="81"/>
      <c r="AY491" s="82"/>
    </row>
    <row r="492" spans="24:51" x14ac:dyDescent="0.2">
      <c r="X492" s="13"/>
      <c r="Y492" s="93"/>
      <c r="AI492" s="38"/>
      <c r="AL492" s="13"/>
      <c r="AO492" s="13"/>
      <c r="AP492" s="50"/>
      <c r="AQ492" s="12"/>
      <c r="AR492" s="13"/>
      <c r="AU492" s="85"/>
      <c r="AX492" s="81"/>
      <c r="AY492" s="82"/>
    </row>
    <row r="493" spans="24:51" x14ac:dyDescent="0.2">
      <c r="X493" s="13"/>
      <c r="Y493" s="93"/>
      <c r="AI493" s="38"/>
      <c r="AL493" s="13"/>
      <c r="AO493" s="13"/>
      <c r="AP493" s="50"/>
      <c r="AQ493" s="12"/>
      <c r="AR493" s="13"/>
      <c r="AU493" s="85"/>
      <c r="AX493" s="81"/>
      <c r="AY493" s="82"/>
    </row>
    <row r="494" spans="24:51" x14ac:dyDescent="0.2">
      <c r="X494" s="13"/>
      <c r="Y494" s="93"/>
      <c r="AI494" s="38"/>
      <c r="AL494" s="13"/>
      <c r="AO494" s="13"/>
      <c r="AP494" s="50"/>
      <c r="AQ494" s="12"/>
      <c r="AR494" s="13"/>
      <c r="AU494" s="85"/>
      <c r="AX494" s="81"/>
      <c r="AY494" s="82"/>
    </row>
    <row r="495" spans="24:51" x14ac:dyDescent="0.2">
      <c r="X495" s="13"/>
      <c r="Y495" s="93"/>
      <c r="AI495" s="38"/>
      <c r="AL495" s="13"/>
      <c r="AO495" s="13"/>
      <c r="AP495" s="50"/>
      <c r="AQ495" s="12"/>
      <c r="AR495" s="13"/>
      <c r="AU495" s="85"/>
      <c r="AX495" s="81"/>
      <c r="AY495" s="82"/>
    </row>
    <row r="496" spans="24:51" x14ac:dyDescent="0.2">
      <c r="X496" s="13"/>
      <c r="Y496" s="93"/>
      <c r="AI496" s="38"/>
      <c r="AL496" s="13"/>
      <c r="AO496" s="13"/>
      <c r="AP496" s="50"/>
      <c r="AQ496" s="12"/>
      <c r="AR496" s="13"/>
      <c r="AU496" s="85"/>
      <c r="AX496" s="81"/>
      <c r="AY496" s="82"/>
    </row>
    <row r="497" spans="24:51" x14ac:dyDescent="0.2">
      <c r="X497" s="13"/>
      <c r="Y497" s="93"/>
      <c r="AI497" s="38"/>
      <c r="AL497" s="13"/>
      <c r="AO497" s="13"/>
      <c r="AP497" s="50"/>
      <c r="AQ497" s="12"/>
      <c r="AR497" s="13"/>
      <c r="AU497" s="85"/>
      <c r="AX497" s="81"/>
      <c r="AY497" s="82"/>
    </row>
    <row r="498" spans="24:51" x14ac:dyDescent="0.2">
      <c r="X498" s="13"/>
      <c r="Y498" s="93"/>
      <c r="AI498" s="38"/>
      <c r="AL498" s="13"/>
      <c r="AO498" s="13"/>
      <c r="AP498" s="50"/>
      <c r="AQ498" s="12"/>
      <c r="AR498" s="13"/>
      <c r="AU498" s="85"/>
      <c r="AX498" s="81"/>
      <c r="AY498" s="82"/>
    </row>
    <row r="499" spans="24:51" x14ac:dyDescent="0.2">
      <c r="X499" s="13"/>
      <c r="Y499" s="93"/>
      <c r="AI499" s="38"/>
      <c r="AL499" s="13"/>
      <c r="AO499" s="13"/>
      <c r="AP499" s="50"/>
      <c r="AQ499" s="12"/>
      <c r="AR499" s="13"/>
      <c r="AU499" s="85"/>
      <c r="AX499" s="81"/>
      <c r="AY499" s="82"/>
    </row>
    <row r="500" spans="24:51" x14ac:dyDescent="0.2">
      <c r="X500" s="13"/>
      <c r="Y500" s="93"/>
      <c r="AI500" s="38"/>
      <c r="AL500" s="13"/>
      <c r="AO500" s="13"/>
      <c r="AP500" s="50"/>
      <c r="AQ500" s="12"/>
      <c r="AR500" s="13"/>
      <c r="AU500" s="85"/>
      <c r="AX500" s="81"/>
      <c r="AY500" s="82"/>
    </row>
    <row r="501" spans="24:51" x14ac:dyDescent="0.2">
      <c r="X501" s="13"/>
      <c r="Y501" s="93"/>
      <c r="AI501" s="38"/>
      <c r="AL501" s="13"/>
      <c r="AO501" s="13"/>
      <c r="AP501" s="50"/>
      <c r="AQ501" s="12"/>
      <c r="AR501" s="13"/>
      <c r="AU501" s="85"/>
      <c r="AX501" s="81"/>
      <c r="AY501" s="82"/>
    </row>
    <row r="502" spans="24:51" x14ac:dyDescent="0.2">
      <c r="X502" s="13"/>
      <c r="Y502" s="93"/>
      <c r="AI502" s="38"/>
      <c r="AL502" s="13"/>
      <c r="AO502" s="13"/>
      <c r="AP502" s="50"/>
      <c r="AQ502" s="12"/>
      <c r="AR502" s="13"/>
      <c r="AU502" s="85"/>
      <c r="AX502" s="81"/>
      <c r="AY502" s="82"/>
    </row>
    <row r="503" spans="24:51" x14ac:dyDescent="0.2">
      <c r="X503" s="13"/>
      <c r="Y503" s="93"/>
      <c r="AI503" s="38"/>
      <c r="AL503" s="13"/>
      <c r="AO503" s="13"/>
      <c r="AP503" s="50"/>
      <c r="AQ503" s="12"/>
      <c r="AR503" s="13"/>
      <c r="AU503" s="85"/>
      <c r="AX503" s="81"/>
      <c r="AY503" s="82"/>
    </row>
    <row r="504" spans="24:51" x14ac:dyDescent="0.2">
      <c r="X504" s="13"/>
      <c r="Y504" s="93"/>
      <c r="AI504" s="38"/>
      <c r="AL504" s="13"/>
      <c r="AO504" s="13"/>
      <c r="AP504" s="50"/>
      <c r="AQ504" s="12"/>
      <c r="AR504" s="13"/>
      <c r="AU504" s="85"/>
      <c r="AX504" s="81"/>
      <c r="AY504" s="82"/>
    </row>
    <row r="505" spans="24:51" x14ac:dyDescent="0.2">
      <c r="X505" s="13"/>
      <c r="Y505" s="93"/>
      <c r="AI505" s="38"/>
      <c r="AL505" s="13"/>
      <c r="AO505" s="13"/>
      <c r="AP505" s="50"/>
      <c r="AQ505" s="12"/>
      <c r="AR505" s="13"/>
      <c r="AU505" s="85"/>
      <c r="AX505" s="81"/>
      <c r="AY505" s="82"/>
    </row>
    <row r="506" spans="24:51" x14ac:dyDescent="0.2">
      <c r="X506" s="13"/>
      <c r="Y506" s="93"/>
      <c r="AI506" s="38"/>
      <c r="AL506" s="13"/>
      <c r="AO506" s="13"/>
      <c r="AP506" s="50"/>
      <c r="AQ506" s="12"/>
      <c r="AR506" s="13"/>
      <c r="AU506" s="85"/>
      <c r="AX506" s="81"/>
      <c r="AY506" s="82"/>
    </row>
    <row r="507" spans="24:51" x14ac:dyDescent="0.2">
      <c r="X507" s="13"/>
      <c r="Y507" s="93"/>
      <c r="AI507" s="38"/>
      <c r="AL507" s="13"/>
      <c r="AO507" s="13"/>
      <c r="AP507" s="50"/>
      <c r="AQ507" s="12"/>
      <c r="AR507" s="13"/>
      <c r="AU507" s="85"/>
      <c r="AX507" s="81"/>
      <c r="AY507" s="82"/>
    </row>
    <row r="508" spans="24:51" x14ac:dyDescent="0.2">
      <c r="X508" s="13"/>
      <c r="Y508" s="93"/>
      <c r="AI508" s="38"/>
      <c r="AL508" s="13"/>
      <c r="AO508" s="13"/>
      <c r="AP508" s="50"/>
      <c r="AQ508" s="12"/>
      <c r="AR508" s="13"/>
      <c r="AU508" s="85"/>
      <c r="AX508" s="81"/>
      <c r="AY508" s="82"/>
    </row>
    <row r="509" spans="24:51" x14ac:dyDescent="0.2">
      <c r="X509" s="13"/>
      <c r="Y509" s="93"/>
      <c r="AI509" s="38"/>
      <c r="AL509" s="13"/>
      <c r="AO509" s="13"/>
      <c r="AP509" s="50"/>
      <c r="AQ509" s="12"/>
      <c r="AR509" s="13"/>
      <c r="AU509" s="85"/>
      <c r="AX509" s="81"/>
      <c r="AY509" s="82"/>
    </row>
    <row r="510" spans="24:51" x14ac:dyDescent="0.2">
      <c r="X510" s="13"/>
      <c r="Y510" s="93"/>
      <c r="AI510" s="38"/>
      <c r="AL510" s="13"/>
      <c r="AO510" s="13"/>
      <c r="AP510" s="50"/>
      <c r="AQ510" s="12"/>
      <c r="AR510" s="13"/>
      <c r="AU510" s="85"/>
      <c r="AX510" s="81"/>
      <c r="AY510" s="82"/>
    </row>
    <row r="511" spans="24:51" x14ac:dyDescent="0.2">
      <c r="X511" s="13"/>
      <c r="Y511" s="93"/>
      <c r="AI511" s="38"/>
      <c r="AL511" s="13"/>
      <c r="AO511" s="13"/>
      <c r="AP511" s="50"/>
      <c r="AQ511" s="12"/>
      <c r="AR511" s="13"/>
      <c r="AU511" s="85"/>
      <c r="AX511" s="81"/>
      <c r="AY511" s="82"/>
    </row>
    <row r="512" spans="24:51" x14ac:dyDescent="0.2">
      <c r="X512" s="13"/>
      <c r="Y512" s="93"/>
      <c r="AI512" s="38"/>
      <c r="AL512" s="13"/>
      <c r="AO512" s="13"/>
      <c r="AP512" s="50"/>
      <c r="AQ512" s="12"/>
      <c r="AR512" s="13"/>
      <c r="AU512" s="85"/>
      <c r="AX512" s="81"/>
      <c r="AY512" s="82"/>
    </row>
    <row r="513" spans="24:51" x14ac:dyDescent="0.2">
      <c r="X513" s="13"/>
      <c r="Y513" s="93"/>
      <c r="AI513" s="38"/>
      <c r="AL513" s="13"/>
      <c r="AO513" s="13"/>
      <c r="AP513" s="50"/>
      <c r="AQ513" s="12"/>
      <c r="AR513" s="13"/>
      <c r="AU513" s="85"/>
      <c r="AX513" s="81"/>
      <c r="AY513" s="82"/>
    </row>
    <row r="514" spans="24:51" x14ac:dyDescent="0.2">
      <c r="X514" s="13"/>
      <c r="Y514" s="93"/>
      <c r="AI514" s="38"/>
      <c r="AL514" s="13"/>
      <c r="AO514" s="13"/>
      <c r="AP514" s="50"/>
      <c r="AQ514" s="12"/>
      <c r="AR514" s="13"/>
      <c r="AU514" s="85"/>
      <c r="AX514" s="81"/>
      <c r="AY514" s="82"/>
    </row>
    <row r="515" spans="24:51" x14ac:dyDescent="0.2">
      <c r="X515" s="13"/>
      <c r="Y515" s="93"/>
      <c r="AI515" s="38"/>
      <c r="AL515" s="13"/>
      <c r="AO515" s="13"/>
      <c r="AP515" s="50"/>
      <c r="AQ515" s="12"/>
      <c r="AR515" s="13"/>
      <c r="AU515" s="85"/>
      <c r="AX515" s="81"/>
      <c r="AY515" s="82"/>
    </row>
    <row r="516" spans="24:51" x14ac:dyDescent="0.2">
      <c r="X516" s="13"/>
      <c r="Y516" s="93"/>
      <c r="AI516" s="38"/>
      <c r="AL516" s="13"/>
      <c r="AO516" s="13"/>
      <c r="AP516" s="50"/>
      <c r="AQ516" s="12"/>
      <c r="AR516" s="13"/>
      <c r="AU516" s="85"/>
      <c r="AX516" s="81"/>
      <c r="AY516" s="82"/>
    </row>
    <row r="517" spans="24:51" x14ac:dyDescent="0.2">
      <c r="X517" s="13"/>
      <c r="Y517" s="93"/>
      <c r="AI517" s="38"/>
      <c r="AL517" s="13"/>
      <c r="AO517" s="13"/>
      <c r="AP517" s="50"/>
      <c r="AQ517" s="12"/>
      <c r="AR517" s="13"/>
      <c r="AU517" s="85"/>
      <c r="AX517" s="81"/>
      <c r="AY517" s="82"/>
    </row>
    <row r="518" spans="24:51" x14ac:dyDescent="0.2">
      <c r="X518" s="13"/>
      <c r="Y518" s="93"/>
      <c r="AI518" s="38"/>
      <c r="AL518" s="13"/>
      <c r="AO518" s="13"/>
      <c r="AP518" s="50"/>
      <c r="AQ518" s="12"/>
      <c r="AR518" s="13"/>
      <c r="AU518" s="85"/>
      <c r="AX518" s="81"/>
      <c r="AY518" s="82"/>
    </row>
    <row r="519" spans="24:51" x14ac:dyDescent="0.2">
      <c r="X519" s="13"/>
      <c r="Y519" s="93"/>
      <c r="AI519" s="38"/>
      <c r="AL519" s="13"/>
      <c r="AO519" s="13"/>
      <c r="AP519" s="50"/>
      <c r="AQ519" s="12"/>
      <c r="AR519" s="13"/>
      <c r="AU519" s="85"/>
      <c r="AX519" s="81"/>
      <c r="AY519" s="82"/>
    </row>
    <row r="520" spans="24:51" x14ac:dyDescent="0.2">
      <c r="X520" s="13"/>
      <c r="Y520" s="93"/>
      <c r="AI520" s="38"/>
      <c r="AL520" s="13"/>
      <c r="AO520" s="13"/>
      <c r="AP520" s="50"/>
      <c r="AQ520" s="12"/>
      <c r="AR520" s="13"/>
      <c r="AU520" s="85"/>
      <c r="AX520" s="81"/>
      <c r="AY520" s="82"/>
    </row>
    <row r="521" spans="24:51" x14ac:dyDescent="0.2">
      <c r="X521" s="13"/>
      <c r="Y521" s="93"/>
      <c r="AI521" s="38"/>
      <c r="AL521" s="13"/>
      <c r="AO521" s="13"/>
      <c r="AP521" s="50"/>
      <c r="AQ521" s="12"/>
      <c r="AR521" s="13"/>
      <c r="AU521" s="85"/>
      <c r="AX521" s="81"/>
      <c r="AY521" s="82"/>
    </row>
    <row r="522" spans="24:51" x14ac:dyDescent="0.2">
      <c r="X522" s="13"/>
      <c r="Y522" s="93"/>
      <c r="AI522" s="38"/>
      <c r="AL522" s="13"/>
      <c r="AO522" s="13"/>
      <c r="AP522" s="50"/>
      <c r="AQ522" s="12"/>
      <c r="AR522" s="13"/>
      <c r="AU522" s="85"/>
      <c r="AX522" s="81"/>
      <c r="AY522" s="82"/>
    </row>
    <row r="523" spans="24:51" x14ac:dyDescent="0.2">
      <c r="X523" s="13"/>
      <c r="Y523" s="93"/>
      <c r="AI523" s="38"/>
      <c r="AL523" s="13"/>
      <c r="AO523" s="13"/>
      <c r="AP523" s="50"/>
      <c r="AQ523" s="12"/>
      <c r="AR523" s="13"/>
      <c r="AU523" s="85"/>
      <c r="AX523" s="81"/>
      <c r="AY523" s="82"/>
    </row>
    <row r="524" spans="24:51" x14ac:dyDescent="0.2">
      <c r="X524" s="13"/>
      <c r="Y524" s="93"/>
      <c r="AI524" s="38"/>
      <c r="AL524" s="13"/>
      <c r="AO524" s="13"/>
      <c r="AP524" s="50"/>
      <c r="AQ524" s="12"/>
      <c r="AR524" s="13"/>
      <c r="AU524" s="85"/>
      <c r="AX524" s="81"/>
      <c r="AY524" s="82"/>
    </row>
    <row r="525" spans="24:51" x14ac:dyDescent="0.2">
      <c r="X525" s="13"/>
      <c r="Y525" s="93"/>
      <c r="AI525" s="38"/>
      <c r="AL525" s="13"/>
      <c r="AO525" s="13"/>
      <c r="AP525" s="50"/>
      <c r="AQ525" s="12"/>
      <c r="AR525" s="13"/>
      <c r="AU525" s="85"/>
      <c r="AX525" s="81"/>
      <c r="AY525" s="82"/>
    </row>
    <row r="526" spans="24:51" x14ac:dyDescent="0.2">
      <c r="X526" s="13"/>
      <c r="Y526" s="93"/>
      <c r="AI526" s="38"/>
      <c r="AL526" s="13"/>
      <c r="AO526" s="13"/>
      <c r="AP526" s="50"/>
      <c r="AQ526" s="12"/>
      <c r="AR526" s="13"/>
      <c r="AU526" s="85"/>
      <c r="AX526" s="81"/>
      <c r="AY526" s="82"/>
    </row>
    <row r="527" spans="24:51" x14ac:dyDescent="0.2">
      <c r="X527" s="13"/>
      <c r="Y527" s="93"/>
      <c r="AI527" s="38"/>
      <c r="AL527" s="13"/>
      <c r="AO527" s="13"/>
      <c r="AP527" s="50"/>
      <c r="AQ527" s="12"/>
      <c r="AR527" s="13"/>
      <c r="AU527" s="85"/>
      <c r="AX527" s="81"/>
      <c r="AY527" s="82"/>
    </row>
    <row r="528" spans="24:51" x14ac:dyDescent="0.2">
      <c r="X528" s="13"/>
      <c r="Y528" s="93"/>
      <c r="AI528" s="38"/>
      <c r="AL528" s="13"/>
      <c r="AO528" s="13"/>
      <c r="AP528" s="50"/>
      <c r="AQ528" s="12"/>
      <c r="AR528" s="13"/>
      <c r="AU528" s="85"/>
      <c r="AX528" s="81"/>
      <c r="AY528" s="82"/>
    </row>
    <row r="529" spans="20:52" x14ac:dyDescent="0.2">
      <c r="X529" s="13"/>
      <c r="Y529" s="93"/>
      <c r="AI529" s="38"/>
      <c r="AL529" s="13"/>
      <c r="AO529" s="13"/>
      <c r="AP529" s="50"/>
      <c r="AQ529" s="12"/>
      <c r="AR529" s="13"/>
      <c r="AU529" s="85"/>
      <c r="AX529" s="81"/>
      <c r="AY529" s="82"/>
    </row>
    <row r="530" spans="20:52" x14ac:dyDescent="0.2">
      <c r="X530" s="13"/>
      <c r="Y530" s="93"/>
      <c r="AI530" s="38"/>
      <c r="AL530" s="13"/>
      <c r="AO530" s="13"/>
      <c r="AP530" s="50"/>
      <c r="AQ530" s="12"/>
      <c r="AR530" s="13"/>
      <c r="AU530" s="85"/>
      <c r="AX530" s="81"/>
      <c r="AY530" s="82"/>
    </row>
    <row r="531" spans="20:52" x14ac:dyDescent="0.2">
      <c r="X531" s="13"/>
      <c r="Y531" s="93"/>
      <c r="AI531" s="38"/>
      <c r="AL531" s="13"/>
      <c r="AO531" s="13"/>
      <c r="AP531" s="50"/>
      <c r="AQ531" s="12"/>
      <c r="AR531" s="13"/>
      <c r="AU531" s="85"/>
      <c r="AX531" s="81"/>
      <c r="AY531" s="82"/>
    </row>
    <row r="532" spans="20:52" x14ac:dyDescent="0.2">
      <c r="X532" s="13"/>
      <c r="Y532" s="93"/>
      <c r="AI532" s="38"/>
      <c r="AL532" s="13"/>
      <c r="AO532" s="13"/>
      <c r="AP532" s="50"/>
      <c r="AQ532" s="12"/>
      <c r="AR532" s="13"/>
      <c r="AU532" s="85"/>
      <c r="AX532" s="81"/>
      <c r="AY532" s="82"/>
    </row>
    <row r="533" spans="20:52" x14ac:dyDescent="0.2">
      <c r="T533" s="34"/>
      <c r="X533" s="13"/>
      <c r="Y533" s="93"/>
      <c r="AI533" s="38"/>
      <c r="AL533" s="13"/>
      <c r="AO533" s="13"/>
      <c r="AP533" s="50"/>
      <c r="AQ533" s="12"/>
      <c r="AR533" s="13"/>
      <c r="AU533" s="85"/>
      <c r="AX533" s="81"/>
      <c r="AY533" s="82"/>
    </row>
    <row r="534" spans="20:52" x14ac:dyDescent="0.2">
      <c r="X534" s="13"/>
      <c r="Y534" s="93"/>
      <c r="AI534" s="38"/>
      <c r="AL534" s="13"/>
      <c r="AO534" s="13"/>
      <c r="AP534" s="50"/>
      <c r="AQ534" s="12"/>
      <c r="AR534" s="13"/>
      <c r="AU534" s="85"/>
      <c r="AX534" s="81"/>
      <c r="AY534" s="82"/>
    </row>
    <row r="535" spans="20:52" x14ac:dyDescent="0.2">
      <c r="T535" s="34"/>
      <c r="X535" s="13"/>
      <c r="Y535" s="93"/>
      <c r="AI535" s="38"/>
      <c r="AL535" s="13"/>
      <c r="AO535" s="13"/>
      <c r="AP535" s="50"/>
      <c r="AQ535" s="12"/>
      <c r="AR535" s="13"/>
      <c r="AU535" s="85"/>
      <c r="AX535" s="81"/>
      <c r="AY535" s="82"/>
    </row>
    <row r="536" spans="20:52" x14ac:dyDescent="0.2">
      <c r="X536" s="13"/>
      <c r="Y536" s="93"/>
      <c r="AI536" s="38"/>
      <c r="AL536" s="13"/>
      <c r="AO536" s="13"/>
      <c r="AP536" s="50"/>
      <c r="AQ536" s="12"/>
      <c r="AR536" s="13"/>
      <c r="AU536" s="85"/>
      <c r="AX536" s="81"/>
      <c r="AY536" s="82"/>
    </row>
    <row r="537" spans="20:52" x14ac:dyDescent="0.2">
      <c r="X537" s="13"/>
      <c r="Y537" s="93"/>
      <c r="AI537" s="38"/>
      <c r="AL537" s="13"/>
      <c r="AO537" s="13"/>
      <c r="AP537" s="50"/>
      <c r="AQ537" s="12"/>
      <c r="AR537" s="13"/>
      <c r="AU537" s="85"/>
      <c r="AX537" s="81"/>
      <c r="AY537" s="82"/>
    </row>
    <row r="538" spans="20:52" x14ac:dyDescent="0.2">
      <c r="T538" s="34"/>
      <c r="X538" s="13"/>
      <c r="Y538" s="93"/>
      <c r="AI538" s="38"/>
      <c r="AL538" s="13"/>
      <c r="AO538" s="13"/>
      <c r="AP538" s="50"/>
      <c r="AQ538" s="12"/>
      <c r="AR538" s="13"/>
      <c r="AU538" s="85"/>
      <c r="AX538" s="81"/>
      <c r="AY538" s="82"/>
    </row>
    <row r="539" spans="20:52" x14ac:dyDescent="0.2">
      <c r="AL539" s="100"/>
      <c r="AX539" s="101"/>
    </row>
    <row r="540" spans="20:52" x14ac:dyDescent="0.2">
      <c r="X540" s="13"/>
      <c r="Y540" s="93"/>
      <c r="AA540" s="13"/>
      <c r="AB540" s="13"/>
      <c r="AC540" s="13"/>
      <c r="AI540" s="38"/>
      <c r="AL540" s="13"/>
      <c r="AO540" s="15"/>
      <c r="AP540" s="50"/>
      <c r="AQ540" s="12"/>
      <c r="AR540" s="13"/>
      <c r="AV540" s="50"/>
      <c r="AX540" s="81"/>
      <c r="AY540" s="82"/>
      <c r="AZ540" s="50"/>
    </row>
    <row r="541" spans="20:52" x14ac:dyDescent="0.2">
      <c r="X541" s="13"/>
      <c r="Y541" s="93"/>
      <c r="AA541" s="13"/>
      <c r="AB541" s="13"/>
      <c r="AC541" s="13"/>
      <c r="AI541" s="38"/>
      <c r="AL541" s="13"/>
      <c r="AO541" s="15"/>
      <c r="AP541" s="50"/>
      <c r="AQ541" s="12"/>
      <c r="AR541" s="13"/>
      <c r="AV541" s="50"/>
      <c r="AX541" s="81"/>
      <c r="AY541" s="82"/>
      <c r="AZ541" s="50"/>
    </row>
    <row r="542" spans="20:52" x14ac:dyDescent="0.2">
      <c r="X542" s="13"/>
      <c r="Y542" s="93"/>
      <c r="AA542" s="13"/>
      <c r="AB542" s="13"/>
      <c r="AC542" s="13"/>
      <c r="AI542" s="38"/>
      <c r="AL542" s="13"/>
      <c r="AO542" s="15"/>
      <c r="AP542" s="50"/>
      <c r="AQ542" s="12"/>
      <c r="AR542" s="13"/>
      <c r="AV542" s="50"/>
      <c r="AX542" s="81"/>
      <c r="AY542" s="82"/>
      <c r="AZ542" s="50"/>
    </row>
    <row r="543" spans="20:52" x14ac:dyDescent="0.2">
      <c r="X543" s="13"/>
      <c r="Y543" s="93"/>
      <c r="AA543" s="13"/>
      <c r="AB543" s="13"/>
      <c r="AC543" s="13"/>
      <c r="AI543" s="38"/>
      <c r="AL543" s="13"/>
      <c r="AO543" s="15"/>
      <c r="AP543" s="50"/>
      <c r="AQ543" s="12"/>
      <c r="AR543" s="13"/>
      <c r="AX543" s="81"/>
      <c r="AY543" s="82"/>
      <c r="AZ543" s="85"/>
    </row>
    <row r="544" spans="20:52" x14ac:dyDescent="0.2">
      <c r="X544" s="13"/>
      <c r="Y544" s="93"/>
      <c r="AA544" s="13"/>
      <c r="AB544" s="13"/>
      <c r="AC544" s="13"/>
      <c r="AI544" s="38"/>
      <c r="AL544" s="13"/>
      <c r="AO544" s="15"/>
      <c r="AP544" s="50"/>
      <c r="AQ544" s="12"/>
      <c r="AR544" s="13"/>
      <c r="AX544" s="81"/>
      <c r="AY544" s="82"/>
      <c r="AZ544" s="89"/>
    </row>
    <row r="545" spans="24:51" x14ac:dyDescent="0.2">
      <c r="X545" s="13"/>
      <c r="Y545" s="93"/>
      <c r="AA545" s="13"/>
      <c r="AB545" s="13"/>
      <c r="AC545" s="13"/>
      <c r="AI545" s="38"/>
      <c r="AL545" s="13"/>
      <c r="AO545" s="15"/>
      <c r="AP545" s="50"/>
      <c r="AQ545" s="12"/>
      <c r="AR545" s="13"/>
      <c r="AX545" s="81"/>
      <c r="AY545" s="82"/>
    </row>
    <row r="546" spans="24:51" x14ac:dyDescent="0.2">
      <c r="X546" s="13"/>
      <c r="Y546" s="93"/>
      <c r="AA546" s="13"/>
      <c r="AB546" s="13"/>
      <c r="AC546" s="13"/>
      <c r="AI546" s="38"/>
      <c r="AL546" s="13"/>
      <c r="AO546" s="15"/>
      <c r="AP546" s="50"/>
      <c r="AQ546" s="12"/>
      <c r="AR546" s="13"/>
      <c r="AX546" s="81"/>
      <c r="AY546" s="82"/>
    </row>
    <row r="547" spans="24:51" x14ac:dyDescent="0.2">
      <c r="X547" s="13"/>
      <c r="Y547" s="93"/>
      <c r="AA547" s="13"/>
      <c r="AB547" s="13"/>
      <c r="AC547" s="13"/>
      <c r="AI547" s="38"/>
      <c r="AL547" s="13"/>
      <c r="AO547" s="15"/>
      <c r="AP547" s="50"/>
      <c r="AQ547" s="12"/>
      <c r="AR547" s="13"/>
      <c r="AX547" s="81"/>
      <c r="AY547" s="82"/>
    </row>
    <row r="548" spans="24:51" x14ac:dyDescent="0.2">
      <c r="X548" s="13"/>
      <c r="Y548" s="93"/>
      <c r="AA548" s="13"/>
      <c r="AB548" s="13"/>
      <c r="AC548" s="13"/>
      <c r="AI548" s="38"/>
      <c r="AL548" s="13"/>
      <c r="AO548" s="15"/>
      <c r="AP548" s="50"/>
      <c r="AQ548" s="12"/>
      <c r="AR548" s="13"/>
      <c r="AX548" s="81"/>
      <c r="AY548" s="82"/>
    </row>
    <row r="549" spans="24:51" x14ac:dyDescent="0.2">
      <c r="X549" s="13"/>
      <c r="Y549" s="93"/>
      <c r="AA549" s="13"/>
      <c r="AB549" s="13"/>
      <c r="AC549" s="13"/>
      <c r="AI549" s="38"/>
      <c r="AL549" s="13"/>
      <c r="AO549" s="15"/>
      <c r="AP549" s="50"/>
      <c r="AQ549" s="12"/>
      <c r="AR549" s="13"/>
      <c r="AX549" s="81"/>
      <c r="AY549" s="82"/>
    </row>
    <row r="550" spans="24:51" x14ac:dyDescent="0.2">
      <c r="X550" s="13"/>
      <c r="Y550" s="93"/>
      <c r="AA550" s="13"/>
      <c r="AB550" s="13"/>
      <c r="AC550" s="13"/>
      <c r="AI550" s="38"/>
      <c r="AL550" s="13"/>
      <c r="AO550" s="15"/>
      <c r="AP550" s="50"/>
      <c r="AQ550" s="12"/>
      <c r="AR550" s="13"/>
      <c r="AX550" s="81"/>
      <c r="AY550" s="82"/>
    </row>
    <row r="551" spans="24:51" x14ac:dyDescent="0.2">
      <c r="X551" s="13"/>
      <c r="Y551" s="93"/>
      <c r="AA551" s="13"/>
      <c r="AB551" s="13"/>
      <c r="AC551" s="13"/>
      <c r="AI551" s="38"/>
      <c r="AL551" s="13"/>
      <c r="AO551" s="15"/>
      <c r="AP551" s="50"/>
      <c r="AQ551" s="12"/>
      <c r="AR551" s="13"/>
      <c r="AX551" s="81"/>
      <c r="AY551" s="82"/>
    </row>
    <row r="552" spans="24:51" x14ac:dyDescent="0.2">
      <c r="X552" s="13"/>
      <c r="Y552" s="93"/>
      <c r="AA552" s="13"/>
      <c r="AB552" s="13"/>
      <c r="AC552" s="13"/>
      <c r="AI552" s="38"/>
      <c r="AL552" s="13"/>
      <c r="AO552" s="15"/>
      <c r="AP552" s="50"/>
      <c r="AQ552" s="12"/>
      <c r="AR552" s="13"/>
      <c r="AX552" s="81"/>
      <c r="AY552" s="82"/>
    </row>
    <row r="553" spans="24:51" x14ac:dyDescent="0.2">
      <c r="X553" s="13"/>
      <c r="Y553" s="93"/>
      <c r="AA553" s="13"/>
      <c r="AB553" s="13"/>
      <c r="AC553" s="13"/>
      <c r="AI553" s="38"/>
      <c r="AL553" s="13"/>
      <c r="AO553" s="15"/>
      <c r="AP553" s="50"/>
      <c r="AQ553" s="12"/>
      <c r="AR553" s="13"/>
      <c r="AX553" s="81"/>
      <c r="AY553" s="82"/>
    </row>
    <row r="554" spans="24:51" x14ac:dyDescent="0.2">
      <c r="X554" s="13"/>
      <c r="Y554" s="93"/>
      <c r="AA554" s="13"/>
      <c r="AB554" s="13"/>
      <c r="AC554" s="13"/>
      <c r="AI554" s="38"/>
      <c r="AL554" s="13"/>
      <c r="AO554" s="15"/>
      <c r="AP554" s="50"/>
      <c r="AQ554" s="12"/>
      <c r="AR554" s="13"/>
      <c r="AX554" s="81"/>
      <c r="AY554" s="82"/>
    </row>
    <row r="555" spans="24:51" x14ac:dyDescent="0.2">
      <c r="X555" s="13"/>
      <c r="Y555" s="93"/>
      <c r="AA555" s="13"/>
      <c r="AB555" s="13"/>
      <c r="AC555" s="13"/>
      <c r="AI555" s="38"/>
      <c r="AL555" s="13"/>
      <c r="AO555" s="15"/>
      <c r="AP555" s="50"/>
      <c r="AQ555" s="12"/>
      <c r="AR555" s="13"/>
      <c r="AX555" s="81"/>
      <c r="AY555" s="82"/>
    </row>
    <row r="556" spans="24:51" x14ac:dyDescent="0.2">
      <c r="X556" s="13"/>
      <c r="Y556" s="93"/>
      <c r="AA556" s="13"/>
      <c r="AB556" s="13"/>
      <c r="AC556" s="13"/>
      <c r="AI556" s="38"/>
      <c r="AL556" s="13"/>
      <c r="AO556" s="15"/>
      <c r="AP556" s="50"/>
      <c r="AQ556" s="12"/>
      <c r="AR556" s="13"/>
      <c r="AX556" s="81"/>
      <c r="AY556" s="82"/>
    </row>
    <row r="557" spans="24:51" x14ac:dyDescent="0.2">
      <c r="X557" s="13"/>
      <c r="Y557" s="93"/>
      <c r="AA557" s="13"/>
      <c r="AB557" s="13"/>
      <c r="AC557" s="13"/>
      <c r="AI557" s="38"/>
      <c r="AL557" s="13"/>
      <c r="AO557" s="15"/>
      <c r="AP557" s="50"/>
      <c r="AQ557" s="12"/>
      <c r="AR557" s="13"/>
      <c r="AX557" s="81"/>
      <c r="AY557" s="82"/>
    </row>
    <row r="558" spans="24:51" x14ac:dyDescent="0.2">
      <c r="X558" s="13"/>
      <c r="Y558" s="93"/>
      <c r="AA558" s="13"/>
      <c r="AB558" s="13"/>
      <c r="AC558" s="13"/>
      <c r="AI558" s="38"/>
      <c r="AL558" s="13"/>
      <c r="AO558" s="15"/>
      <c r="AP558" s="50"/>
      <c r="AQ558" s="12"/>
      <c r="AR558" s="13"/>
      <c r="AX558" s="81"/>
      <c r="AY558" s="82"/>
    </row>
    <row r="559" spans="24:51" x14ac:dyDescent="0.2">
      <c r="X559" s="13"/>
      <c r="Y559" s="93"/>
      <c r="AA559" s="13"/>
      <c r="AB559" s="13"/>
      <c r="AC559" s="13"/>
      <c r="AI559" s="38"/>
      <c r="AL559" s="13"/>
      <c r="AO559" s="15"/>
      <c r="AP559" s="50"/>
      <c r="AQ559" s="12"/>
      <c r="AR559" s="13"/>
      <c r="AX559" s="81"/>
      <c r="AY559" s="82"/>
    </row>
    <row r="560" spans="24:51" x14ac:dyDescent="0.2">
      <c r="X560" s="13"/>
      <c r="Y560" s="93"/>
      <c r="AA560" s="13"/>
      <c r="AB560" s="13"/>
      <c r="AC560" s="13"/>
      <c r="AI560" s="38"/>
      <c r="AL560" s="13"/>
      <c r="AO560" s="15"/>
      <c r="AP560" s="50"/>
      <c r="AQ560" s="12"/>
      <c r="AR560" s="13"/>
      <c r="AX560" s="81"/>
      <c r="AY560" s="82"/>
    </row>
    <row r="561" spans="24:51" x14ac:dyDescent="0.2">
      <c r="X561" s="13"/>
      <c r="Y561" s="93"/>
      <c r="AA561" s="13"/>
      <c r="AB561" s="13"/>
      <c r="AC561" s="13"/>
      <c r="AI561" s="38"/>
      <c r="AL561" s="13"/>
      <c r="AO561" s="15"/>
      <c r="AP561" s="50"/>
      <c r="AQ561" s="12"/>
      <c r="AR561" s="13"/>
      <c r="AX561" s="81"/>
      <c r="AY561" s="82"/>
    </row>
    <row r="562" spans="24:51" x14ac:dyDescent="0.2">
      <c r="X562" s="13"/>
      <c r="Y562" s="93"/>
      <c r="AA562" s="13"/>
      <c r="AB562" s="13"/>
      <c r="AC562" s="13"/>
      <c r="AI562" s="38"/>
      <c r="AL562" s="13"/>
      <c r="AO562" s="15"/>
      <c r="AP562" s="50"/>
      <c r="AQ562" s="12"/>
      <c r="AR562" s="13"/>
      <c r="AX562" s="81"/>
      <c r="AY562" s="82"/>
    </row>
    <row r="563" spans="24:51" x14ac:dyDescent="0.2">
      <c r="X563" s="13"/>
      <c r="Y563" s="93"/>
      <c r="AA563" s="13"/>
      <c r="AB563" s="13"/>
      <c r="AC563" s="13"/>
      <c r="AI563" s="38"/>
      <c r="AL563" s="13"/>
      <c r="AO563" s="15"/>
      <c r="AP563" s="50"/>
      <c r="AQ563" s="12"/>
      <c r="AR563" s="13"/>
      <c r="AX563" s="81"/>
      <c r="AY563" s="82"/>
    </row>
    <row r="564" spans="24:51" x14ac:dyDescent="0.2">
      <c r="X564" s="13"/>
      <c r="Y564" s="93"/>
      <c r="AA564" s="13"/>
      <c r="AB564" s="13"/>
      <c r="AC564" s="13"/>
      <c r="AI564" s="38"/>
      <c r="AL564" s="13"/>
      <c r="AO564" s="15"/>
      <c r="AP564" s="50"/>
      <c r="AQ564" s="12"/>
      <c r="AR564" s="13"/>
      <c r="AX564" s="81"/>
      <c r="AY564" s="82"/>
    </row>
    <row r="565" spans="24:51" x14ac:dyDescent="0.2">
      <c r="X565" s="13"/>
      <c r="Y565" s="93"/>
      <c r="AA565" s="13"/>
      <c r="AB565" s="13"/>
      <c r="AC565" s="13"/>
      <c r="AI565" s="38"/>
      <c r="AL565" s="13"/>
      <c r="AO565" s="15"/>
      <c r="AP565" s="50"/>
      <c r="AQ565" s="12"/>
      <c r="AR565" s="13"/>
      <c r="AX565" s="81"/>
      <c r="AY565" s="82"/>
    </row>
    <row r="566" spans="24:51" x14ac:dyDescent="0.2">
      <c r="X566" s="13"/>
      <c r="Y566" s="93"/>
      <c r="AA566" s="13"/>
      <c r="AB566" s="13"/>
      <c r="AC566" s="13"/>
      <c r="AI566" s="38"/>
      <c r="AL566" s="13"/>
      <c r="AO566" s="15"/>
      <c r="AP566" s="50"/>
      <c r="AQ566" s="12"/>
      <c r="AR566" s="13"/>
      <c r="AX566" s="81"/>
      <c r="AY566" s="82"/>
    </row>
    <row r="567" spans="24:51" x14ac:dyDescent="0.2">
      <c r="X567" s="13"/>
      <c r="Y567" s="93"/>
      <c r="AA567" s="13"/>
      <c r="AB567" s="13"/>
      <c r="AC567" s="13"/>
      <c r="AI567" s="38"/>
      <c r="AL567" s="13"/>
      <c r="AO567" s="15"/>
      <c r="AP567" s="50"/>
      <c r="AQ567" s="12"/>
      <c r="AR567" s="13"/>
      <c r="AX567" s="81"/>
      <c r="AY567" s="82"/>
    </row>
    <row r="568" spans="24:51" x14ac:dyDescent="0.2">
      <c r="X568" s="13"/>
      <c r="Y568" s="93"/>
      <c r="AA568" s="13"/>
      <c r="AB568" s="13"/>
      <c r="AC568" s="13"/>
      <c r="AI568" s="38"/>
      <c r="AL568" s="13"/>
      <c r="AO568" s="15"/>
      <c r="AP568" s="50"/>
      <c r="AQ568" s="12"/>
      <c r="AR568" s="13"/>
      <c r="AX568" s="81"/>
      <c r="AY568" s="82"/>
    </row>
    <row r="569" spans="24:51" x14ac:dyDescent="0.2">
      <c r="X569" s="13"/>
      <c r="Y569" s="93"/>
      <c r="AA569" s="13"/>
      <c r="AB569" s="13"/>
      <c r="AC569" s="13"/>
      <c r="AI569" s="38"/>
      <c r="AL569" s="13"/>
      <c r="AO569" s="15"/>
      <c r="AP569" s="50"/>
      <c r="AQ569" s="12"/>
      <c r="AR569" s="13"/>
      <c r="AX569" s="81"/>
      <c r="AY569" s="82"/>
    </row>
    <row r="570" spans="24:51" x14ac:dyDescent="0.2">
      <c r="X570" s="13"/>
      <c r="Y570" s="93"/>
      <c r="AA570" s="13"/>
      <c r="AB570" s="13"/>
      <c r="AC570" s="13"/>
      <c r="AI570" s="38"/>
      <c r="AL570" s="13"/>
      <c r="AO570" s="15"/>
      <c r="AP570" s="50"/>
      <c r="AQ570" s="12"/>
      <c r="AR570" s="13"/>
      <c r="AX570" s="81"/>
      <c r="AY570" s="82"/>
    </row>
    <row r="571" spans="24:51" x14ac:dyDescent="0.2">
      <c r="X571" s="13"/>
      <c r="Y571" s="93"/>
      <c r="AA571" s="13"/>
      <c r="AB571" s="13"/>
      <c r="AC571" s="13"/>
      <c r="AI571" s="38"/>
      <c r="AL571" s="13"/>
      <c r="AO571" s="15"/>
      <c r="AP571" s="50"/>
      <c r="AQ571" s="12"/>
      <c r="AR571" s="13"/>
      <c r="AX571" s="81"/>
      <c r="AY571" s="82"/>
    </row>
    <row r="572" spans="24:51" x14ac:dyDescent="0.2">
      <c r="X572" s="13"/>
      <c r="Y572" s="93"/>
      <c r="AA572" s="13"/>
      <c r="AB572" s="13"/>
      <c r="AC572" s="13"/>
      <c r="AI572" s="38"/>
      <c r="AL572" s="13"/>
      <c r="AO572" s="15"/>
      <c r="AP572" s="50"/>
      <c r="AQ572" s="12"/>
      <c r="AR572" s="13"/>
      <c r="AX572" s="81"/>
      <c r="AY572" s="82"/>
    </row>
    <row r="573" spans="24:51" x14ac:dyDescent="0.2">
      <c r="X573" s="13"/>
      <c r="Y573" s="93"/>
      <c r="AA573" s="13"/>
      <c r="AB573" s="13"/>
      <c r="AC573" s="13"/>
      <c r="AI573" s="38"/>
      <c r="AL573" s="13"/>
      <c r="AO573" s="15"/>
      <c r="AP573" s="50"/>
      <c r="AQ573" s="12"/>
      <c r="AR573" s="13"/>
      <c r="AX573" s="81"/>
      <c r="AY573" s="82"/>
    </row>
    <row r="574" spans="24:51" x14ac:dyDescent="0.2">
      <c r="X574" s="13"/>
      <c r="Y574" s="93"/>
      <c r="AA574" s="13"/>
      <c r="AB574" s="13"/>
      <c r="AC574" s="13"/>
      <c r="AI574" s="38"/>
      <c r="AL574" s="13"/>
      <c r="AO574" s="15"/>
      <c r="AP574" s="50"/>
      <c r="AQ574" s="12"/>
      <c r="AR574" s="13"/>
      <c r="AX574" s="81"/>
      <c r="AY574" s="82"/>
    </row>
    <row r="575" spans="24:51" x14ac:dyDescent="0.2">
      <c r="X575" s="13"/>
      <c r="Y575" s="93"/>
      <c r="AA575" s="13"/>
      <c r="AB575" s="13"/>
      <c r="AC575" s="13"/>
      <c r="AI575" s="38"/>
      <c r="AL575" s="13"/>
      <c r="AO575" s="15"/>
      <c r="AP575" s="50"/>
      <c r="AQ575" s="12"/>
      <c r="AR575" s="13"/>
      <c r="AX575" s="81"/>
      <c r="AY575" s="82"/>
    </row>
    <row r="576" spans="24:51" x14ac:dyDescent="0.2">
      <c r="X576" s="13"/>
      <c r="Y576" s="93"/>
      <c r="AA576" s="13"/>
      <c r="AB576" s="13"/>
      <c r="AC576" s="13"/>
      <c r="AI576" s="38"/>
      <c r="AL576" s="13"/>
      <c r="AO576" s="15"/>
      <c r="AP576" s="50"/>
      <c r="AQ576" s="12"/>
      <c r="AR576" s="13"/>
      <c r="AX576" s="81"/>
      <c r="AY576" s="82"/>
    </row>
    <row r="577" spans="24:51" x14ac:dyDescent="0.2">
      <c r="X577" s="13"/>
      <c r="Y577" s="93"/>
      <c r="AA577" s="13"/>
      <c r="AB577" s="13"/>
      <c r="AC577" s="13"/>
      <c r="AI577" s="38"/>
      <c r="AL577" s="13"/>
      <c r="AO577" s="15"/>
      <c r="AP577" s="50"/>
      <c r="AQ577" s="12"/>
      <c r="AR577" s="13"/>
      <c r="AX577" s="81"/>
      <c r="AY577" s="82"/>
    </row>
    <row r="578" spans="24:51" x14ac:dyDescent="0.2">
      <c r="X578" s="13"/>
      <c r="Y578" s="93"/>
      <c r="AA578" s="13"/>
      <c r="AB578" s="13"/>
      <c r="AC578" s="13"/>
      <c r="AI578" s="38"/>
      <c r="AL578" s="13"/>
      <c r="AO578" s="15"/>
      <c r="AP578" s="50"/>
      <c r="AQ578" s="12"/>
      <c r="AR578" s="13"/>
      <c r="AX578" s="81"/>
      <c r="AY578" s="82"/>
    </row>
    <row r="579" spans="24:51" x14ac:dyDescent="0.2">
      <c r="X579" s="13"/>
      <c r="Y579" s="93"/>
      <c r="AA579" s="13"/>
      <c r="AB579" s="13"/>
      <c r="AC579" s="13"/>
      <c r="AI579" s="38"/>
      <c r="AL579" s="13"/>
      <c r="AO579" s="15"/>
      <c r="AP579" s="50"/>
      <c r="AQ579" s="12"/>
      <c r="AR579" s="13"/>
      <c r="AX579" s="81"/>
      <c r="AY579" s="82"/>
    </row>
    <row r="580" spans="24:51" x14ac:dyDescent="0.2">
      <c r="X580" s="13"/>
      <c r="Y580" s="93"/>
      <c r="AA580" s="13"/>
      <c r="AB580" s="13"/>
      <c r="AC580" s="13"/>
      <c r="AI580" s="38"/>
      <c r="AL580" s="13"/>
      <c r="AO580" s="15"/>
      <c r="AP580" s="50"/>
      <c r="AQ580" s="12"/>
      <c r="AR580" s="13"/>
      <c r="AX580" s="81"/>
      <c r="AY580" s="82"/>
    </row>
    <row r="581" spans="24:51" x14ac:dyDescent="0.2">
      <c r="X581" s="13"/>
      <c r="Y581" s="93"/>
      <c r="AA581" s="13"/>
      <c r="AB581" s="13"/>
      <c r="AC581" s="13"/>
      <c r="AI581" s="38"/>
      <c r="AL581" s="13"/>
      <c r="AO581" s="15"/>
      <c r="AP581" s="50"/>
      <c r="AQ581" s="12"/>
      <c r="AR581" s="13"/>
      <c r="AX581" s="81"/>
      <c r="AY581" s="82"/>
    </row>
    <row r="582" spans="24:51" x14ac:dyDescent="0.2">
      <c r="X582" s="13"/>
      <c r="Y582" s="93"/>
      <c r="AA582" s="13"/>
      <c r="AB582" s="13"/>
      <c r="AC582" s="13"/>
      <c r="AI582" s="38"/>
      <c r="AL582" s="13"/>
      <c r="AO582" s="15"/>
      <c r="AP582" s="50"/>
      <c r="AQ582" s="12"/>
      <c r="AR582" s="13"/>
      <c r="AX582" s="81"/>
      <c r="AY582" s="82"/>
    </row>
    <row r="583" spans="24:51" x14ac:dyDescent="0.2">
      <c r="X583" s="13"/>
      <c r="Y583" s="93"/>
      <c r="AA583" s="13"/>
      <c r="AB583" s="13"/>
      <c r="AC583" s="13"/>
      <c r="AI583" s="38"/>
      <c r="AL583" s="13"/>
      <c r="AO583" s="15"/>
      <c r="AP583" s="50"/>
      <c r="AQ583" s="12"/>
      <c r="AR583" s="13"/>
      <c r="AX583" s="81"/>
      <c r="AY583" s="82"/>
    </row>
    <row r="584" spans="24:51" x14ac:dyDescent="0.2">
      <c r="X584" s="13"/>
      <c r="Y584" s="93"/>
      <c r="AA584" s="13"/>
      <c r="AB584" s="13"/>
      <c r="AC584" s="13"/>
      <c r="AI584" s="38"/>
      <c r="AL584" s="13"/>
      <c r="AO584" s="15"/>
      <c r="AP584" s="50"/>
      <c r="AQ584" s="12"/>
      <c r="AR584" s="13"/>
      <c r="AX584" s="81"/>
      <c r="AY584" s="82"/>
    </row>
    <row r="585" spans="24:51" x14ac:dyDescent="0.2">
      <c r="X585" s="13"/>
      <c r="Y585" s="93"/>
      <c r="AA585" s="13"/>
      <c r="AB585" s="13"/>
      <c r="AC585" s="13"/>
      <c r="AI585" s="38"/>
      <c r="AL585" s="13"/>
      <c r="AO585" s="15"/>
      <c r="AP585" s="50"/>
      <c r="AQ585" s="12"/>
      <c r="AR585" s="13"/>
      <c r="AX585" s="81"/>
      <c r="AY585" s="82"/>
    </row>
    <row r="586" spans="24:51" x14ac:dyDescent="0.2">
      <c r="X586" s="13"/>
      <c r="Y586" s="93"/>
      <c r="AA586" s="13"/>
      <c r="AB586" s="13"/>
      <c r="AC586" s="13"/>
      <c r="AI586" s="38"/>
      <c r="AL586" s="13"/>
      <c r="AO586" s="15"/>
      <c r="AP586" s="50"/>
      <c r="AQ586" s="12"/>
      <c r="AR586" s="13"/>
      <c r="AX586" s="81"/>
      <c r="AY586" s="82"/>
    </row>
    <row r="587" spans="24:51" x14ac:dyDescent="0.2">
      <c r="X587" s="13"/>
      <c r="Y587" s="93"/>
      <c r="AA587" s="13"/>
      <c r="AB587" s="13"/>
      <c r="AC587" s="13"/>
      <c r="AI587" s="38"/>
      <c r="AL587" s="13"/>
      <c r="AO587" s="15"/>
      <c r="AP587" s="50"/>
      <c r="AQ587" s="12"/>
      <c r="AR587" s="13"/>
      <c r="AX587" s="81"/>
      <c r="AY587" s="82"/>
    </row>
    <row r="588" spans="24:51" x14ac:dyDescent="0.2">
      <c r="X588" s="13"/>
      <c r="Y588" s="93"/>
      <c r="AA588" s="13"/>
      <c r="AB588" s="13"/>
      <c r="AC588" s="13"/>
      <c r="AI588" s="38"/>
      <c r="AL588" s="13"/>
      <c r="AO588" s="15"/>
      <c r="AP588" s="50"/>
      <c r="AQ588" s="12"/>
      <c r="AR588" s="13"/>
      <c r="AX588" s="81"/>
      <c r="AY588" s="82"/>
    </row>
    <row r="589" spans="24:51" x14ac:dyDescent="0.2">
      <c r="X589" s="13"/>
      <c r="Y589" s="93"/>
      <c r="AA589" s="13"/>
      <c r="AB589" s="13"/>
      <c r="AC589" s="13"/>
      <c r="AI589" s="38"/>
      <c r="AL589" s="13"/>
      <c r="AO589" s="15"/>
      <c r="AP589" s="50"/>
      <c r="AQ589" s="12"/>
      <c r="AR589" s="13"/>
      <c r="AX589" s="81"/>
      <c r="AY589" s="82"/>
    </row>
    <row r="590" spans="24:51" x14ac:dyDescent="0.2">
      <c r="X590" s="13"/>
      <c r="Y590" s="93"/>
      <c r="AA590" s="13"/>
      <c r="AB590" s="13"/>
      <c r="AC590" s="13"/>
      <c r="AI590" s="38"/>
      <c r="AL590" s="13"/>
      <c r="AO590" s="15"/>
      <c r="AP590" s="50"/>
      <c r="AQ590" s="12"/>
      <c r="AR590" s="13"/>
      <c r="AX590" s="81"/>
      <c r="AY590" s="82"/>
    </row>
    <row r="591" spans="24:51" x14ac:dyDescent="0.2">
      <c r="X591" s="13"/>
      <c r="Y591" s="93"/>
      <c r="AA591" s="13"/>
      <c r="AB591" s="13"/>
      <c r="AC591" s="13"/>
      <c r="AI591" s="38"/>
      <c r="AL591" s="13"/>
      <c r="AO591" s="15"/>
      <c r="AP591" s="50"/>
      <c r="AQ591" s="12"/>
      <c r="AR591" s="13"/>
      <c r="AX591" s="81"/>
      <c r="AY591" s="82"/>
    </row>
    <row r="592" spans="24:51" x14ac:dyDescent="0.2">
      <c r="X592" s="13"/>
      <c r="Y592" s="93"/>
      <c r="AA592" s="13"/>
      <c r="AB592" s="13"/>
      <c r="AC592" s="13"/>
      <c r="AI592" s="38"/>
      <c r="AL592" s="13"/>
      <c r="AO592" s="15"/>
      <c r="AP592" s="50"/>
      <c r="AQ592" s="12"/>
      <c r="AR592" s="13"/>
      <c r="AX592" s="81"/>
      <c r="AY592" s="82"/>
    </row>
    <row r="593" spans="24:52" x14ac:dyDescent="0.2">
      <c r="X593" s="13"/>
      <c r="Y593" s="93"/>
      <c r="AA593" s="13"/>
      <c r="AB593" s="13"/>
      <c r="AC593" s="13"/>
      <c r="AI593" s="38"/>
      <c r="AL593" s="13"/>
      <c r="AO593" s="15"/>
      <c r="AP593" s="50"/>
      <c r="AQ593" s="12"/>
      <c r="AR593" s="13"/>
      <c r="AX593" s="81"/>
      <c r="AY593" s="82"/>
    </row>
    <row r="594" spans="24:52" x14ac:dyDescent="0.2">
      <c r="X594" s="13"/>
      <c r="Y594" s="93"/>
      <c r="AA594" s="13"/>
      <c r="AB594" s="13"/>
      <c r="AC594" s="13"/>
      <c r="AI594" s="38"/>
      <c r="AL594" s="13"/>
      <c r="AO594" s="15"/>
      <c r="AP594" s="50"/>
      <c r="AQ594" s="12"/>
      <c r="AR594" s="13"/>
      <c r="AX594" s="81"/>
      <c r="AY594" s="82"/>
    </row>
    <row r="595" spans="24:52" x14ac:dyDescent="0.2">
      <c r="X595" s="13"/>
      <c r="Y595" s="93"/>
      <c r="AA595" s="13"/>
      <c r="AB595" s="13"/>
      <c r="AC595" s="13"/>
      <c r="AI595" s="38"/>
      <c r="AL595" s="13"/>
      <c r="AO595" s="15"/>
      <c r="AP595" s="50"/>
      <c r="AQ595" s="12"/>
      <c r="AR595" s="13"/>
      <c r="AX595" s="81"/>
      <c r="AY595" s="82"/>
    </row>
    <row r="596" spans="24:52" x14ac:dyDescent="0.2">
      <c r="X596" s="13"/>
      <c r="Y596" s="93"/>
      <c r="AL596" s="100"/>
      <c r="AR596" s="13"/>
      <c r="AX596" s="101"/>
    </row>
    <row r="597" spans="24:52" x14ac:dyDescent="0.2">
      <c r="X597" s="13"/>
      <c r="Y597" s="93"/>
      <c r="AA597" s="13"/>
      <c r="AB597" s="13"/>
      <c r="AC597" s="13"/>
      <c r="AI597" s="38"/>
      <c r="AL597" s="13"/>
      <c r="AO597" s="15"/>
      <c r="AP597" s="50"/>
      <c r="AQ597" s="12"/>
      <c r="AR597" s="13"/>
      <c r="AV597" s="50"/>
      <c r="AX597" s="81"/>
      <c r="AY597" s="82"/>
      <c r="AZ597" s="50"/>
    </row>
    <row r="598" spans="24:52" x14ac:dyDescent="0.2">
      <c r="X598" s="13"/>
      <c r="Y598" s="93"/>
      <c r="AA598" s="13"/>
      <c r="AB598" s="13"/>
      <c r="AC598" s="13"/>
      <c r="AI598" s="38"/>
      <c r="AL598" s="13"/>
      <c r="AO598" s="15"/>
      <c r="AP598" s="50"/>
      <c r="AQ598" s="12"/>
      <c r="AR598" s="13"/>
      <c r="AV598" s="50"/>
      <c r="AX598" s="81"/>
      <c r="AY598" s="82"/>
      <c r="AZ598" s="50"/>
    </row>
    <row r="599" spans="24:52" x14ac:dyDescent="0.2">
      <c r="X599" s="13"/>
      <c r="Y599" s="93"/>
      <c r="AA599" s="13"/>
      <c r="AB599" s="13"/>
      <c r="AC599" s="13"/>
      <c r="AI599" s="38"/>
      <c r="AL599" s="13"/>
      <c r="AO599" s="15"/>
      <c r="AP599" s="50"/>
      <c r="AQ599" s="12"/>
      <c r="AR599" s="13"/>
      <c r="AV599" s="50"/>
      <c r="AX599" s="81"/>
      <c r="AY599" s="82"/>
      <c r="AZ599" s="50"/>
    </row>
    <row r="600" spans="24:52" x14ac:dyDescent="0.2">
      <c r="X600" s="13"/>
      <c r="Y600" s="93"/>
      <c r="AA600" s="13"/>
      <c r="AB600" s="13"/>
      <c r="AC600" s="13"/>
      <c r="AI600" s="38"/>
      <c r="AL600" s="13"/>
      <c r="AO600" s="15"/>
      <c r="AP600" s="50"/>
      <c r="AQ600" s="12"/>
      <c r="AR600" s="13"/>
      <c r="AX600" s="81"/>
      <c r="AY600" s="82"/>
      <c r="AZ600" s="85"/>
    </row>
    <row r="601" spans="24:52" x14ac:dyDescent="0.2">
      <c r="X601" s="13"/>
      <c r="Y601" s="93"/>
      <c r="AA601" s="13"/>
      <c r="AB601" s="13"/>
      <c r="AC601" s="13"/>
      <c r="AI601" s="38"/>
      <c r="AL601" s="13"/>
      <c r="AO601" s="15"/>
      <c r="AP601" s="50"/>
      <c r="AQ601" s="12"/>
      <c r="AR601" s="13"/>
      <c r="AX601" s="81"/>
      <c r="AY601" s="82"/>
      <c r="AZ601" s="89"/>
    </row>
    <row r="602" spans="24:52" x14ac:dyDescent="0.2">
      <c r="X602" s="13"/>
      <c r="Y602" s="93"/>
      <c r="AA602" s="13"/>
      <c r="AB602" s="13"/>
      <c r="AC602" s="13"/>
      <c r="AI602" s="38"/>
      <c r="AL602" s="13"/>
      <c r="AO602" s="15"/>
      <c r="AP602" s="50"/>
      <c r="AQ602" s="12"/>
      <c r="AR602" s="13"/>
      <c r="AX602" s="81"/>
      <c r="AY602" s="82"/>
    </row>
    <row r="603" spans="24:52" x14ac:dyDescent="0.2">
      <c r="X603" s="13"/>
      <c r="Y603" s="93"/>
      <c r="AA603" s="13"/>
      <c r="AB603" s="13"/>
      <c r="AC603" s="13"/>
      <c r="AI603" s="38"/>
      <c r="AL603" s="13"/>
      <c r="AO603" s="15"/>
      <c r="AP603" s="50"/>
      <c r="AQ603" s="12"/>
      <c r="AR603" s="13"/>
      <c r="AX603" s="81"/>
      <c r="AY603" s="82"/>
    </row>
    <row r="604" spans="24:52" x14ac:dyDescent="0.2">
      <c r="X604" s="13"/>
      <c r="Y604" s="93"/>
      <c r="AA604" s="13"/>
      <c r="AB604" s="13"/>
      <c r="AC604" s="13"/>
      <c r="AI604" s="38"/>
      <c r="AL604" s="13"/>
      <c r="AO604" s="15"/>
      <c r="AP604" s="50"/>
      <c r="AQ604" s="12"/>
      <c r="AR604" s="13"/>
      <c r="AX604" s="81"/>
      <c r="AY604" s="82"/>
    </row>
    <row r="605" spans="24:52" x14ac:dyDescent="0.2">
      <c r="X605" s="13"/>
      <c r="Y605" s="93"/>
      <c r="AA605" s="13"/>
      <c r="AB605" s="13"/>
      <c r="AC605" s="13"/>
      <c r="AI605" s="38"/>
      <c r="AL605" s="13"/>
      <c r="AO605" s="15"/>
      <c r="AP605" s="50"/>
      <c r="AQ605" s="12"/>
      <c r="AR605" s="13"/>
      <c r="AX605" s="81"/>
      <c r="AY605" s="82"/>
    </row>
    <row r="606" spans="24:52" x14ac:dyDescent="0.2">
      <c r="X606" s="13"/>
      <c r="Y606" s="93"/>
      <c r="AA606" s="13"/>
      <c r="AB606" s="13"/>
      <c r="AC606" s="13"/>
      <c r="AI606" s="38"/>
      <c r="AL606" s="13"/>
      <c r="AO606" s="15"/>
      <c r="AP606" s="50"/>
      <c r="AQ606" s="12"/>
      <c r="AR606" s="13"/>
      <c r="AX606" s="81"/>
      <c r="AY606" s="82"/>
    </row>
    <row r="607" spans="24:52" x14ac:dyDescent="0.2">
      <c r="X607" s="13"/>
      <c r="Y607" s="93"/>
      <c r="AA607" s="13"/>
      <c r="AB607" s="13"/>
      <c r="AC607" s="13"/>
      <c r="AI607" s="38"/>
      <c r="AL607" s="13"/>
      <c r="AO607" s="15"/>
      <c r="AP607" s="50"/>
      <c r="AQ607" s="12"/>
      <c r="AR607" s="13"/>
      <c r="AX607" s="81"/>
      <c r="AY607" s="82"/>
    </row>
    <row r="608" spans="24:52" x14ac:dyDescent="0.2">
      <c r="X608" s="13"/>
      <c r="Y608" s="93"/>
      <c r="AA608" s="13"/>
      <c r="AB608" s="13"/>
      <c r="AC608" s="13"/>
      <c r="AI608" s="38"/>
      <c r="AL608" s="13"/>
      <c r="AO608" s="15"/>
      <c r="AP608" s="50"/>
      <c r="AQ608" s="12"/>
      <c r="AR608" s="13"/>
      <c r="AX608" s="81"/>
      <c r="AY608" s="82"/>
    </row>
    <row r="609" spans="24:52" x14ac:dyDescent="0.2">
      <c r="X609" s="13"/>
      <c r="Y609" s="93"/>
      <c r="AA609" s="13"/>
      <c r="AB609" s="13"/>
      <c r="AC609" s="13"/>
      <c r="AI609" s="38"/>
      <c r="AL609" s="13"/>
      <c r="AO609" s="15"/>
      <c r="AP609" s="50"/>
      <c r="AQ609" s="12"/>
      <c r="AR609" s="13"/>
      <c r="AX609" s="81"/>
      <c r="AY609" s="82"/>
    </row>
    <row r="610" spans="24:52" x14ac:dyDescent="0.2">
      <c r="X610" s="13"/>
      <c r="Y610" s="93"/>
      <c r="AA610" s="13"/>
      <c r="AB610" s="13"/>
      <c r="AC610" s="13"/>
      <c r="AI610" s="38"/>
      <c r="AL610" s="13"/>
      <c r="AO610" s="15"/>
      <c r="AP610" s="50"/>
      <c r="AQ610" s="12"/>
      <c r="AR610" s="13"/>
      <c r="AX610" s="81"/>
      <c r="AY610" s="82"/>
    </row>
    <row r="611" spans="24:52" x14ac:dyDescent="0.2">
      <c r="X611" s="13"/>
      <c r="Y611" s="93"/>
      <c r="AA611" s="13"/>
      <c r="AB611" s="13"/>
      <c r="AC611" s="13"/>
      <c r="AI611" s="38"/>
      <c r="AL611" s="13"/>
      <c r="AO611" s="15"/>
      <c r="AP611" s="50"/>
      <c r="AQ611" s="12"/>
      <c r="AR611" s="13"/>
      <c r="AX611" s="81"/>
      <c r="AY611" s="82"/>
    </row>
    <row r="612" spans="24:52" x14ac:dyDescent="0.2">
      <c r="X612" s="13"/>
      <c r="Y612" s="93"/>
      <c r="AA612" s="13"/>
      <c r="AB612" s="13"/>
      <c r="AC612" s="13"/>
      <c r="AI612" s="38"/>
      <c r="AL612" s="13"/>
      <c r="AO612" s="15"/>
      <c r="AP612" s="50"/>
      <c r="AQ612" s="12"/>
      <c r="AR612" s="13"/>
      <c r="AX612" s="81"/>
      <c r="AY612" s="82"/>
    </row>
    <row r="613" spans="24:52" x14ac:dyDescent="0.2">
      <c r="X613" s="13"/>
      <c r="Y613" s="93"/>
      <c r="AA613" s="13"/>
      <c r="AB613" s="13"/>
      <c r="AC613" s="13"/>
      <c r="AI613" s="38"/>
      <c r="AL613" s="13"/>
      <c r="AO613" s="15"/>
      <c r="AP613" s="50"/>
      <c r="AQ613" s="12"/>
      <c r="AR613" s="13"/>
      <c r="AX613" s="81"/>
      <c r="AY613" s="82"/>
    </row>
    <row r="614" spans="24:52" x14ac:dyDescent="0.2">
      <c r="X614" s="13"/>
      <c r="Y614" s="93"/>
      <c r="AA614" s="13"/>
      <c r="AB614" s="13"/>
      <c r="AC614" s="13"/>
      <c r="AI614" s="38"/>
      <c r="AL614" s="13"/>
      <c r="AO614" s="15"/>
      <c r="AP614" s="50"/>
      <c r="AQ614" s="12"/>
      <c r="AR614" s="13"/>
      <c r="AX614" s="81"/>
      <c r="AY614" s="82"/>
    </row>
    <row r="615" spans="24:52" x14ac:dyDescent="0.2">
      <c r="X615" s="13"/>
      <c r="Y615" s="93"/>
      <c r="AA615" s="13"/>
      <c r="AB615" s="13"/>
      <c r="AC615" s="13"/>
      <c r="AI615" s="38"/>
      <c r="AL615" s="13"/>
      <c r="AO615" s="15"/>
      <c r="AP615" s="50"/>
      <c r="AQ615" s="12"/>
      <c r="AR615" s="13"/>
      <c r="AX615" s="81"/>
      <c r="AY615" s="82"/>
    </row>
    <row r="616" spans="24:52" x14ac:dyDescent="0.2">
      <c r="X616" s="13"/>
      <c r="Y616" s="93"/>
      <c r="AA616" s="13"/>
      <c r="AB616" s="13"/>
      <c r="AC616" s="13"/>
      <c r="AI616" s="38"/>
      <c r="AL616" s="13"/>
      <c r="AO616" s="15"/>
      <c r="AP616" s="50"/>
      <c r="AQ616" s="12"/>
      <c r="AR616" s="13"/>
      <c r="AX616" s="81"/>
      <c r="AY616" s="82"/>
    </row>
    <row r="617" spans="24:52" x14ac:dyDescent="0.2">
      <c r="X617" s="13"/>
      <c r="Y617" s="93"/>
      <c r="AA617" s="13"/>
      <c r="AB617" s="13"/>
      <c r="AC617" s="13"/>
      <c r="AI617" s="38"/>
      <c r="AL617" s="13"/>
      <c r="AO617" s="15"/>
      <c r="AP617" s="50"/>
      <c r="AQ617" s="12"/>
      <c r="AR617" s="13"/>
      <c r="AX617" s="81"/>
      <c r="AY617" s="82"/>
    </row>
    <row r="618" spans="24:52" x14ac:dyDescent="0.2">
      <c r="X618" s="13"/>
      <c r="Y618" s="93"/>
      <c r="AL618" s="100"/>
      <c r="AR618" s="13"/>
      <c r="AX618" s="101"/>
    </row>
    <row r="619" spans="24:52" x14ac:dyDescent="0.2">
      <c r="X619" s="13"/>
      <c r="Y619" s="93"/>
      <c r="AA619" s="13"/>
      <c r="AB619" s="13"/>
      <c r="AC619" s="13"/>
      <c r="AI619" s="38"/>
      <c r="AL619" s="13"/>
      <c r="AO619" s="15"/>
      <c r="AP619" s="50"/>
      <c r="AQ619" s="12"/>
      <c r="AR619" s="13"/>
      <c r="AV619" s="50"/>
      <c r="AX619" s="81"/>
      <c r="AY619" s="82"/>
      <c r="AZ619" s="50"/>
    </row>
    <row r="620" spans="24:52" x14ac:dyDescent="0.2">
      <c r="X620" s="13"/>
      <c r="Y620" s="93"/>
      <c r="AA620" s="13"/>
      <c r="AB620" s="13"/>
      <c r="AC620" s="13"/>
      <c r="AI620" s="38"/>
      <c r="AL620" s="13"/>
      <c r="AO620" s="15"/>
      <c r="AP620" s="50"/>
      <c r="AQ620" s="12"/>
      <c r="AR620" s="13"/>
      <c r="AV620" s="50"/>
      <c r="AX620" s="81"/>
      <c r="AY620" s="82"/>
      <c r="AZ620" s="50"/>
    </row>
    <row r="621" spans="24:52" x14ac:dyDescent="0.2">
      <c r="X621" s="13"/>
      <c r="Y621" s="93"/>
      <c r="AA621" s="13"/>
      <c r="AB621" s="13"/>
      <c r="AC621" s="13"/>
      <c r="AI621" s="38"/>
      <c r="AL621" s="13"/>
      <c r="AO621" s="15"/>
      <c r="AP621" s="50"/>
      <c r="AQ621" s="12"/>
      <c r="AR621" s="13"/>
      <c r="AV621" s="50"/>
      <c r="AX621" s="81"/>
      <c r="AY621" s="82"/>
      <c r="AZ621" s="50"/>
    </row>
    <row r="622" spans="24:52" x14ac:dyDescent="0.2">
      <c r="X622" s="13"/>
      <c r="Y622" s="93"/>
      <c r="AA622" s="13"/>
      <c r="AB622" s="13"/>
      <c r="AC622" s="13"/>
      <c r="AI622" s="38"/>
      <c r="AL622" s="13"/>
      <c r="AO622" s="15"/>
      <c r="AP622" s="50"/>
      <c r="AQ622" s="12"/>
      <c r="AR622" s="13"/>
      <c r="AX622" s="81"/>
      <c r="AY622" s="82"/>
      <c r="AZ622" s="85"/>
    </row>
    <row r="623" spans="24:52" x14ac:dyDescent="0.2">
      <c r="X623" s="13"/>
      <c r="Y623" s="93"/>
      <c r="AA623" s="13"/>
      <c r="AB623" s="13"/>
      <c r="AC623" s="13"/>
      <c r="AI623" s="38"/>
      <c r="AL623" s="13"/>
      <c r="AO623" s="15"/>
      <c r="AP623" s="50"/>
      <c r="AQ623" s="12"/>
      <c r="AR623" s="13"/>
      <c r="AX623" s="81"/>
      <c r="AY623" s="82"/>
      <c r="AZ623" s="89"/>
    </row>
    <row r="624" spans="24:52" x14ac:dyDescent="0.2">
      <c r="X624" s="13"/>
      <c r="Y624" s="93"/>
      <c r="AA624" s="13"/>
      <c r="AB624" s="13"/>
      <c r="AC624" s="13"/>
      <c r="AI624" s="38"/>
      <c r="AL624" s="13"/>
      <c r="AO624" s="15"/>
      <c r="AP624" s="50"/>
      <c r="AQ624" s="12"/>
      <c r="AR624" s="13"/>
      <c r="AX624" s="81"/>
      <c r="AY624" s="82"/>
    </row>
    <row r="625" spans="24:52" x14ac:dyDescent="0.2">
      <c r="X625" s="13"/>
      <c r="Y625" s="93"/>
      <c r="AA625" s="13"/>
      <c r="AB625" s="13"/>
      <c r="AC625" s="13"/>
      <c r="AI625" s="38"/>
      <c r="AL625" s="13"/>
      <c r="AO625" s="15"/>
      <c r="AP625" s="50"/>
      <c r="AQ625" s="12"/>
      <c r="AR625" s="13"/>
      <c r="AX625" s="81"/>
      <c r="AY625" s="82"/>
    </row>
    <row r="626" spans="24:52" x14ac:dyDescent="0.2">
      <c r="X626" s="13"/>
      <c r="Y626" s="93"/>
      <c r="AA626" s="13"/>
      <c r="AB626" s="13"/>
      <c r="AC626" s="13"/>
      <c r="AI626" s="38"/>
      <c r="AL626" s="13"/>
      <c r="AO626" s="15"/>
      <c r="AP626" s="50"/>
      <c r="AQ626" s="12"/>
      <c r="AR626" s="13"/>
      <c r="AX626" s="81"/>
      <c r="AY626" s="82"/>
    </row>
    <row r="627" spans="24:52" x14ac:dyDescent="0.2">
      <c r="X627" s="13"/>
      <c r="Y627" s="93"/>
      <c r="AA627" s="13"/>
      <c r="AB627" s="13"/>
      <c r="AC627" s="13"/>
      <c r="AI627" s="38"/>
      <c r="AL627" s="13"/>
      <c r="AO627" s="15"/>
      <c r="AP627" s="50"/>
      <c r="AQ627" s="12"/>
      <c r="AR627" s="13"/>
      <c r="AX627" s="81"/>
      <c r="AY627" s="82"/>
    </row>
    <row r="628" spans="24:52" x14ac:dyDescent="0.2">
      <c r="X628" s="13"/>
      <c r="Y628" s="93"/>
      <c r="AA628" s="13"/>
      <c r="AB628" s="13"/>
      <c r="AC628" s="13"/>
      <c r="AI628" s="38"/>
      <c r="AL628" s="13"/>
      <c r="AO628" s="15"/>
      <c r="AP628" s="50"/>
      <c r="AQ628" s="12"/>
      <c r="AR628" s="13"/>
      <c r="AX628" s="81"/>
      <c r="AY628" s="82"/>
    </row>
    <row r="629" spans="24:52" x14ac:dyDescent="0.2">
      <c r="X629" s="13"/>
      <c r="Y629" s="93"/>
      <c r="AA629" s="13"/>
      <c r="AB629" s="13"/>
      <c r="AC629" s="13"/>
      <c r="AI629" s="38"/>
      <c r="AL629" s="13"/>
      <c r="AO629" s="15"/>
      <c r="AP629" s="50"/>
      <c r="AQ629" s="12"/>
      <c r="AR629" s="13"/>
      <c r="AX629" s="81"/>
      <c r="AY629" s="82"/>
    </row>
    <row r="630" spans="24:52" x14ac:dyDescent="0.2">
      <c r="X630" s="13"/>
      <c r="Y630" s="93"/>
      <c r="AA630" s="13"/>
      <c r="AB630" s="13"/>
      <c r="AC630" s="13"/>
      <c r="AI630" s="38"/>
      <c r="AL630" s="13"/>
      <c r="AO630" s="15"/>
      <c r="AP630" s="50"/>
      <c r="AQ630" s="12"/>
      <c r="AR630" s="13"/>
      <c r="AX630" s="81"/>
      <c r="AY630" s="82"/>
    </row>
    <row r="631" spans="24:52" x14ac:dyDescent="0.2">
      <c r="X631" s="13"/>
      <c r="Y631" s="93"/>
      <c r="AA631" s="13"/>
      <c r="AB631" s="13"/>
      <c r="AC631" s="13"/>
      <c r="AI631" s="38"/>
      <c r="AL631" s="13"/>
      <c r="AO631" s="15"/>
      <c r="AP631" s="50"/>
      <c r="AQ631" s="12"/>
      <c r="AR631" s="13"/>
      <c r="AX631" s="81"/>
      <c r="AY631" s="82"/>
    </row>
    <row r="632" spans="24:52" x14ac:dyDescent="0.2">
      <c r="X632" s="13"/>
      <c r="Y632" s="93"/>
      <c r="AA632" s="13"/>
      <c r="AB632" s="13"/>
      <c r="AC632" s="13"/>
      <c r="AI632" s="38"/>
      <c r="AL632" s="13"/>
      <c r="AO632" s="15"/>
      <c r="AP632" s="50"/>
      <c r="AQ632" s="12"/>
      <c r="AR632" s="13"/>
      <c r="AX632" s="81"/>
      <c r="AY632" s="82"/>
    </row>
    <row r="633" spans="24:52" x14ac:dyDescent="0.2">
      <c r="X633" s="13"/>
      <c r="Y633" s="93"/>
      <c r="AA633" s="13"/>
      <c r="AB633" s="13"/>
      <c r="AC633" s="13"/>
      <c r="AI633" s="38"/>
      <c r="AL633" s="13"/>
      <c r="AO633" s="15"/>
      <c r="AP633" s="50"/>
      <c r="AQ633" s="12"/>
      <c r="AR633" s="13"/>
      <c r="AX633" s="81"/>
      <c r="AY633" s="82"/>
    </row>
    <row r="634" spans="24:52" x14ac:dyDescent="0.2">
      <c r="X634" s="13"/>
      <c r="Y634" s="93"/>
      <c r="AA634" s="13"/>
      <c r="AB634" s="13"/>
      <c r="AC634" s="13"/>
      <c r="AI634" s="38"/>
      <c r="AL634" s="13"/>
      <c r="AO634" s="15"/>
      <c r="AP634" s="50"/>
      <c r="AQ634" s="12"/>
      <c r="AR634" s="13"/>
      <c r="AX634" s="81"/>
      <c r="AY634" s="82"/>
    </row>
    <row r="635" spans="24:52" x14ac:dyDescent="0.2">
      <c r="X635" s="13"/>
      <c r="Y635" s="93"/>
      <c r="AA635" s="13"/>
      <c r="AB635" s="13"/>
      <c r="AC635" s="13"/>
      <c r="AI635" s="38"/>
      <c r="AL635" s="13"/>
      <c r="AO635" s="15"/>
      <c r="AP635" s="50"/>
      <c r="AQ635" s="12"/>
      <c r="AR635" s="13"/>
      <c r="AX635" s="81"/>
      <c r="AY635" s="82"/>
    </row>
    <row r="636" spans="24:52" x14ac:dyDescent="0.2">
      <c r="X636" s="13"/>
      <c r="Y636" s="93"/>
      <c r="AA636" s="13"/>
      <c r="AB636" s="13"/>
      <c r="AC636" s="13"/>
      <c r="AI636" s="38"/>
      <c r="AL636" s="13"/>
      <c r="AO636" s="15"/>
      <c r="AP636" s="50"/>
      <c r="AQ636" s="12"/>
      <c r="AR636" s="13"/>
      <c r="AX636" s="81"/>
      <c r="AY636" s="82"/>
    </row>
    <row r="637" spans="24:52" x14ac:dyDescent="0.2">
      <c r="X637" s="13"/>
      <c r="Y637" s="93"/>
      <c r="AA637" s="13"/>
      <c r="AB637" s="13"/>
      <c r="AC637" s="13"/>
      <c r="AI637" s="38"/>
      <c r="AL637" s="13"/>
      <c r="AO637" s="15"/>
      <c r="AP637" s="50"/>
      <c r="AQ637" s="12"/>
      <c r="AR637" s="13"/>
      <c r="AX637" s="81"/>
      <c r="AY637" s="82"/>
    </row>
    <row r="638" spans="24:52" x14ac:dyDescent="0.2">
      <c r="X638" s="13"/>
      <c r="Y638" s="93"/>
      <c r="AL638" s="100"/>
      <c r="AX638" s="101"/>
    </row>
    <row r="639" spans="24:52" x14ac:dyDescent="0.2">
      <c r="X639" s="13"/>
      <c r="Y639" s="93"/>
      <c r="AA639" s="13"/>
      <c r="AB639" s="13"/>
      <c r="AC639" s="13"/>
      <c r="AI639" s="38"/>
      <c r="AL639" s="13"/>
      <c r="AO639" s="15"/>
      <c r="AP639" s="50"/>
      <c r="AQ639" s="12"/>
      <c r="AR639" s="13"/>
      <c r="AV639" s="50"/>
      <c r="AX639" s="81"/>
      <c r="AY639" s="82"/>
      <c r="AZ639" s="50"/>
    </row>
    <row r="640" spans="24:52" x14ac:dyDescent="0.2">
      <c r="X640" s="13"/>
      <c r="Y640" s="93"/>
      <c r="AA640" s="13"/>
      <c r="AB640" s="13"/>
      <c r="AC640" s="13"/>
      <c r="AI640" s="38"/>
      <c r="AL640" s="13"/>
      <c r="AO640" s="15"/>
      <c r="AP640" s="50"/>
      <c r="AQ640" s="12"/>
      <c r="AR640" s="13"/>
      <c r="AV640" s="50"/>
      <c r="AX640" s="81"/>
      <c r="AY640" s="82"/>
      <c r="AZ640" s="50"/>
    </row>
    <row r="641" spans="24:52" x14ac:dyDescent="0.2">
      <c r="X641" s="13"/>
      <c r="Y641" s="93"/>
      <c r="AA641" s="13"/>
      <c r="AB641" s="13"/>
      <c r="AC641" s="13"/>
      <c r="AI641" s="38"/>
      <c r="AL641" s="13"/>
      <c r="AO641" s="15"/>
      <c r="AP641" s="50"/>
      <c r="AQ641" s="12"/>
      <c r="AR641" s="13"/>
      <c r="AV641" s="50"/>
      <c r="AX641" s="81"/>
      <c r="AY641" s="82"/>
      <c r="AZ641" s="50"/>
    </row>
    <row r="642" spans="24:52" x14ac:dyDescent="0.2">
      <c r="X642" s="13"/>
      <c r="Y642" s="93"/>
      <c r="AA642" s="13"/>
      <c r="AB642" s="13"/>
      <c r="AC642" s="13"/>
      <c r="AI642" s="38"/>
      <c r="AL642" s="13"/>
      <c r="AO642" s="15"/>
      <c r="AP642" s="50"/>
      <c r="AQ642" s="12"/>
      <c r="AR642" s="13"/>
      <c r="AX642" s="81"/>
      <c r="AY642" s="82"/>
      <c r="AZ642" s="85"/>
    </row>
    <row r="643" spans="24:52" x14ac:dyDescent="0.2">
      <c r="X643" s="13"/>
      <c r="Y643" s="93"/>
      <c r="AA643" s="13"/>
      <c r="AB643" s="13"/>
      <c r="AC643" s="13"/>
      <c r="AI643" s="38"/>
      <c r="AL643" s="13"/>
      <c r="AO643" s="15"/>
      <c r="AP643" s="50"/>
      <c r="AQ643" s="12"/>
      <c r="AR643" s="13"/>
      <c r="AX643" s="81"/>
      <c r="AY643" s="82"/>
      <c r="AZ643" s="89"/>
    </row>
    <row r="644" spans="24:52" x14ac:dyDescent="0.2">
      <c r="X644" s="13"/>
      <c r="Y644" s="93"/>
      <c r="AA644" s="13"/>
      <c r="AB644" s="13"/>
      <c r="AC644" s="13"/>
      <c r="AI644" s="38"/>
      <c r="AL644" s="13"/>
      <c r="AO644" s="15"/>
      <c r="AP644" s="50"/>
      <c r="AQ644" s="12"/>
      <c r="AR644" s="13"/>
      <c r="AX644" s="81"/>
      <c r="AY644" s="82"/>
    </row>
    <row r="645" spans="24:52" x14ac:dyDescent="0.2">
      <c r="X645" s="13"/>
      <c r="Y645" s="93"/>
      <c r="AA645" s="13"/>
      <c r="AB645" s="13"/>
      <c r="AC645" s="13"/>
      <c r="AI645" s="38"/>
      <c r="AL645" s="13"/>
      <c r="AO645" s="15"/>
      <c r="AP645" s="50"/>
      <c r="AQ645" s="12"/>
      <c r="AR645" s="13"/>
      <c r="AX645" s="81"/>
      <c r="AY645" s="82"/>
    </row>
    <row r="646" spans="24:52" x14ac:dyDescent="0.2">
      <c r="X646" s="13"/>
      <c r="Y646" s="93"/>
      <c r="AA646" s="13"/>
      <c r="AB646" s="13"/>
      <c r="AC646" s="13"/>
      <c r="AI646" s="38"/>
      <c r="AL646" s="13"/>
      <c r="AO646" s="15"/>
      <c r="AP646" s="50"/>
      <c r="AQ646" s="12"/>
      <c r="AR646" s="13"/>
      <c r="AX646" s="81"/>
      <c r="AY646" s="82"/>
    </row>
    <row r="647" spans="24:52" x14ac:dyDescent="0.2">
      <c r="X647" s="13"/>
      <c r="Y647" s="93"/>
      <c r="AA647" s="13"/>
      <c r="AB647" s="13"/>
      <c r="AC647" s="13"/>
      <c r="AI647" s="38"/>
      <c r="AL647" s="13"/>
      <c r="AO647" s="15"/>
      <c r="AP647" s="50"/>
      <c r="AQ647" s="12"/>
      <c r="AR647" s="13"/>
      <c r="AX647" s="81"/>
      <c r="AY647" s="82"/>
    </row>
    <row r="648" spans="24:52" x14ac:dyDescent="0.2">
      <c r="X648" s="13"/>
      <c r="Y648" s="93"/>
      <c r="AA648" s="13"/>
      <c r="AB648" s="13"/>
      <c r="AC648" s="13"/>
      <c r="AI648" s="38"/>
      <c r="AL648" s="13"/>
      <c r="AO648" s="15"/>
      <c r="AP648" s="50"/>
      <c r="AQ648" s="12"/>
      <c r="AR648" s="13"/>
      <c r="AX648" s="81"/>
      <c r="AY648" s="82"/>
    </row>
    <row r="649" spans="24:52" x14ac:dyDescent="0.2">
      <c r="X649" s="13"/>
      <c r="Y649" s="93"/>
      <c r="AA649" s="13"/>
      <c r="AB649" s="13"/>
      <c r="AC649" s="13"/>
      <c r="AI649" s="38"/>
      <c r="AL649" s="13"/>
      <c r="AO649" s="15"/>
      <c r="AP649" s="50"/>
      <c r="AQ649" s="12"/>
      <c r="AR649" s="13"/>
      <c r="AX649" s="81"/>
      <c r="AY649" s="82"/>
    </row>
    <row r="650" spans="24:52" x14ac:dyDescent="0.2">
      <c r="X650" s="13"/>
      <c r="Y650" s="93"/>
      <c r="AA650" s="13"/>
      <c r="AB650" s="13"/>
      <c r="AC650" s="13"/>
      <c r="AI650" s="38"/>
      <c r="AL650" s="13"/>
      <c r="AO650" s="15"/>
      <c r="AP650" s="50"/>
      <c r="AQ650" s="12"/>
      <c r="AR650" s="13"/>
      <c r="AX650" s="81"/>
      <c r="AY650" s="82"/>
    </row>
    <row r="651" spans="24:52" x14ac:dyDescent="0.2">
      <c r="X651" s="13"/>
      <c r="Y651" s="93"/>
      <c r="AA651" s="13"/>
      <c r="AB651" s="13"/>
      <c r="AC651" s="13"/>
      <c r="AI651" s="38"/>
      <c r="AL651" s="13"/>
      <c r="AO651" s="15"/>
      <c r="AP651" s="50"/>
      <c r="AQ651" s="12"/>
      <c r="AR651" s="13"/>
      <c r="AX651" s="81"/>
      <c r="AY651" s="82"/>
    </row>
    <row r="652" spans="24:52" x14ac:dyDescent="0.2">
      <c r="X652" s="13"/>
      <c r="Y652" s="93"/>
      <c r="AA652" s="13"/>
      <c r="AB652" s="13"/>
      <c r="AC652" s="13"/>
      <c r="AI652" s="38"/>
      <c r="AL652" s="13"/>
      <c r="AO652" s="15"/>
      <c r="AP652" s="50"/>
      <c r="AQ652" s="12"/>
      <c r="AR652" s="13"/>
      <c r="AX652" s="81"/>
      <c r="AY652" s="82"/>
    </row>
    <row r="653" spans="24:52" x14ac:dyDescent="0.2">
      <c r="X653" s="13"/>
      <c r="Y653" s="93"/>
      <c r="AA653" s="13"/>
      <c r="AB653" s="13"/>
      <c r="AC653" s="13"/>
      <c r="AI653" s="38"/>
      <c r="AL653" s="13"/>
      <c r="AO653" s="15"/>
      <c r="AP653" s="50"/>
      <c r="AQ653" s="12"/>
      <c r="AR653" s="13"/>
      <c r="AX653" s="81"/>
      <c r="AY653" s="82"/>
    </row>
    <row r="654" spans="24:52" x14ac:dyDescent="0.2">
      <c r="X654" s="13"/>
      <c r="Y654" s="93"/>
      <c r="AA654" s="13"/>
      <c r="AB654" s="13"/>
      <c r="AC654" s="13"/>
      <c r="AI654" s="38"/>
      <c r="AL654" s="13"/>
      <c r="AO654" s="15"/>
      <c r="AP654" s="50"/>
      <c r="AQ654" s="12"/>
      <c r="AR654" s="13"/>
      <c r="AX654" s="81"/>
      <c r="AY654" s="82"/>
    </row>
    <row r="655" spans="24:52" x14ac:dyDescent="0.2">
      <c r="X655" s="13"/>
      <c r="Y655" s="93"/>
      <c r="AA655" s="13"/>
      <c r="AB655" s="13"/>
      <c r="AC655" s="13"/>
      <c r="AI655" s="38"/>
      <c r="AL655" s="13"/>
      <c r="AO655" s="15"/>
      <c r="AP655" s="50"/>
      <c r="AQ655" s="12"/>
      <c r="AR655" s="13"/>
      <c r="AX655" s="81"/>
      <c r="AY655" s="82"/>
    </row>
    <row r="656" spans="24:52" x14ac:dyDescent="0.2">
      <c r="X656" s="13"/>
      <c r="Y656" s="93"/>
      <c r="AA656" s="13"/>
      <c r="AB656" s="13"/>
      <c r="AC656" s="13"/>
      <c r="AI656" s="38"/>
      <c r="AL656" s="13"/>
      <c r="AO656" s="15"/>
      <c r="AP656" s="50"/>
      <c r="AQ656" s="12"/>
      <c r="AR656" s="13"/>
      <c r="AX656" s="81"/>
      <c r="AY656" s="82"/>
    </row>
    <row r="657" spans="24:51" x14ac:dyDescent="0.2">
      <c r="X657" s="13"/>
      <c r="Y657" s="93"/>
      <c r="AA657" s="13"/>
      <c r="AB657" s="13"/>
      <c r="AC657" s="13"/>
      <c r="AI657" s="38"/>
      <c r="AL657" s="13"/>
      <c r="AO657" s="15"/>
      <c r="AP657" s="50"/>
      <c r="AQ657" s="12"/>
      <c r="AR657" s="13"/>
      <c r="AX657" s="81"/>
      <c r="AY657" s="82"/>
    </row>
    <row r="658" spans="24:51" x14ac:dyDescent="0.2">
      <c r="X658" s="13"/>
      <c r="Y658" s="93"/>
      <c r="AA658" s="13"/>
      <c r="AB658" s="13"/>
      <c r="AC658" s="13"/>
      <c r="AI658" s="38"/>
      <c r="AL658" s="13"/>
      <c r="AO658" s="15"/>
      <c r="AP658" s="50"/>
      <c r="AQ658" s="12"/>
      <c r="AR658" s="13"/>
      <c r="AX658" s="81"/>
      <c r="AY658" s="82"/>
    </row>
    <row r="659" spans="24:51" x14ac:dyDescent="0.2">
      <c r="X659" s="13"/>
      <c r="Y659" s="93"/>
      <c r="AA659" s="13"/>
      <c r="AB659" s="13"/>
      <c r="AC659" s="13"/>
      <c r="AI659" s="38"/>
      <c r="AL659" s="13"/>
      <c r="AO659" s="15"/>
      <c r="AP659" s="50"/>
      <c r="AQ659" s="12"/>
      <c r="AR659" s="13"/>
      <c r="AX659" s="81"/>
      <c r="AY659" s="82"/>
    </row>
    <row r="660" spans="24:51" x14ac:dyDescent="0.2">
      <c r="X660" s="13"/>
      <c r="Y660" s="93"/>
      <c r="AA660" s="13"/>
      <c r="AB660" s="13"/>
      <c r="AC660" s="13"/>
      <c r="AI660" s="38"/>
      <c r="AL660" s="13"/>
      <c r="AO660" s="15"/>
      <c r="AP660" s="50"/>
      <c r="AQ660" s="12"/>
      <c r="AR660" s="13"/>
      <c r="AX660" s="81"/>
      <c r="AY660" s="82"/>
    </row>
    <row r="661" spans="24:51" x14ac:dyDescent="0.2">
      <c r="X661" s="13"/>
      <c r="Y661" s="93"/>
      <c r="AA661" s="13"/>
      <c r="AB661" s="13"/>
      <c r="AC661" s="13"/>
      <c r="AI661" s="38"/>
      <c r="AL661" s="13"/>
      <c r="AO661" s="15"/>
      <c r="AP661" s="50"/>
      <c r="AQ661" s="12"/>
      <c r="AR661" s="13"/>
      <c r="AX661" s="81"/>
      <c r="AY661" s="82"/>
    </row>
    <row r="662" spans="24:51" x14ac:dyDescent="0.2">
      <c r="X662" s="13"/>
      <c r="Y662" s="93"/>
      <c r="AA662" s="13"/>
      <c r="AB662" s="13"/>
      <c r="AC662" s="13"/>
      <c r="AI662" s="38"/>
      <c r="AL662" s="13"/>
      <c r="AO662" s="15"/>
      <c r="AP662" s="50"/>
      <c r="AQ662" s="12"/>
      <c r="AR662" s="13"/>
      <c r="AX662" s="81"/>
      <c r="AY662" s="82"/>
    </row>
    <row r="663" spans="24:51" x14ac:dyDescent="0.2">
      <c r="X663" s="13"/>
      <c r="Y663" s="93"/>
      <c r="AA663" s="13"/>
      <c r="AB663" s="13"/>
      <c r="AC663" s="13"/>
      <c r="AI663" s="38"/>
      <c r="AL663" s="13"/>
      <c r="AO663" s="15"/>
      <c r="AP663" s="50"/>
      <c r="AQ663" s="12"/>
      <c r="AR663" s="13"/>
      <c r="AX663" s="81"/>
      <c r="AY663" s="82"/>
    </row>
    <row r="664" spans="24:51" x14ac:dyDescent="0.2">
      <c r="X664" s="13"/>
      <c r="Y664" s="93"/>
      <c r="AA664" s="13"/>
      <c r="AB664" s="13"/>
      <c r="AC664" s="13"/>
      <c r="AI664" s="38"/>
      <c r="AL664" s="13"/>
      <c r="AO664" s="15"/>
      <c r="AP664" s="50"/>
      <c r="AQ664" s="12"/>
      <c r="AR664" s="13"/>
      <c r="AX664" s="81"/>
      <c r="AY664" s="82"/>
    </row>
    <row r="665" spans="24:51" x14ac:dyDescent="0.2">
      <c r="X665" s="13"/>
      <c r="Y665" s="93"/>
      <c r="AA665" s="13"/>
      <c r="AB665" s="13"/>
      <c r="AC665" s="13"/>
      <c r="AI665" s="38"/>
      <c r="AL665" s="13"/>
      <c r="AO665" s="15"/>
      <c r="AP665" s="50"/>
      <c r="AQ665" s="12"/>
      <c r="AR665" s="13"/>
      <c r="AX665" s="81"/>
      <c r="AY665" s="82"/>
    </row>
    <row r="666" spans="24:51" x14ac:dyDescent="0.2">
      <c r="X666" s="13"/>
      <c r="Y666" s="93"/>
      <c r="AA666" s="13"/>
      <c r="AB666" s="13"/>
      <c r="AC666" s="13"/>
      <c r="AI666" s="38"/>
      <c r="AL666" s="13"/>
      <c r="AO666" s="15"/>
      <c r="AP666" s="50"/>
      <c r="AQ666" s="12"/>
      <c r="AR666" s="13"/>
      <c r="AX666" s="81"/>
      <c r="AY666" s="82"/>
    </row>
    <row r="667" spans="24:51" x14ac:dyDescent="0.2">
      <c r="X667" s="13"/>
      <c r="Y667" s="93"/>
      <c r="AA667" s="13"/>
      <c r="AB667" s="13"/>
      <c r="AC667" s="13"/>
      <c r="AI667" s="38"/>
      <c r="AL667" s="13"/>
      <c r="AO667" s="15"/>
      <c r="AP667" s="50"/>
      <c r="AQ667" s="12"/>
      <c r="AR667" s="13"/>
      <c r="AX667" s="81"/>
      <c r="AY667" s="82"/>
    </row>
    <row r="668" spans="24:51" x14ac:dyDescent="0.2">
      <c r="X668" s="13"/>
      <c r="Y668" s="93"/>
      <c r="AA668" s="13"/>
      <c r="AB668" s="13"/>
      <c r="AC668" s="13"/>
      <c r="AI668" s="38"/>
      <c r="AL668" s="13"/>
      <c r="AO668" s="15"/>
      <c r="AP668" s="50"/>
      <c r="AQ668" s="12"/>
      <c r="AR668" s="13"/>
      <c r="AX668" s="81"/>
      <c r="AY668" s="82"/>
    </row>
    <row r="669" spans="24:51" x14ac:dyDescent="0.2">
      <c r="X669" s="13"/>
      <c r="Y669" s="93"/>
      <c r="AA669" s="13"/>
      <c r="AB669" s="13"/>
      <c r="AC669" s="13"/>
      <c r="AI669" s="38"/>
      <c r="AL669" s="13"/>
      <c r="AO669" s="15"/>
      <c r="AP669" s="50"/>
      <c r="AQ669" s="12"/>
      <c r="AR669" s="13"/>
      <c r="AX669" s="81"/>
      <c r="AY669" s="82"/>
    </row>
    <row r="670" spans="24:51" x14ac:dyDescent="0.2">
      <c r="X670" s="13"/>
      <c r="Y670" s="93"/>
      <c r="AA670" s="13"/>
      <c r="AB670" s="13"/>
      <c r="AC670" s="13"/>
      <c r="AI670" s="38"/>
      <c r="AL670" s="13"/>
      <c r="AO670" s="15"/>
      <c r="AP670" s="50"/>
      <c r="AQ670" s="12"/>
      <c r="AR670" s="13"/>
      <c r="AX670" s="81"/>
      <c r="AY670" s="82"/>
    </row>
    <row r="671" spans="24:51" x14ac:dyDescent="0.2">
      <c r="X671" s="13"/>
      <c r="Y671" s="93"/>
      <c r="AA671" s="13"/>
      <c r="AB671" s="13"/>
      <c r="AC671" s="13"/>
      <c r="AI671" s="38"/>
      <c r="AL671" s="13"/>
      <c r="AO671" s="15"/>
      <c r="AP671" s="50"/>
      <c r="AQ671" s="12"/>
      <c r="AR671" s="13"/>
      <c r="AX671" s="81"/>
      <c r="AY671" s="82"/>
    </row>
    <row r="672" spans="24:51" x14ac:dyDescent="0.2">
      <c r="X672" s="13"/>
      <c r="Y672" s="93"/>
      <c r="AA672" s="13"/>
      <c r="AB672" s="13"/>
      <c r="AC672" s="13"/>
      <c r="AI672" s="38"/>
      <c r="AL672" s="13"/>
      <c r="AO672" s="15"/>
      <c r="AP672" s="50"/>
      <c r="AQ672" s="12"/>
      <c r="AR672" s="13"/>
      <c r="AX672" s="81"/>
      <c r="AY672" s="82"/>
    </row>
    <row r="673" spans="24:51" x14ac:dyDescent="0.2">
      <c r="X673" s="13"/>
      <c r="Y673" s="93"/>
      <c r="AA673" s="13"/>
      <c r="AB673" s="13"/>
      <c r="AC673" s="13"/>
      <c r="AI673" s="38"/>
      <c r="AL673" s="13"/>
      <c r="AO673" s="15"/>
      <c r="AP673" s="50"/>
      <c r="AQ673" s="12"/>
      <c r="AR673" s="13"/>
      <c r="AX673" s="81"/>
      <c r="AY673" s="82"/>
    </row>
    <row r="674" spans="24:51" x14ac:dyDescent="0.2">
      <c r="X674" s="13"/>
      <c r="Y674" s="93"/>
      <c r="AA674" s="13"/>
      <c r="AB674" s="13"/>
      <c r="AC674" s="13"/>
      <c r="AI674" s="38"/>
      <c r="AL674" s="13"/>
      <c r="AO674" s="15"/>
      <c r="AP674" s="50"/>
      <c r="AQ674" s="12"/>
      <c r="AR674" s="13"/>
      <c r="AX674" s="81"/>
      <c r="AY674" s="82"/>
    </row>
    <row r="675" spans="24:51" x14ac:dyDescent="0.2">
      <c r="X675" s="13"/>
      <c r="Y675" s="93"/>
      <c r="AA675" s="13"/>
      <c r="AB675" s="13"/>
      <c r="AC675" s="13"/>
      <c r="AI675" s="38"/>
      <c r="AL675" s="13"/>
      <c r="AO675" s="15"/>
      <c r="AP675" s="50"/>
      <c r="AQ675" s="12"/>
      <c r="AR675" s="13"/>
      <c r="AX675" s="81"/>
      <c r="AY675" s="82"/>
    </row>
    <row r="676" spans="24:51" x14ac:dyDescent="0.2">
      <c r="X676" s="13"/>
      <c r="Y676" s="93"/>
      <c r="AA676" s="13"/>
      <c r="AB676" s="13"/>
      <c r="AC676" s="13"/>
      <c r="AI676" s="38"/>
      <c r="AL676" s="13"/>
      <c r="AO676" s="15"/>
      <c r="AP676" s="50"/>
      <c r="AQ676" s="12"/>
      <c r="AR676" s="13"/>
      <c r="AX676" s="81"/>
      <c r="AY676" s="82"/>
    </row>
    <row r="677" spans="24:51" x14ac:dyDescent="0.2">
      <c r="X677" s="13"/>
      <c r="Y677" s="93"/>
      <c r="AA677" s="13"/>
      <c r="AB677" s="13"/>
      <c r="AC677" s="13"/>
      <c r="AI677" s="38"/>
      <c r="AL677" s="13"/>
      <c r="AO677" s="15"/>
      <c r="AP677" s="50"/>
      <c r="AQ677" s="12"/>
      <c r="AR677" s="13"/>
      <c r="AX677" s="81"/>
      <c r="AY677" s="82"/>
    </row>
    <row r="678" spans="24:51" x14ac:dyDescent="0.2">
      <c r="X678" s="13"/>
      <c r="Y678" s="93"/>
      <c r="AA678" s="13"/>
      <c r="AB678" s="13"/>
      <c r="AC678" s="13"/>
      <c r="AI678" s="38"/>
      <c r="AL678" s="13"/>
      <c r="AO678" s="15"/>
      <c r="AP678" s="50"/>
      <c r="AQ678" s="12"/>
      <c r="AR678" s="13"/>
      <c r="AX678" s="81"/>
      <c r="AY678" s="82"/>
    </row>
    <row r="679" spans="24:51" x14ac:dyDescent="0.2">
      <c r="X679" s="13"/>
      <c r="Y679" s="93"/>
      <c r="AA679" s="13"/>
      <c r="AB679" s="13"/>
      <c r="AC679" s="13"/>
      <c r="AI679" s="38"/>
      <c r="AL679" s="13"/>
      <c r="AO679" s="15"/>
      <c r="AP679" s="50"/>
      <c r="AQ679" s="12"/>
      <c r="AR679" s="13"/>
      <c r="AX679" s="81"/>
      <c r="AY679" s="82"/>
    </row>
    <row r="680" spans="24:51" x14ac:dyDescent="0.2">
      <c r="X680" s="13"/>
      <c r="Y680" s="93"/>
      <c r="AA680" s="13"/>
      <c r="AB680" s="13"/>
      <c r="AC680" s="13"/>
      <c r="AI680" s="38"/>
      <c r="AL680" s="13"/>
      <c r="AO680" s="15"/>
      <c r="AP680" s="50"/>
      <c r="AQ680" s="12"/>
      <c r="AR680" s="13"/>
      <c r="AX680" s="81"/>
      <c r="AY680" s="82"/>
    </row>
    <row r="681" spans="24:51" x14ac:dyDescent="0.2">
      <c r="X681" s="13"/>
      <c r="Y681" s="93"/>
      <c r="AA681" s="13"/>
      <c r="AB681" s="13"/>
      <c r="AC681" s="13"/>
      <c r="AI681" s="38"/>
      <c r="AL681" s="13"/>
      <c r="AO681" s="15"/>
      <c r="AP681" s="50"/>
      <c r="AQ681" s="12"/>
      <c r="AR681" s="13"/>
      <c r="AX681" s="81"/>
      <c r="AY681" s="82"/>
    </row>
    <row r="682" spans="24:51" x14ac:dyDescent="0.2">
      <c r="X682" s="13"/>
      <c r="Y682" s="93"/>
      <c r="AA682" s="13"/>
      <c r="AB682" s="13"/>
      <c r="AC682" s="13"/>
      <c r="AI682" s="38"/>
      <c r="AL682" s="13"/>
      <c r="AO682" s="15"/>
      <c r="AP682" s="50"/>
      <c r="AQ682" s="12"/>
      <c r="AR682" s="13"/>
      <c r="AX682" s="81"/>
      <c r="AY682" s="82"/>
    </row>
    <row r="683" spans="24:51" x14ac:dyDescent="0.2">
      <c r="X683" s="13"/>
      <c r="Y683" s="93"/>
      <c r="AA683" s="13"/>
      <c r="AB683" s="13"/>
      <c r="AC683" s="13"/>
      <c r="AI683" s="38"/>
      <c r="AL683" s="13"/>
      <c r="AO683" s="15"/>
      <c r="AP683" s="50"/>
      <c r="AQ683" s="12"/>
      <c r="AR683" s="13"/>
      <c r="AX683" s="81"/>
      <c r="AY683" s="82"/>
    </row>
    <row r="684" spans="24:51" x14ac:dyDescent="0.2">
      <c r="X684" s="13"/>
      <c r="Y684" s="93"/>
      <c r="AA684" s="13"/>
      <c r="AB684" s="13"/>
      <c r="AC684" s="13"/>
      <c r="AI684" s="38"/>
      <c r="AL684" s="13"/>
      <c r="AO684" s="15"/>
      <c r="AP684" s="50"/>
      <c r="AQ684" s="12"/>
      <c r="AR684" s="13"/>
      <c r="AX684" s="81"/>
      <c r="AY684" s="82"/>
    </row>
    <row r="685" spans="24:51" x14ac:dyDescent="0.2">
      <c r="X685" s="13"/>
      <c r="Y685" s="93"/>
      <c r="AA685" s="13"/>
      <c r="AB685" s="13"/>
      <c r="AC685" s="13"/>
      <c r="AI685" s="38"/>
      <c r="AL685" s="13"/>
      <c r="AO685" s="15"/>
      <c r="AP685" s="50"/>
      <c r="AQ685" s="12"/>
      <c r="AR685" s="13"/>
      <c r="AX685" s="81"/>
      <c r="AY685" s="82"/>
    </row>
    <row r="686" spans="24:51" x14ac:dyDescent="0.2">
      <c r="X686" s="13"/>
      <c r="Y686" s="93"/>
      <c r="AA686" s="13"/>
      <c r="AB686" s="13"/>
      <c r="AC686" s="13"/>
      <c r="AI686" s="38"/>
      <c r="AL686" s="13"/>
      <c r="AO686" s="15"/>
      <c r="AP686" s="50"/>
      <c r="AQ686" s="12"/>
      <c r="AR686" s="13"/>
      <c r="AX686" s="81"/>
      <c r="AY686" s="82"/>
    </row>
    <row r="687" spans="24:51" x14ac:dyDescent="0.2">
      <c r="X687" s="13"/>
      <c r="Y687" s="93"/>
      <c r="AA687" s="13"/>
      <c r="AB687" s="13"/>
      <c r="AC687" s="13"/>
      <c r="AI687" s="38"/>
      <c r="AL687" s="13"/>
      <c r="AO687" s="15"/>
      <c r="AP687" s="50"/>
      <c r="AQ687" s="12"/>
      <c r="AR687" s="13"/>
      <c r="AX687" s="81"/>
      <c r="AY687" s="82"/>
    </row>
    <row r="688" spans="24:51" x14ac:dyDescent="0.2">
      <c r="X688" s="13"/>
      <c r="Y688" s="93"/>
      <c r="AA688" s="13"/>
      <c r="AB688" s="13"/>
      <c r="AC688" s="13"/>
      <c r="AI688" s="38"/>
      <c r="AL688" s="13"/>
      <c r="AO688" s="15"/>
      <c r="AP688" s="50"/>
      <c r="AQ688" s="12"/>
      <c r="AR688" s="13"/>
      <c r="AX688" s="81"/>
      <c r="AY688" s="82"/>
    </row>
    <row r="689" spans="24:51" x14ac:dyDescent="0.2">
      <c r="X689" s="13"/>
      <c r="Y689" s="93"/>
      <c r="AA689" s="13"/>
      <c r="AB689" s="13"/>
      <c r="AC689" s="13"/>
      <c r="AI689" s="38"/>
      <c r="AL689" s="13"/>
      <c r="AO689" s="15"/>
      <c r="AP689" s="50"/>
      <c r="AQ689" s="12"/>
      <c r="AR689" s="13"/>
      <c r="AX689" s="81"/>
      <c r="AY689" s="82"/>
    </row>
    <row r="690" spans="24:51" x14ac:dyDescent="0.2">
      <c r="X690" s="13"/>
      <c r="Y690" s="93"/>
      <c r="AA690" s="13"/>
      <c r="AB690" s="13"/>
      <c r="AC690" s="13"/>
      <c r="AI690" s="38"/>
      <c r="AL690" s="13"/>
      <c r="AO690" s="15"/>
      <c r="AP690" s="50"/>
      <c r="AQ690" s="12"/>
      <c r="AR690" s="13"/>
      <c r="AX690" s="81"/>
      <c r="AY690" s="82"/>
    </row>
    <row r="691" spans="24:51" x14ac:dyDescent="0.2">
      <c r="X691" s="13"/>
      <c r="Y691" s="93"/>
      <c r="AA691" s="13"/>
      <c r="AB691" s="13"/>
      <c r="AC691" s="13"/>
      <c r="AI691" s="38"/>
      <c r="AL691" s="13"/>
      <c r="AO691" s="15"/>
      <c r="AP691" s="50"/>
      <c r="AQ691" s="12"/>
      <c r="AR691" s="13"/>
      <c r="AX691" s="81"/>
      <c r="AY691" s="82"/>
    </row>
    <row r="692" spans="24:51" x14ac:dyDescent="0.2">
      <c r="X692" s="13"/>
      <c r="Y692" s="93"/>
      <c r="AA692" s="13"/>
      <c r="AB692" s="13"/>
      <c r="AC692" s="13"/>
      <c r="AI692" s="38"/>
      <c r="AL692" s="13"/>
      <c r="AO692" s="15"/>
      <c r="AP692" s="50"/>
      <c r="AQ692" s="12"/>
      <c r="AR692" s="13"/>
      <c r="AX692" s="81"/>
      <c r="AY692" s="82"/>
    </row>
    <row r="693" spans="24:51" x14ac:dyDescent="0.2">
      <c r="X693" s="13"/>
      <c r="Y693" s="93"/>
      <c r="AA693" s="13"/>
      <c r="AB693" s="13"/>
      <c r="AC693" s="13"/>
      <c r="AI693" s="38"/>
      <c r="AL693" s="13"/>
      <c r="AO693" s="15"/>
      <c r="AP693" s="50"/>
      <c r="AQ693" s="12"/>
      <c r="AR693" s="13"/>
      <c r="AX693" s="81"/>
      <c r="AY693" s="82"/>
    </row>
    <row r="694" spans="24:51" x14ac:dyDescent="0.2">
      <c r="X694" s="13"/>
      <c r="Y694" s="93"/>
      <c r="AA694" s="13"/>
      <c r="AB694" s="13"/>
      <c r="AC694" s="13"/>
      <c r="AI694" s="38"/>
      <c r="AL694" s="13"/>
      <c r="AO694" s="15"/>
      <c r="AP694" s="50"/>
      <c r="AQ694" s="12"/>
      <c r="AR694" s="13"/>
      <c r="AX694" s="81"/>
      <c r="AY694" s="82"/>
    </row>
    <row r="695" spans="24:51" x14ac:dyDescent="0.2">
      <c r="X695" s="13"/>
      <c r="Y695" s="93"/>
      <c r="AA695" s="13"/>
      <c r="AB695" s="13"/>
      <c r="AC695" s="13"/>
      <c r="AI695" s="38"/>
      <c r="AL695" s="13"/>
      <c r="AO695" s="15"/>
      <c r="AP695" s="50"/>
      <c r="AQ695" s="12"/>
      <c r="AR695" s="13"/>
      <c r="AX695" s="81"/>
      <c r="AY695" s="82"/>
    </row>
    <row r="696" spans="24:51" x14ac:dyDescent="0.2">
      <c r="X696" s="13"/>
      <c r="Y696" s="93"/>
      <c r="AA696" s="13"/>
      <c r="AB696" s="13"/>
      <c r="AC696" s="13"/>
      <c r="AI696" s="38"/>
      <c r="AL696" s="13"/>
      <c r="AO696" s="15"/>
      <c r="AP696" s="50"/>
      <c r="AQ696" s="12"/>
      <c r="AR696" s="13"/>
      <c r="AX696" s="81"/>
      <c r="AY696" s="82"/>
    </row>
    <row r="697" spans="24:51" x14ac:dyDescent="0.2">
      <c r="X697" s="13"/>
      <c r="Y697" s="93"/>
      <c r="AA697" s="13"/>
      <c r="AB697" s="13"/>
      <c r="AC697" s="13"/>
      <c r="AI697" s="38"/>
      <c r="AL697" s="13"/>
      <c r="AO697" s="15"/>
      <c r="AP697" s="50"/>
      <c r="AQ697" s="12"/>
      <c r="AR697" s="13"/>
      <c r="AX697" s="81"/>
      <c r="AY697" s="82"/>
    </row>
    <row r="698" spans="24:51" x14ac:dyDescent="0.2">
      <c r="X698" s="13"/>
      <c r="Y698" s="93"/>
      <c r="AA698" s="13"/>
      <c r="AB698" s="13"/>
      <c r="AC698" s="13"/>
      <c r="AI698" s="38"/>
      <c r="AL698" s="13"/>
      <c r="AO698" s="15"/>
      <c r="AP698" s="50"/>
      <c r="AQ698" s="12"/>
      <c r="AR698" s="13"/>
      <c r="AX698" s="81"/>
      <c r="AY698" s="82"/>
    </row>
    <row r="699" spans="24:51" x14ac:dyDescent="0.2">
      <c r="X699" s="13"/>
      <c r="Y699" s="93"/>
      <c r="AA699" s="13"/>
      <c r="AB699" s="13"/>
      <c r="AC699" s="13"/>
      <c r="AI699" s="38"/>
      <c r="AL699" s="13"/>
      <c r="AO699" s="15"/>
      <c r="AP699" s="50"/>
      <c r="AQ699" s="12"/>
      <c r="AR699" s="13"/>
      <c r="AX699" s="81"/>
      <c r="AY699" s="82"/>
    </row>
    <row r="700" spans="24:51" x14ac:dyDescent="0.2">
      <c r="X700" s="13"/>
      <c r="Y700" s="93"/>
      <c r="AA700" s="13"/>
      <c r="AB700" s="13"/>
      <c r="AC700" s="13"/>
      <c r="AI700" s="38"/>
      <c r="AL700" s="13"/>
      <c r="AO700" s="15"/>
      <c r="AP700" s="50"/>
      <c r="AQ700" s="12"/>
      <c r="AR700" s="13"/>
      <c r="AX700" s="81"/>
      <c r="AY700" s="82"/>
    </row>
    <row r="701" spans="24:51" x14ac:dyDescent="0.2">
      <c r="X701" s="13"/>
      <c r="Y701" s="93"/>
      <c r="AA701" s="13"/>
      <c r="AB701" s="13"/>
      <c r="AC701" s="13"/>
      <c r="AI701" s="38"/>
      <c r="AL701" s="13"/>
      <c r="AO701" s="15"/>
      <c r="AP701" s="50"/>
      <c r="AQ701" s="12"/>
      <c r="AR701" s="13"/>
      <c r="AX701" s="81"/>
      <c r="AY701" s="82"/>
    </row>
    <row r="702" spans="24:51" x14ac:dyDescent="0.2">
      <c r="X702" s="13"/>
      <c r="Y702" s="93"/>
      <c r="AA702" s="13"/>
      <c r="AB702" s="13"/>
      <c r="AC702" s="13"/>
      <c r="AI702" s="38"/>
      <c r="AL702" s="13"/>
      <c r="AO702" s="15"/>
      <c r="AP702" s="50"/>
      <c r="AQ702" s="12"/>
      <c r="AR702" s="13"/>
      <c r="AX702" s="81"/>
      <c r="AY702" s="82"/>
    </row>
    <row r="703" spans="24:51" x14ac:dyDescent="0.2">
      <c r="X703" s="13"/>
      <c r="Y703" s="93"/>
      <c r="AA703" s="13"/>
      <c r="AB703" s="13"/>
      <c r="AC703" s="13"/>
      <c r="AI703" s="38"/>
      <c r="AL703" s="13"/>
      <c r="AO703" s="15"/>
      <c r="AP703" s="50"/>
      <c r="AQ703" s="12"/>
      <c r="AR703" s="13"/>
      <c r="AX703" s="81"/>
      <c r="AY703" s="82"/>
    </row>
    <row r="704" spans="24:51" x14ac:dyDescent="0.2">
      <c r="X704" s="13"/>
      <c r="Y704" s="93"/>
      <c r="AL704" s="100"/>
      <c r="AX704" s="101"/>
    </row>
    <row r="705" spans="22:52" x14ac:dyDescent="0.2">
      <c r="X705" s="13"/>
      <c r="Y705" s="93"/>
      <c r="AA705" s="13"/>
      <c r="AB705" s="13"/>
      <c r="AC705" s="13"/>
      <c r="AI705" s="38"/>
      <c r="AL705" s="13"/>
      <c r="AO705" s="15"/>
      <c r="AP705" s="50"/>
      <c r="AQ705" s="12"/>
      <c r="AR705" s="13"/>
      <c r="AV705" s="50"/>
      <c r="AX705" s="81"/>
      <c r="AY705" s="82"/>
      <c r="AZ705" s="50"/>
    </row>
    <row r="706" spans="22:52" x14ac:dyDescent="0.2">
      <c r="X706" s="13"/>
      <c r="Y706" s="93"/>
      <c r="AA706" s="13"/>
      <c r="AB706" s="13"/>
      <c r="AC706" s="13"/>
      <c r="AI706" s="38"/>
      <c r="AL706" s="13"/>
      <c r="AO706" s="15"/>
      <c r="AP706" s="50"/>
      <c r="AQ706" s="12"/>
      <c r="AR706" s="13"/>
      <c r="AV706" s="50"/>
      <c r="AX706" s="81"/>
      <c r="AY706" s="82"/>
      <c r="AZ706" s="50"/>
    </row>
    <row r="707" spans="22:52" x14ac:dyDescent="0.2">
      <c r="X707" s="13"/>
      <c r="Y707" s="93"/>
      <c r="AA707" s="13"/>
      <c r="AB707" s="13"/>
      <c r="AC707" s="13"/>
      <c r="AI707" s="38"/>
      <c r="AL707" s="13"/>
      <c r="AO707" s="15"/>
      <c r="AP707" s="50"/>
      <c r="AQ707" s="12"/>
      <c r="AR707" s="13"/>
      <c r="AV707" s="50"/>
      <c r="AX707" s="81"/>
      <c r="AY707" s="82"/>
      <c r="AZ707" s="50"/>
    </row>
    <row r="708" spans="22:52" x14ac:dyDescent="0.2">
      <c r="X708" s="13"/>
      <c r="Y708" s="93"/>
      <c r="AA708" s="13"/>
      <c r="AB708" s="13"/>
      <c r="AC708" s="13"/>
      <c r="AI708" s="38"/>
      <c r="AL708" s="13"/>
      <c r="AO708" s="15"/>
      <c r="AP708" s="50"/>
      <c r="AQ708" s="12"/>
      <c r="AR708" s="13"/>
      <c r="AX708" s="81"/>
      <c r="AY708" s="82"/>
      <c r="AZ708" s="85"/>
    </row>
    <row r="709" spans="22:52" x14ac:dyDescent="0.2">
      <c r="X709" s="13"/>
      <c r="Y709" s="93"/>
      <c r="AA709" s="13"/>
      <c r="AB709" s="13"/>
      <c r="AC709" s="13"/>
      <c r="AI709" s="38"/>
      <c r="AL709" s="13"/>
      <c r="AO709" s="15"/>
      <c r="AP709" s="50"/>
      <c r="AQ709" s="12"/>
      <c r="AR709" s="13"/>
      <c r="AX709" s="81"/>
      <c r="AY709" s="82"/>
      <c r="AZ709" s="89"/>
    </row>
    <row r="710" spans="22:52" x14ac:dyDescent="0.2">
      <c r="X710" s="13"/>
      <c r="Y710" s="93"/>
      <c r="AA710" s="13"/>
      <c r="AB710" s="13"/>
      <c r="AC710" s="13"/>
      <c r="AI710" s="38"/>
      <c r="AL710" s="13"/>
      <c r="AO710" s="15"/>
      <c r="AP710" s="50"/>
      <c r="AQ710" s="12"/>
      <c r="AR710" s="13"/>
      <c r="AX710" s="81"/>
      <c r="AY710" s="82"/>
    </row>
    <row r="711" spans="22:52" x14ac:dyDescent="0.2">
      <c r="AL711" s="100"/>
      <c r="AX711" s="101"/>
    </row>
    <row r="712" spans="22:52" x14ac:dyDescent="0.2">
      <c r="V712" s="95"/>
      <c r="X712" s="13"/>
      <c r="Y712" s="93"/>
      <c r="AI712" s="38"/>
      <c r="AL712" s="13"/>
      <c r="AO712" s="15"/>
      <c r="AP712" s="50"/>
      <c r="AQ712" s="12"/>
      <c r="AR712" s="13"/>
      <c r="AV712" s="50"/>
      <c r="AW712" s="95"/>
      <c r="AX712" s="81"/>
      <c r="AY712" s="82"/>
      <c r="AZ712" s="50"/>
    </row>
    <row r="713" spans="22:52" x14ac:dyDescent="0.2">
      <c r="V713" s="95"/>
      <c r="X713" s="13"/>
      <c r="Y713" s="93"/>
      <c r="AI713" s="38"/>
      <c r="AL713" s="13"/>
      <c r="AO713" s="15"/>
      <c r="AP713" s="50"/>
      <c r="AQ713" s="12"/>
      <c r="AR713" s="13"/>
      <c r="AV713" s="50"/>
      <c r="AW713" s="95"/>
      <c r="AX713" s="81"/>
      <c r="AY713" s="82"/>
      <c r="AZ713" s="50"/>
    </row>
    <row r="714" spans="22:52" x14ac:dyDescent="0.2">
      <c r="V714" s="95"/>
      <c r="X714" s="13"/>
      <c r="Y714" s="93"/>
      <c r="AI714" s="38"/>
      <c r="AL714" s="13"/>
      <c r="AO714" s="15"/>
      <c r="AP714" s="50"/>
      <c r="AQ714" s="12"/>
      <c r="AR714" s="13"/>
      <c r="AV714" s="50"/>
      <c r="AW714" s="95"/>
      <c r="AX714" s="81"/>
      <c r="AY714" s="82"/>
      <c r="AZ714" s="50"/>
    </row>
    <row r="715" spans="22:52" x14ac:dyDescent="0.2">
      <c r="V715" s="95"/>
      <c r="X715" s="13"/>
      <c r="Y715" s="93"/>
      <c r="AI715" s="38"/>
      <c r="AL715" s="13"/>
      <c r="AO715" s="15"/>
      <c r="AP715" s="50"/>
      <c r="AQ715" s="12"/>
      <c r="AR715" s="13"/>
      <c r="AW715" s="95"/>
      <c r="AX715" s="81"/>
      <c r="AY715" s="82"/>
      <c r="AZ715" s="85"/>
    </row>
    <row r="716" spans="22:52" x14ac:dyDescent="0.2">
      <c r="V716" s="95"/>
      <c r="X716" s="13"/>
      <c r="Y716" s="93"/>
      <c r="AI716" s="38"/>
      <c r="AL716" s="13"/>
      <c r="AO716" s="15"/>
      <c r="AP716" s="50"/>
      <c r="AQ716" s="12"/>
      <c r="AR716" s="13"/>
      <c r="AW716" s="95"/>
      <c r="AX716" s="81"/>
      <c r="AY716" s="82"/>
      <c r="AZ716" s="89"/>
    </row>
    <row r="717" spans="22:52" x14ac:dyDescent="0.2">
      <c r="V717" s="95"/>
      <c r="X717" s="13"/>
      <c r="Y717" s="93"/>
      <c r="AI717" s="38"/>
      <c r="AL717" s="13"/>
      <c r="AO717" s="15"/>
      <c r="AP717" s="50"/>
      <c r="AQ717" s="12"/>
      <c r="AR717" s="13"/>
      <c r="AW717" s="95"/>
      <c r="AX717" s="81"/>
      <c r="AY717" s="82"/>
    </row>
    <row r="718" spans="22:52" x14ac:dyDescent="0.2">
      <c r="V718" s="95"/>
      <c r="X718" s="13"/>
      <c r="Y718" s="93"/>
      <c r="AI718" s="38"/>
      <c r="AL718" s="13"/>
      <c r="AO718" s="15"/>
      <c r="AP718" s="50"/>
      <c r="AQ718" s="12"/>
      <c r="AR718" s="13"/>
      <c r="AW718" s="95"/>
      <c r="AX718" s="81"/>
      <c r="AY718" s="82"/>
    </row>
    <row r="719" spans="22:52" x14ac:dyDescent="0.2">
      <c r="V719" s="95"/>
      <c r="X719" s="13"/>
      <c r="Y719" s="93"/>
      <c r="AI719" s="38"/>
      <c r="AL719" s="13"/>
      <c r="AO719" s="15"/>
      <c r="AP719" s="50"/>
      <c r="AQ719" s="12"/>
      <c r="AR719" s="13"/>
      <c r="AW719" s="95"/>
      <c r="AX719" s="81"/>
      <c r="AY719" s="82"/>
    </row>
    <row r="720" spans="22:52" x14ac:dyDescent="0.2">
      <c r="V720" s="95"/>
      <c r="X720" s="13"/>
      <c r="Y720" s="93"/>
      <c r="AI720" s="38"/>
      <c r="AL720" s="13"/>
      <c r="AO720" s="15"/>
      <c r="AP720" s="50"/>
      <c r="AQ720" s="12"/>
      <c r="AR720" s="13"/>
      <c r="AW720" s="95"/>
      <c r="AX720" s="81"/>
      <c r="AY720" s="82"/>
    </row>
    <row r="721" spans="22:51" x14ac:dyDescent="0.2">
      <c r="V721" s="95"/>
      <c r="X721" s="13"/>
      <c r="Y721" s="93"/>
      <c r="AI721" s="38"/>
      <c r="AL721" s="13"/>
      <c r="AO721" s="15"/>
      <c r="AP721" s="50"/>
      <c r="AQ721" s="12"/>
      <c r="AR721" s="13"/>
      <c r="AW721" s="95"/>
      <c r="AX721" s="81"/>
      <c r="AY721" s="82"/>
    </row>
    <row r="722" spans="22:51" x14ac:dyDescent="0.2">
      <c r="V722" s="95"/>
      <c r="X722" s="13"/>
      <c r="Y722" s="93"/>
      <c r="AI722" s="38"/>
      <c r="AL722" s="13"/>
      <c r="AO722" s="15"/>
      <c r="AP722" s="50"/>
      <c r="AQ722" s="12"/>
      <c r="AR722" s="13"/>
      <c r="AW722" s="95"/>
      <c r="AX722" s="81"/>
      <c r="AY722" s="82"/>
    </row>
    <row r="723" spans="22:51" x14ac:dyDescent="0.2">
      <c r="V723" s="95"/>
      <c r="X723" s="13"/>
      <c r="Y723" s="93"/>
      <c r="AI723" s="38"/>
      <c r="AL723" s="13"/>
      <c r="AO723" s="15"/>
      <c r="AP723" s="50"/>
      <c r="AQ723" s="12"/>
      <c r="AR723" s="13"/>
      <c r="AW723" s="95"/>
      <c r="AX723" s="81"/>
      <c r="AY723" s="82"/>
    </row>
    <row r="724" spans="22:51" x14ac:dyDescent="0.2">
      <c r="V724" s="95"/>
      <c r="X724" s="13"/>
      <c r="Y724" s="93"/>
      <c r="AI724" s="38"/>
      <c r="AL724" s="13"/>
      <c r="AO724" s="15"/>
      <c r="AP724" s="50"/>
      <c r="AQ724" s="12"/>
      <c r="AR724" s="13"/>
      <c r="AW724" s="95"/>
      <c r="AX724" s="81"/>
      <c r="AY724" s="82"/>
    </row>
    <row r="725" spans="22:51" x14ac:dyDescent="0.2">
      <c r="V725" s="95"/>
      <c r="X725" s="13"/>
      <c r="Y725" s="93"/>
      <c r="AI725" s="38"/>
      <c r="AL725" s="13"/>
      <c r="AO725" s="15"/>
      <c r="AP725" s="50"/>
      <c r="AQ725" s="12"/>
      <c r="AR725" s="13"/>
      <c r="AW725" s="95"/>
      <c r="AX725" s="81"/>
      <c r="AY725" s="82"/>
    </row>
    <row r="726" spans="22:51" x14ac:dyDescent="0.2">
      <c r="V726" s="95"/>
      <c r="X726" s="13"/>
      <c r="Y726" s="93"/>
      <c r="AI726" s="38"/>
      <c r="AL726" s="13"/>
      <c r="AO726" s="15"/>
      <c r="AP726" s="50"/>
      <c r="AQ726" s="12"/>
      <c r="AR726" s="13"/>
      <c r="AW726" s="95"/>
      <c r="AX726" s="81"/>
      <c r="AY726" s="82"/>
    </row>
    <row r="727" spans="22:51" x14ac:dyDescent="0.2">
      <c r="V727" s="95"/>
      <c r="X727" s="13"/>
      <c r="Y727" s="93"/>
      <c r="AI727" s="38"/>
      <c r="AL727" s="13"/>
      <c r="AO727" s="15"/>
      <c r="AP727" s="50"/>
      <c r="AQ727" s="12"/>
      <c r="AR727" s="13"/>
      <c r="AW727" s="95"/>
      <c r="AX727" s="81"/>
      <c r="AY727" s="82"/>
    </row>
    <row r="728" spans="22:51" x14ac:dyDescent="0.2">
      <c r="V728" s="95"/>
      <c r="X728" s="13"/>
      <c r="Y728" s="93"/>
      <c r="AI728" s="38"/>
      <c r="AL728" s="13"/>
      <c r="AO728" s="15"/>
      <c r="AP728" s="50"/>
      <c r="AQ728" s="12"/>
      <c r="AR728" s="13"/>
      <c r="AW728" s="95"/>
      <c r="AX728" s="81"/>
      <c r="AY728" s="82"/>
    </row>
    <row r="729" spans="22:51" x14ac:dyDescent="0.2">
      <c r="V729" s="95"/>
      <c r="X729" s="13"/>
      <c r="Y729" s="93"/>
      <c r="AI729" s="38"/>
      <c r="AL729" s="13"/>
      <c r="AO729" s="15"/>
      <c r="AP729" s="50"/>
      <c r="AQ729" s="12"/>
      <c r="AR729" s="13"/>
      <c r="AW729" s="95"/>
      <c r="AX729" s="81"/>
      <c r="AY729" s="82"/>
    </row>
    <row r="730" spans="22:51" x14ac:dyDescent="0.2">
      <c r="V730" s="95"/>
      <c r="X730" s="13"/>
      <c r="Y730" s="93"/>
      <c r="AI730" s="38"/>
      <c r="AL730" s="13"/>
      <c r="AO730" s="15"/>
      <c r="AP730" s="50"/>
      <c r="AQ730" s="12"/>
      <c r="AR730" s="13"/>
      <c r="AW730" s="95"/>
      <c r="AX730" s="81"/>
      <c r="AY730" s="82"/>
    </row>
    <row r="731" spans="22:51" x14ac:dyDescent="0.2">
      <c r="V731" s="95"/>
      <c r="X731" s="13"/>
      <c r="Y731" s="93"/>
      <c r="AI731" s="38"/>
      <c r="AL731" s="13"/>
      <c r="AO731" s="15"/>
      <c r="AP731" s="50"/>
      <c r="AQ731" s="12"/>
      <c r="AR731" s="13"/>
      <c r="AW731" s="95"/>
      <c r="AX731" s="81"/>
      <c r="AY731" s="82"/>
    </row>
    <row r="732" spans="22:51" x14ac:dyDescent="0.2">
      <c r="V732" s="95"/>
      <c r="X732" s="13"/>
      <c r="Y732" s="93"/>
      <c r="AI732" s="38"/>
      <c r="AL732" s="13"/>
      <c r="AO732" s="15"/>
      <c r="AP732" s="50"/>
      <c r="AQ732" s="12"/>
      <c r="AR732" s="13"/>
      <c r="AW732" s="95"/>
      <c r="AX732" s="81"/>
      <c r="AY732" s="82"/>
    </row>
    <row r="733" spans="22:51" x14ac:dyDescent="0.2">
      <c r="V733" s="95"/>
      <c r="X733" s="13"/>
      <c r="Y733" s="93"/>
      <c r="AI733" s="38"/>
      <c r="AL733" s="13"/>
      <c r="AO733" s="15"/>
      <c r="AP733" s="50"/>
      <c r="AQ733" s="12"/>
      <c r="AR733" s="13"/>
      <c r="AW733" s="95"/>
      <c r="AX733" s="81"/>
      <c r="AY733" s="82"/>
    </row>
    <row r="734" spans="22:51" x14ac:dyDescent="0.2">
      <c r="V734" s="95"/>
      <c r="X734" s="13"/>
      <c r="Y734" s="93"/>
      <c r="AI734" s="38"/>
      <c r="AL734" s="13"/>
      <c r="AO734" s="15"/>
      <c r="AP734" s="50"/>
      <c r="AQ734" s="12"/>
      <c r="AR734" s="13"/>
      <c r="AW734" s="95"/>
      <c r="AX734" s="81"/>
      <c r="AY734" s="82"/>
    </row>
    <row r="735" spans="22:51" x14ac:dyDescent="0.2">
      <c r="V735" s="95"/>
      <c r="X735" s="13"/>
      <c r="Y735" s="93"/>
      <c r="AI735" s="38"/>
      <c r="AL735" s="13"/>
      <c r="AO735" s="15"/>
      <c r="AP735" s="50"/>
      <c r="AQ735" s="12"/>
      <c r="AR735" s="13"/>
      <c r="AW735" s="95"/>
      <c r="AX735" s="81"/>
      <c r="AY735" s="82"/>
    </row>
    <row r="736" spans="22:51" x14ac:dyDescent="0.2">
      <c r="V736" s="95"/>
      <c r="X736" s="13"/>
      <c r="Y736" s="93"/>
      <c r="AI736" s="38"/>
      <c r="AL736" s="13"/>
      <c r="AO736" s="15"/>
      <c r="AP736" s="50"/>
      <c r="AQ736" s="12"/>
      <c r="AR736" s="13"/>
      <c r="AW736" s="95"/>
      <c r="AX736" s="81"/>
      <c r="AY736" s="82"/>
    </row>
    <row r="737" spans="22:51" x14ac:dyDescent="0.2">
      <c r="V737" s="95"/>
      <c r="X737" s="13"/>
      <c r="Y737" s="93"/>
      <c r="AI737" s="38"/>
      <c r="AL737" s="13"/>
      <c r="AO737" s="15"/>
      <c r="AP737" s="50"/>
      <c r="AQ737" s="12"/>
      <c r="AR737" s="13"/>
      <c r="AW737" s="95"/>
      <c r="AX737" s="81"/>
      <c r="AY737" s="82"/>
    </row>
    <row r="738" spans="22:51" x14ac:dyDescent="0.2">
      <c r="V738" s="95"/>
      <c r="X738" s="13"/>
      <c r="Y738" s="93"/>
      <c r="AI738" s="38"/>
      <c r="AL738" s="13"/>
      <c r="AO738" s="15"/>
      <c r="AP738" s="50"/>
      <c r="AQ738" s="12"/>
      <c r="AR738" s="13"/>
      <c r="AW738" s="95"/>
      <c r="AX738" s="81"/>
      <c r="AY738" s="82"/>
    </row>
    <row r="739" spans="22:51" x14ac:dyDescent="0.2">
      <c r="V739" s="95"/>
      <c r="X739" s="13"/>
      <c r="Y739" s="93"/>
      <c r="AI739" s="38"/>
      <c r="AL739" s="13"/>
      <c r="AO739" s="15"/>
      <c r="AP739" s="50"/>
      <c r="AQ739" s="12"/>
      <c r="AR739" s="13"/>
      <c r="AW739" s="95"/>
      <c r="AX739" s="81"/>
      <c r="AY739" s="82"/>
    </row>
    <row r="740" spans="22:51" x14ac:dyDescent="0.2">
      <c r="V740" s="95"/>
      <c r="X740" s="13"/>
      <c r="Y740" s="93"/>
      <c r="AI740" s="38"/>
      <c r="AL740" s="13"/>
      <c r="AO740" s="15"/>
      <c r="AP740" s="50"/>
      <c r="AQ740" s="12"/>
      <c r="AR740" s="13"/>
      <c r="AW740" s="95"/>
      <c r="AX740" s="81"/>
      <c r="AY740" s="82"/>
    </row>
    <row r="741" spans="22:51" x14ac:dyDescent="0.2">
      <c r="V741" s="95"/>
      <c r="X741" s="13"/>
      <c r="Y741" s="93"/>
      <c r="AI741" s="38"/>
      <c r="AL741" s="13"/>
      <c r="AO741" s="15"/>
      <c r="AP741" s="50"/>
      <c r="AQ741" s="12"/>
      <c r="AR741" s="13"/>
      <c r="AW741" s="95"/>
      <c r="AX741" s="81"/>
      <c r="AY741" s="82"/>
    </row>
    <row r="742" spans="22:51" x14ac:dyDescent="0.2">
      <c r="V742" s="95"/>
      <c r="X742" s="13"/>
      <c r="Y742" s="93"/>
      <c r="AI742" s="38"/>
      <c r="AL742" s="13"/>
      <c r="AO742" s="15"/>
      <c r="AP742" s="50"/>
      <c r="AQ742" s="12"/>
      <c r="AR742" s="13"/>
      <c r="AW742" s="95"/>
      <c r="AX742" s="81"/>
      <c r="AY742" s="82"/>
    </row>
    <row r="743" spans="22:51" x14ac:dyDescent="0.2">
      <c r="V743" s="95"/>
      <c r="X743" s="13"/>
      <c r="Y743" s="93"/>
      <c r="AI743" s="38"/>
      <c r="AL743" s="13"/>
      <c r="AO743" s="15"/>
      <c r="AP743" s="50"/>
      <c r="AQ743" s="12"/>
      <c r="AR743" s="13"/>
      <c r="AW743" s="95"/>
      <c r="AX743" s="81"/>
      <c r="AY743" s="82"/>
    </row>
    <row r="744" spans="22:51" x14ac:dyDescent="0.2">
      <c r="V744" s="95"/>
      <c r="X744" s="13"/>
      <c r="Y744" s="93"/>
      <c r="AI744" s="38"/>
      <c r="AL744" s="13"/>
      <c r="AO744" s="15"/>
      <c r="AP744" s="50"/>
      <c r="AQ744" s="12"/>
      <c r="AR744" s="13"/>
      <c r="AW744" s="95"/>
      <c r="AX744" s="81"/>
      <c r="AY744" s="82"/>
    </row>
    <row r="745" spans="22:51" x14ac:dyDescent="0.2">
      <c r="V745" s="95"/>
      <c r="X745" s="13"/>
      <c r="Y745" s="93"/>
      <c r="AI745" s="38"/>
      <c r="AL745" s="13"/>
      <c r="AO745" s="15"/>
      <c r="AP745" s="50"/>
      <c r="AQ745" s="12"/>
      <c r="AR745" s="13"/>
      <c r="AW745" s="95"/>
      <c r="AX745" s="81"/>
      <c r="AY745" s="82"/>
    </row>
    <row r="746" spans="22:51" x14ac:dyDescent="0.2">
      <c r="V746" s="95"/>
      <c r="X746" s="13"/>
      <c r="Y746" s="93"/>
      <c r="AI746" s="38"/>
      <c r="AL746" s="13"/>
      <c r="AO746" s="15"/>
      <c r="AP746" s="50"/>
      <c r="AQ746" s="12"/>
      <c r="AR746" s="13"/>
      <c r="AW746" s="95"/>
      <c r="AX746" s="81"/>
      <c r="AY746" s="82"/>
    </row>
    <row r="747" spans="22:51" x14ac:dyDescent="0.2">
      <c r="V747" s="95"/>
      <c r="X747" s="13"/>
      <c r="Y747" s="93"/>
      <c r="AI747" s="38"/>
      <c r="AL747" s="13"/>
      <c r="AO747" s="15"/>
      <c r="AP747" s="50"/>
      <c r="AQ747" s="12"/>
      <c r="AR747" s="13"/>
      <c r="AW747" s="95"/>
      <c r="AX747" s="81"/>
      <c r="AY747" s="82"/>
    </row>
    <row r="748" spans="22:51" x14ac:dyDescent="0.2">
      <c r="V748" s="95"/>
      <c r="X748" s="13"/>
      <c r="Y748" s="93"/>
      <c r="AI748" s="38"/>
      <c r="AL748" s="13"/>
      <c r="AO748" s="15"/>
      <c r="AP748" s="50"/>
      <c r="AQ748" s="12"/>
      <c r="AR748" s="13"/>
      <c r="AW748" s="95"/>
      <c r="AX748" s="81"/>
      <c r="AY748" s="82"/>
    </row>
    <row r="749" spans="22:51" x14ac:dyDescent="0.2">
      <c r="V749" s="95"/>
      <c r="X749" s="13"/>
      <c r="Y749" s="93"/>
      <c r="AI749" s="38"/>
      <c r="AL749" s="13"/>
      <c r="AO749" s="15"/>
      <c r="AP749" s="50"/>
      <c r="AQ749" s="12"/>
      <c r="AR749" s="13"/>
      <c r="AW749" s="95"/>
      <c r="AX749" s="81"/>
      <c r="AY749" s="82"/>
    </row>
    <row r="750" spans="22:51" x14ac:dyDescent="0.2">
      <c r="V750" s="95"/>
      <c r="X750" s="13"/>
      <c r="Y750" s="93"/>
      <c r="AI750" s="38"/>
      <c r="AL750" s="13"/>
      <c r="AO750" s="15"/>
      <c r="AP750" s="50"/>
      <c r="AQ750" s="12"/>
      <c r="AR750" s="13"/>
      <c r="AW750" s="95"/>
      <c r="AX750" s="81"/>
      <c r="AY750" s="82"/>
    </row>
    <row r="751" spans="22:51" x14ac:dyDescent="0.2">
      <c r="V751" s="95"/>
      <c r="X751" s="13"/>
      <c r="Y751" s="93"/>
      <c r="AI751" s="38"/>
      <c r="AL751" s="13"/>
      <c r="AO751" s="15"/>
      <c r="AP751" s="50"/>
      <c r="AQ751" s="12"/>
      <c r="AR751" s="13"/>
      <c r="AW751" s="95"/>
      <c r="AX751" s="81"/>
      <c r="AY751" s="82"/>
    </row>
    <row r="752" spans="22:51" x14ac:dyDescent="0.2">
      <c r="V752" s="95"/>
      <c r="X752" s="13"/>
      <c r="Y752" s="93"/>
      <c r="AI752" s="38"/>
      <c r="AL752" s="13"/>
      <c r="AO752" s="15"/>
      <c r="AP752" s="50"/>
      <c r="AQ752" s="12"/>
      <c r="AR752" s="13"/>
      <c r="AW752" s="95"/>
      <c r="AX752" s="81"/>
      <c r="AY752" s="82"/>
    </row>
    <row r="753" spans="20:51" x14ac:dyDescent="0.2">
      <c r="V753" s="95"/>
      <c r="X753" s="13"/>
      <c r="Y753" s="93"/>
      <c r="AI753" s="38"/>
      <c r="AL753" s="13"/>
      <c r="AO753" s="15"/>
      <c r="AP753" s="50"/>
      <c r="AQ753" s="12"/>
      <c r="AR753" s="13"/>
      <c r="AW753" s="95"/>
      <c r="AX753" s="81"/>
      <c r="AY753" s="82"/>
    </row>
    <row r="754" spans="20:51" x14ac:dyDescent="0.2">
      <c r="V754" s="95"/>
      <c r="X754" s="13"/>
      <c r="Y754" s="93"/>
      <c r="AI754" s="38"/>
      <c r="AL754" s="13"/>
      <c r="AO754" s="15"/>
      <c r="AP754" s="50"/>
      <c r="AQ754" s="12"/>
      <c r="AR754" s="13"/>
      <c r="AW754" s="95"/>
      <c r="AX754" s="81"/>
      <c r="AY754" s="82"/>
    </row>
    <row r="755" spans="20:51" x14ac:dyDescent="0.2">
      <c r="V755" s="95"/>
      <c r="X755" s="13"/>
      <c r="Y755" s="93"/>
      <c r="AI755" s="38"/>
      <c r="AL755" s="13"/>
      <c r="AO755" s="15"/>
      <c r="AP755" s="50"/>
      <c r="AQ755" s="12"/>
      <c r="AR755" s="13"/>
      <c r="AW755" s="95"/>
      <c r="AX755" s="81"/>
      <c r="AY755" s="82"/>
    </row>
    <row r="756" spans="20:51" x14ac:dyDescent="0.2">
      <c r="V756" s="95"/>
      <c r="X756" s="13"/>
      <c r="Y756" s="93"/>
      <c r="AI756" s="38"/>
      <c r="AL756" s="13"/>
      <c r="AO756" s="15"/>
      <c r="AP756" s="50"/>
      <c r="AQ756" s="12"/>
      <c r="AR756" s="13"/>
      <c r="AW756" s="95"/>
      <c r="AX756" s="81"/>
      <c r="AY756" s="82"/>
    </row>
    <row r="757" spans="20:51" x14ac:dyDescent="0.2">
      <c r="T757" s="34"/>
      <c r="U757" s="95"/>
      <c r="V757" s="95"/>
      <c r="X757" s="13"/>
      <c r="Y757" s="93"/>
      <c r="AI757" s="38"/>
      <c r="AL757" s="13"/>
      <c r="AO757" s="15"/>
      <c r="AP757" s="50"/>
      <c r="AQ757" s="12"/>
      <c r="AR757" s="13"/>
      <c r="AU757" s="99"/>
      <c r="AW757" s="95"/>
      <c r="AX757" s="81"/>
      <c r="AY757" s="82"/>
    </row>
    <row r="758" spans="20:51" x14ac:dyDescent="0.2">
      <c r="V758" s="95"/>
      <c r="X758" s="13"/>
      <c r="Y758" s="93"/>
      <c r="AI758" s="38"/>
      <c r="AL758" s="13"/>
      <c r="AO758" s="15"/>
      <c r="AP758" s="50"/>
      <c r="AQ758" s="12"/>
      <c r="AR758" s="13"/>
      <c r="AW758" s="95"/>
      <c r="AX758" s="81"/>
      <c r="AY758" s="82"/>
    </row>
    <row r="759" spans="20:51" x14ac:dyDescent="0.2">
      <c r="V759" s="95"/>
      <c r="X759" s="13"/>
      <c r="Y759" s="93"/>
      <c r="AI759" s="38"/>
      <c r="AL759" s="13"/>
      <c r="AO759" s="15"/>
      <c r="AP759" s="50"/>
      <c r="AQ759" s="12"/>
      <c r="AR759" s="13"/>
      <c r="AW759" s="95"/>
      <c r="AX759" s="81"/>
      <c r="AY759" s="82"/>
    </row>
    <row r="760" spans="20:51" x14ac:dyDescent="0.2">
      <c r="V760" s="95"/>
      <c r="X760" s="13"/>
      <c r="Y760" s="93"/>
      <c r="AI760" s="38"/>
      <c r="AL760" s="13"/>
      <c r="AO760" s="15"/>
      <c r="AP760" s="50"/>
      <c r="AQ760" s="12"/>
      <c r="AR760" s="13"/>
      <c r="AW760" s="95"/>
      <c r="AX760" s="81"/>
      <c r="AY760" s="82"/>
    </row>
    <row r="761" spans="20:51" x14ac:dyDescent="0.2">
      <c r="V761" s="95"/>
      <c r="X761" s="13"/>
      <c r="Y761" s="93"/>
      <c r="AI761" s="38"/>
      <c r="AL761" s="13"/>
      <c r="AO761" s="15"/>
      <c r="AP761" s="50"/>
      <c r="AQ761" s="12"/>
      <c r="AR761" s="13"/>
      <c r="AW761" s="95"/>
      <c r="AX761" s="81"/>
      <c r="AY761" s="82"/>
    </row>
    <row r="762" spans="20:51" x14ac:dyDescent="0.2">
      <c r="V762" s="95"/>
      <c r="X762" s="13"/>
      <c r="Y762" s="93"/>
      <c r="AI762" s="38"/>
      <c r="AL762" s="13"/>
      <c r="AO762" s="15"/>
      <c r="AP762" s="50"/>
      <c r="AQ762" s="12"/>
      <c r="AR762" s="13"/>
      <c r="AW762" s="95"/>
      <c r="AX762" s="81"/>
      <c r="AY762" s="82"/>
    </row>
    <row r="763" spans="20:51" x14ac:dyDescent="0.2">
      <c r="V763" s="95"/>
      <c r="X763" s="13"/>
      <c r="Y763" s="93"/>
      <c r="AI763" s="38"/>
      <c r="AL763" s="13"/>
      <c r="AO763" s="15"/>
      <c r="AP763" s="50"/>
      <c r="AQ763" s="12"/>
      <c r="AR763" s="13"/>
      <c r="AW763" s="95"/>
      <c r="AX763" s="81"/>
      <c r="AY763" s="82"/>
    </row>
    <row r="764" spans="20:51" x14ac:dyDescent="0.2">
      <c r="V764" s="95"/>
      <c r="X764" s="13"/>
      <c r="Y764" s="93"/>
      <c r="AI764" s="38"/>
      <c r="AL764" s="13"/>
      <c r="AO764" s="15"/>
      <c r="AP764" s="50"/>
      <c r="AQ764" s="12"/>
      <c r="AR764" s="13"/>
      <c r="AW764" s="95"/>
      <c r="AX764" s="81"/>
      <c r="AY764" s="82"/>
    </row>
    <row r="765" spans="20:51" x14ac:dyDescent="0.2">
      <c r="V765" s="95"/>
      <c r="X765" s="13"/>
      <c r="Y765" s="93"/>
      <c r="AI765" s="38"/>
      <c r="AL765" s="13"/>
      <c r="AO765" s="15"/>
      <c r="AP765" s="50"/>
      <c r="AQ765" s="12"/>
      <c r="AR765" s="13"/>
      <c r="AW765" s="95"/>
      <c r="AX765" s="81"/>
      <c r="AY765" s="82"/>
    </row>
    <row r="766" spans="20:51" x14ac:dyDescent="0.2">
      <c r="V766" s="95"/>
      <c r="X766" s="13"/>
      <c r="Y766" s="93"/>
      <c r="AI766" s="38"/>
      <c r="AL766" s="13"/>
      <c r="AO766" s="15"/>
      <c r="AP766" s="50"/>
      <c r="AQ766" s="12"/>
      <c r="AR766" s="13"/>
      <c r="AW766" s="95"/>
      <c r="AX766" s="81"/>
      <c r="AY766" s="82"/>
    </row>
    <row r="767" spans="20:51" x14ac:dyDescent="0.2">
      <c r="V767" s="95"/>
      <c r="X767" s="13"/>
      <c r="Y767" s="93"/>
      <c r="AI767" s="38"/>
      <c r="AL767" s="13"/>
      <c r="AO767" s="15"/>
      <c r="AP767" s="50"/>
      <c r="AQ767" s="12"/>
      <c r="AR767" s="13"/>
      <c r="AW767" s="95"/>
      <c r="AX767" s="81"/>
      <c r="AY767" s="82"/>
    </row>
    <row r="768" spans="20:51" x14ac:dyDescent="0.2">
      <c r="V768" s="95"/>
      <c r="X768" s="13"/>
      <c r="Y768" s="93"/>
      <c r="AI768" s="38"/>
      <c r="AL768" s="13"/>
      <c r="AO768" s="15"/>
      <c r="AP768" s="50"/>
      <c r="AQ768" s="12"/>
      <c r="AR768" s="13"/>
      <c r="AW768" s="95"/>
      <c r="AX768" s="81"/>
      <c r="AY768" s="82"/>
    </row>
    <row r="769" spans="22:51" x14ac:dyDescent="0.2">
      <c r="V769" s="95"/>
      <c r="X769" s="13"/>
      <c r="Y769" s="93"/>
      <c r="AI769" s="38"/>
      <c r="AL769" s="13"/>
      <c r="AO769" s="15"/>
      <c r="AP769" s="50"/>
      <c r="AQ769" s="12"/>
      <c r="AR769" s="13"/>
      <c r="AW769" s="95"/>
      <c r="AX769" s="81"/>
      <c r="AY769" s="82"/>
    </row>
    <row r="770" spans="22:51" x14ac:dyDescent="0.2">
      <c r="V770" s="95"/>
      <c r="X770" s="13"/>
      <c r="Y770" s="93"/>
      <c r="AI770" s="38"/>
      <c r="AL770" s="13"/>
      <c r="AO770" s="15"/>
      <c r="AP770" s="50"/>
      <c r="AQ770" s="12"/>
      <c r="AR770" s="13"/>
      <c r="AW770" s="95"/>
      <c r="AX770" s="81"/>
      <c r="AY770" s="82"/>
    </row>
    <row r="771" spans="22:51" x14ac:dyDescent="0.2">
      <c r="V771" s="95"/>
      <c r="X771" s="13"/>
      <c r="Y771" s="93"/>
      <c r="AI771" s="38"/>
      <c r="AL771" s="13"/>
      <c r="AO771" s="15"/>
      <c r="AP771" s="50"/>
      <c r="AQ771" s="12"/>
      <c r="AR771" s="13"/>
      <c r="AW771" s="95"/>
      <c r="AX771" s="81"/>
      <c r="AY771" s="82"/>
    </row>
    <row r="772" spans="22:51" x14ac:dyDescent="0.2">
      <c r="V772" s="95"/>
      <c r="X772" s="13"/>
      <c r="Y772" s="93"/>
      <c r="AI772" s="38"/>
      <c r="AL772" s="13"/>
      <c r="AO772" s="15"/>
      <c r="AP772" s="50"/>
      <c r="AQ772" s="12"/>
      <c r="AR772" s="13"/>
      <c r="AW772" s="95"/>
      <c r="AX772" s="81"/>
      <c r="AY772" s="82"/>
    </row>
    <row r="773" spans="22:51" x14ac:dyDescent="0.2">
      <c r="V773" s="95"/>
      <c r="X773" s="13"/>
      <c r="Y773" s="93"/>
      <c r="AI773" s="38"/>
      <c r="AL773" s="13"/>
      <c r="AO773" s="15"/>
      <c r="AP773" s="50"/>
      <c r="AQ773" s="12"/>
      <c r="AR773" s="13"/>
      <c r="AW773" s="95"/>
      <c r="AX773" s="81"/>
      <c r="AY773" s="82"/>
    </row>
    <row r="774" spans="22:51" x14ac:dyDescent="0.2">
      <c r="V774" s="95"/>
      <c r="X774" s="13"/>
      <c r="Y774" s="93"/>
      <c r="AI774" s="38"/>
      <c r="AL774" s="13"/>
      <c r="AO774" s="15"/>
      <c r="AP774" s="50"/>
      <c r="AQ774" s="12"/>
      <c r="AR774" s="13"/>
      <c r="AW774" s="95"/>
      <c r="AX774" s="81"/>
      <c r="AY774" s="82"/>
    </row>
    <row r="775" spans="22:51" x14ac:dyDescent="0.2">
      <c r="V775" s="95"/>
      <c r="X775" s="13"/>
      <c r="Y775" s="93"/>
      <c r="AI775" s="38"/>
      <c r="AL775" s="13"/>
      <c r="AO775" s="15"/>
      <c r="AP775" s="50"/>
      <c r="AQ775" s="12"/>
      <c r="AR775" s="13"/>
      <c r="AW775" s="95"/>
      <c r="AX775" s="81"/>
      <c r="AY775" s="82"/>
    </row>
    <row r="776" spans="22:51" x14ac:dyDescent="0.2">
      <c r="V776" s="95"/>
      <c r="X776" s="13"/>
      <c r="Y776" s="93"/>
      <c r="AI776" s="38"/>
      <c r="AL776" s="13"/>
      <c r="AO776" s="15"/>
      <c r="AP776" s="50"/>
      <c r="AQ776" s="12"/>
      <c r="AR776" s="13"/>
      <c r="AW776" s="95"/>
      <c r="AX776" s="81"/>
      <c r="AY776" s="82"/>
    </row>
    <row r="777" spans="22:51" x14ac:dyDescent="0.2">
      <c r="V777" s="95"/>
      <c r="X777" s="13"/>
      <c r="Y777" s="93"/>
      <c r="AI777" s="38"/>
      <c r="AL777" s="13"/>
      <c r="AO777" s="15"/>
      <c r="AP777" s="50"/>
      <c r="AQ777" s="12"/>
      <c r="AR777" s="13"/>
      <c r="AW777" s="95"/>
      <c r="AX777" s="81"/>
      <c r="AY777" s="82"/>
    </row>
    <row r="778" spans="22:51" x14ac:dyDescent="0.2">
      <c r="V778" s="95"/>
      <c r="X778" s="13"/>
      <c r="Y778" s="93"/>
      <c r="AI778" s="38"/>
      <c r="AL778" s="13"/>
      <c r="AO778" s="15"/>
      <c r="AP778" s="50"/>
      <c r="AQ778" s="12"/>
      <c r="AR778" s="13"/>
      <c r="AW778" s="95"/>
      <c r="AX778" s="81"/>
      <c r="AY778" s="82"/>
    </row>
    <row r="779" spans="22:51" x14ac:dyDescent="0.2">
      <c r="V779" s="95"/>
      <c r="X779" s="13"/>
      <c r="Y779" s="93"/>
      <c r="AI779" s="38"/>
      <c r="AL779" s="13"/>
      <c r="AO779" s="15"/>
      <c r="AP779" s="50"/>
      <c r="AQ779" s="12"/>
      <c r="AR779" s="13"/>
      <c r="AW779" s="95"/>
      <c r="AX779" s="81"/>
      <c r="AY779" s="82"/>
    </row>
    <row r="780" spans="22:51" x14ac:dyDescent="0.2">
      <c r="V780" s="95"/>
      <c r="X780" s="13"/>
      <c r="Y780" s="93"/>
      <c r="AI780" s="38"/>
      <c r="AL780" s="13"/>
      <c r="AO780" s="15"/>
      <c r="AP780" s="50"/>
      <c r="AQ780" s="12"/>
      <c r="AR780" s="13"/>
      <c r="AW780" s="95"/>
      <c r="AX780" s="81"/>
      <c r="AY780" s="82"/>
    </row>
    <row r="781" spans="22:51" x14ac:dyDescent="0.2">
      <c r="V781" s="95"/>
      <c r="X781" s="13"/>
      <c r="Y781" s="93"/>
      <c r="AI781" s="38"/>
      <c r="AL781" s="13"/>
      <c r="AO781" s="15"/>
      <c r="AP781" s="50"/>
      <c r="AQ781" s="12"/>
      <c r="AR781" s="13"/>
      <c r="AW781" s="95"/>
      <c r="AX781" s="81"/>
      <c r="AY781" s="82"/>
    </row>
    <row r="782" spans="22:51" x14ac:dyDescent="0.2">
      <c r="V782" s="95"/>
      <c r="X782" s="13"/>
      <c r="Y782" s="93"/>
      <c r="AI782" s="38"/>
      <c r="AL782" s="13"/>
      <c r="AO782" s="15"/>
      <c r="AP782" s="50"/>
      <c r="AQ782" s="12"/>
      <c r="AR782" s="13"/>
      <c r="AW782" s="95"/>
      <c r="AX782" s="81"/>
      <c r="AY782" s="82"/>
    </row>
    <row r="783" spans="22:51" x14ac:dyDescent="0.2">
      <c r="V783" s="95"/>
      <c r="X783" s="13"/>
      <c r="Y783" s="93"/>
      <c r="AI783" s="38"/>
      <c r="AL783" s="13"/>
      <c r="AO783" s="15"/>
      <c r="AP783" s="50"/>
      <c r="AQ783" s="12"/>
      <c r="AR783" s="13"/>
      <c r="AW783" s="95"/>
      <c r="AX783" s="81"/>
      <c r="AY783" s="82"/>
    </row>
    <row r="784" spans="22:51" x14ac:dyDescent="0.2">
      <c r="V784" s="95"/>
      <c r="X784" s="13"/>
      <c r="Y784" s="93"/>
      <c r="AI784" s="38"/>
      <c r="AL784" s="13"/>
      <c r="AO784" s="15"/>
      <c r="AP784" s="50"/>
      <c r="AQ784" s="12"/>
      <c r="AR784" s="13"/>
      <c r="AW784" s="95"/>
      <c r="AX784" s="81"/>
      <c r="AY784" s="82"/>
    </row>
    <row r="785" spans="20:52" x14ac:dyDescent="0.2">
      <c r="V785" s="95"/>
      <c r="X785" s="13"/>
      <c r="Y785" s="93"/>
      <c r="AI785" s="38"/>
      <c r="AL785" s="13"/>
      <c r="AO785" s="15"/>
      <c r="AP785" s="50"/>
      <c r="AQ785" s="12"/>
      <c r="AR785" s="13"/>
      <c r="AW785" s="95"/>
      <c r="AX785" s="81"/>
      <c r="AY785" s="82"/>
    </row>
    <row r="786" spans="20:52" x14ac:dyDescent="0.2">
      <c r="V786" s="95"/>
      <c r="X786" s="13"/>
      <c r="Y786" s="93"/>
      <c r="AI786" s="38"/>
      <c r="AL786" s="13"/>
      <c r="AO786" s="15"/>
      <c r="AP786" s="50"/>
      <c r="AQ786" s="12"/>
      <c r="AR786" s="13"/>
      <c r="AW786" s="95"/>
      <c r="AX786" s="81"/>
      <c r="AY786" s="82"/>
    </row>
    <row r="787" spans="20:52" x14ac:dyDescent="0.2">
      <c r="V787" s="95"/>
      <c r="X787" s="13"/>
      <c r="Y787" s="93"/>
      <c r="AI787" s="38"/>
      <c r="AL787" s="13"/>
      <c r="AO787" s="15"/>
      <c r="AP787" s="50"/>
      <c r="AQ787" s="12"/>
      <c r="AR787" s="13"/>
      <c r="AW787" s="95"/>
      <c r="AX787" s="81"/>
      <c r="AY787" s="82"/>
    </row>
    <row r="788" spans="20:52" x14ac:dyDescent="0.2">
      <c r="V788" s="95"/>
      <c r="X788" s="13"/>
      <c r="Y788" s="93"/>
      <c r="AI788" s="38"/>
      <c r="AL788" s="13"/>
      <c r="AO788" s="15"/>
      <c r="AP788" s="50"/>
      <c r="AQ788" s="12"/>
      <c r="AR788" s="13"/>
      <c r="AW788" s="95"/>
      <c r="AX788" s="81"/>
      <c r="AY788" s="82"/>
    </row>
    <row r="789" spans="20:52" x14ac:dyDescent="0.2">
      <c r="T789" s="34"/>
      <c r="U789" s="34"/>
      <c r="V789" s="95"/>
      <c r="X789" s="13"/>
      <c r="Y789" s="93"/>
      <c r="AI789" s="38"/>
      <c r="AL789" s="13"/>
      <c r="AO789" s="15"/>
      <c r="AP789" s="50"/>
      <c r="AQ789" s="12"/>
      <c r="AR789" s="13"/>
      <c r="AU789" s="99"/>
      <c r="AW789" s="95"/>
      <c r="AX789" s="81"/>
      <c r="AY789" s="82"/>
    </row>
    <row r="790" spans="20:52" x14ac:dyDescent="0.2">
      <c r="V790" s="95"/>
      <c r="X790" s="13"/>
      <c r="Y790" s="93"/>
      <c r="AL790" s="100"/>
      <c r="AW790" s="95"/>
      <c r="AX790" s="101"/>
      <c r="AY790" s="82"/>
    </row>
    <row r="791" spans="20:52" x14ac:dyDescent="0.2">
      <c r="V791" s="95"/>
      <c r="X791" s="13"/>
      <c r="Y791" s="93"/>
      <c r="AI791" s="38"/>
      <c r="AL791" s="13"/>
      <c r="AO791" s="15"/>
      <c r="AP791" s="50"/>
      <c r="AQ791" s="12"/>
      <c r="AR791" s="13"/>
      <c r="AV791" s="50"/>
      <c r="AW791" s="95"/>
      <c r="AX791" s="81"/>
      <c r="AY791" s="82"/>
      <c r="AZ791" s="50"/>
    </row>
    <row r="792" spans="20:52" x14ac:dyDescent="0.2">
      <c r="V792" s="95"/>
      <c r="X792" s="13"/>
      <c r="Y792" s="93"/>
      <c r="AI792" s="38"/>
      <c r="AL792" s="13"/>
      <c r="AO792" s="15"/>
      <c r="AP792" s="50"/>
      <c r="AQ792" s="12"/>
      <c r="AR792" s="13"/>
      <c r="AV792" s="50"/>
      <c r="AW792" s="95"/>
      <c r="AX792" s="81"/>
      <c r="AY792" s="82"/>
      <c r="AZ792" s="50"/>
    </row>
    <row r="793" spans="20:52" x14ac:dyDescent="0.2">
      <c r="V793" s="95"/>
      <c r="X793" s="13"/>
      <c r="Y793" s="93"/>
      <c r="AI793" s="38"/>
      <c r="AL793" s="13"/>
      <c r="AO793" s="15"/>
      <c r="AP793" s="50"/>
      <c r="AQ793" s="12"/>
      <c r="AR793" s="13"/>
      <c r="AV793" s="50"/>
      <c r="AW793" s="95"/>
      <c r="AX793" s="81"/>
      <c r="AY793" s="82"/>
      <c r="AZ793" s="50"/>
    </row>
    <row r="794" spans="20:52" x14ac:dyDescent="0.2">
      <c r="V794" s="95"/>
      <c r="X794" s="13"/>
      <c r="Y794" s="93"/>
      <c r="AI794" s="38"/>
      <c r="AL794" s="13"/>
      <c r="AO794" s="15"/>
      <c r="AP794" s="50"/>
      <c r="AQ794" s="12"/>
      <c r="AR794" s="13"/>
      <c r="AW794" s="95"/>
      <c r="AX794" s="81"/>
      <c r="AY794" s="82"/>
      <c r="AZ794" s="85"/>
    </row>
    <row r="795" spans="20:52" x14ac:dyDescent="0.2">
      <c r="V795" s="95"/>
      <c r="X795" s="13"/>
      <c r="Y795" s="93"/>
      <c r="AI795" s="38"/>
      <c r="AL795" s="13"/>
      <c r="AO795" s="15"/>
      <c r="AP795" s="50"/>
      <c r="AQ795" s="12"/>
      <c r="AR795" s="13"/>
      <c r="AW795" s="95"/>
      <c r="AX795" s="81"/>
      <c r="AY795" s="82"/>
      <c r="AZ795" s="89"/>
    </row>
    <row r="796" spans="20:52" x14ac:dyDescent="0.2">
      <c r="V796" s="95"/>
      <c r="X796" s="13"/>
      <c r="Y796" s="93"/>
      <c r="AI796" s="38"/>
      <c r="AL796" s="13"/>
      <c r="AO796" s="15"/>
      <c r="AP796" s="50"/>
      <c r="AQ796" s="12"/>
      <c r="AR796" s="13"/>
      <c r="AW796" s="95"/>
      <c r="AX796" s="81"/>
      <c r="AY796" s="82"/>
    </row>
    <row r="797" spans="20:52" x14ac:dyDescent="0.2">
      <c r="V797" s="95"/>
      <c r="X797" s="13"/>
      <c r="Y797" s="93"/>
      <c r="AI797" s="38"/>
      <c r="AL797" s="13"/>
      <c r="AO797" s="15"/>
      <c r="AP797" s="50"/>
      <c r="AQ797" s="12"/>
      <c r="AR797" s="13"/>
      <c r="AW797" s="95"/>
      <c r="AX797" s="81"/>
      <c r="AY797" s="82"/>
    </row>
    <row r="798" spans="20:52" x14ac:dyDescent="0.2">
      <c r="V798" s="95"/>
      <c r="X798" s="13"/>
      <c r="Y798" s="93"/>
      <c r="AI798" s="38"/>
      <c r="AL798" s="13"/>
      <c r="AO798" s="15"/>
      <c r="AP798" s="50"/>
      <c r="AQ798" s="12"/>
      <c r="AR798" s="13"/>
      <c r="AW798" s="95"/>
      <c r="AX798" s="81"/>
      <c r="AY798" s="82"/>
    </row>
    <row r="799" spans="20:52" x14ac:dyDescent="0.2">
      <c r="V799" s="95"/>
      <c r="X799" s="13"/>
      <c r="Y799" s="93"/>
      <c r="AI799" s="38"/>
      <c r="AL799" s="13"/>
      <c r="AO799" s="15"/>
      <c r="AP799" s="50"/>
      <c r="AQ799" s="12"/>
      <c r="AR799" s="13"/>
      <c r="AW799" s="95"/>
      <c r="AX799" s="81"/>
      <c r="AY799" s="82"/>
    </row>
    <row r="800" spans="20:52" x14ac:dyDescent="0.2">
      <c r="V800" s="95"/>
      <c r="X800" s="13"/>
      <c r="Y800" s="93"/>
      <c r="AI800" s="38"/>
      <c r="AL800" s="13"/>
      <c r="AO800" s="15"/>
      <c r="AP800" s="50"/>
      <c r="AQ800" s="12"/>
      <c r="AR800" s="13"/>
      <c r="AW800" s="95"/>
      <c r="AX800" s="81"/>
      <c r="AY800" s="82"/>
    </row>
    <row r="801" spans="22:51" x14ac:dyDescent="0.2">
      <c r="V801" s="95"/>
      <c r="X801" s="13"/>
      <c r="Y801" s="93"/>
      <c r="AI801" s="38"/>
      <c r="AL801" s="13"/>
      <c r="AO801" s="15"/>
      <c r="AP801" s="50"/>
      <c r="AQ801" s="12"/>
      <c r="AR801" s="13"/>
      <c r="AW801" s="95"/>
      <c r="AX801" s="81"/>
      <c r="AY801" s="82"/>
    </row>
    <row r="802" spans="22:51" x14ac:dyDescent="0.2">
      <c r="V802" s="95"/>
      <c r="X802" s="13"/>
      <c r="Y802" s="93"/>
      <c r="AI802" s="38"/>
      <c r="AL802" s="13"/>
      <c r="AO802" s="15"/>
      <c r="AP802" s="50"/>
      <c r="AQ802" s="12"/>
      <c r="AR802" s="13"/>
      <c r="AW802" s="95"/>
      <c r="AX802" s="81"/>
      <c r="AY802" s="82"/>
    </row>
    <row r="803" spans="22:51" x14ac:dyDescent="0.2">
      <c r="V803" s="95"/>
      <c r="X803" s="13"/>
      <c r="Y803" s="93"/>
      <c r="AI803" s="38"/>
      <c r="AL803" s="13"/>
      <c r="AO803" s="15"/>
      <c r="AP803" s="50"/>
      <c r="AQ803" s="12"/>
      <c r="AR803" s="13"/>
      <c r="AW803" s="95"/>
      <c r="AX803" s="81"/>
      <c r="AY803" s="82"/>
    </row>
    <row r="804" spans="22:51" x14ac:dyDescent="0.2">
      <c r="V804" s="95"/>
      <c r="X804" s="13"/>
      <c r="Y804" s="93"/>
      <c r="AI804" s="38"/>
      <c r="AL804" s="13"/>
      <c r="AO804" s="15"/>
      <c r="AP804" s="50"/>
      <c r="AQ804" s="12"/>
      <c r="AR804" s="13"/>
      <c r="AW804" s="95"/>
      <c r="AX804" s="81"/>
      <c r="AY804" s="82"/>
    </row>
    <row r="805" spans="22:51" x14ac:dyDescent="0.2">
      <c r="V805" s="95"/>
      <c r="X805" s="13"/>
      <c r="Y805" s="93"/>
      <c r="AI805" s="38"/>
      <c r="AL805" s="13"/>
      <c r="AO805" s="15"/>
      <c r="AP805" s="50"/>
      <c r="AQ805" s="12"/>
      <c r="AR805" s="13"/>
      <c r="AW805" s="95"/>
      <c r="AX805" s="81"/>
      <c r="AY805" s="82"/>
    </row>
    <row r="806" spans="22:51" x14ac:dyDescent="0.2">
      <c r="V806" s="95"/>
      <c r="X806" s="13"/>
      <c r="Y806" s="93"/>
      <c r="AI806" s="38"/>
      <c r="AL806" s="13"/>
      <c r="AO806" s="15"/>
      <c r="AP806" s="50"/>
      <c r="AQ806" s="12"/>
      <c r="AR806" s="13"/>
      <c r="AW806" s="95"/>
      <c r="AX806" s="81"/>
      <c r="AY806" s="82"/>
    </row>
    <row r="807" spans="22:51" x14ac:dyDescent="0.2">
      <c r="V807" s="95"/>
      <c r="X807" s="13"/>
      <c r="Y807" s="93"/>
      <c r="AI807" s="38"/>
      <c r="AL807" s="13"/>
      <c r="AO807" s="15"/>
      <c r="AP807" s="50"/>
      <c r="AQ807" s="12"/>
      <c r="AR807" s="13"/>
      <c r="AW807" s="95"/>
      <c r="AX807" s="81"/>
      <c r="AY807" s="82"/>
    </row>
    <row r="808" spans="22:51" x14ac:dyDescent="0.2">
      <c r="V808" s="95"/>
      <c r="X808" s="13"/>
      <c r="Y808" s="93"/>
      <c r="AI808" s="38"/>
      <c r="AL808" s="13"/>
      <c r="AO808" s="15"/>
      <c r="AP808" s="50"/>
      <c r="AQ808" s="12"/>
      <c r="AR808" s="13"/>
      <c r="AW808" s="95"/>
      <c r="AX808" s="81"/>
      <c r="AY808" s="82"/>
    </row>
    <row r="809" spans="22:51" x14ac:dyDescent="0.2">
      <c r="V809" s="95"/>
      <c r="X809" s="13"/>
      <c r="Y809" s="93"/>
      <c r="AI809" s="38"/>
      <c r="AL809" s="13"/>
      <c r="AO809" s="15"/>
      <c r="AP809" s="50"/>
      <c r="AQ809" s="12"/>
      <c r="AR809" s="13"/>
      <c r="AW809" s="95"/>
      <c r="AX809" s="81"/>
      <c r="AY809" s="82"/>
    </row>
    <row r="810" spans="22:51" x14ac:dyDescent="0.2">
      <c r="V810" s="95"/>
      <c r="X810" s="13"/>
      <c r="Y810" s="93"/>
      <c r="AI810" s="38"/>
      <c r="AL810" s="13"/>
      <c r="AO810" s="15"/>
      <c r="AP810" s="50"/>
      <c r="AQ810" s="12"/>
      <c r="AR810" s="13"/>
      <c r="AW810" s="95"/>
      <c r="AX810" s="81"/>
      <c r="AY810" s="82"/>
    </row>
    <row r="811" spans="22:51" x14ac:dyDescent="0.2">
      <c r="V811" s="95"/>
      <c r="X811" s="13"/>
      <c r="Y811" s="93"/>
      <c r="AI811" s="38"/>
      <c r="AL811" s="13"/>
      <c r="AO811" s="15"/>
      <c r="AP811" s="50"/>
      <c r="AQ811" s="12"/>
      <c r="AR811" s="13"/>
      <c r="AW811" s="95"/>
      <c r="AX811" s="81"/>
      <c r="AY811" s="82"/>
    </row>
    <row r="812" spans="22:51" x14ac:dyDescent="0.2">
      <c r="V812" s="95"/>
      <c r="X812" s="13"/>
      <c r="Y812" s="93"/>
      <c r="AI812" s="38"/>
      <c r="AL812" s="13"/>
      <c r="AO812" s="15"/>
      <c r="AP812" s="50"/>
      <c r="AQ812" s="12"/>
      <c r="AR812" s="13"/>
      <c r="AW812" s="95"/>
      <c r="AX812" s="81"/>
      <c r="AY812" s="82"/>
    </row>
    <row r="813" spans="22:51" x14ac:dyDescent="0.2">
      <c r="V813" s="95"/>
      <c r="X813" s="13"/>
      <c r="Y813" s="93"/>
      <c r="AI813" s="38"/>
      <c r="AL813" s="13"/>
      <c r="AO813" s="15"/>
      <c r="AP813" s="50"/>
      <c r="AQ813" s="12"/>
      <c r="AR813" s="13"/>
      <c r="AW813" s="95"/>
      <c r="AX813" s="81"/>
      <c r="AY813" s="82"/>
    </row>
    <row r="814" spans="22:51" x14ac:dyDescent="0.2">
      <c r="V814" s="95"/>
      <c r="X814" s="13"/>
      <c r="Y814" s="93"/>
      <c r="AI814" s="38"/>
      <c r="AL814" s="13"/>
      <c r="AO814" s="15"/>
      <c r="AP814" s="50"/>
      <c r="AQ814" s="12"/>
      <c r="AR814" s="13"/>
      <c r="AW814" s="95"/>
      <c r="AX814" s="81"/>
      <c r="AY814" s="82"/>
    </row>
    <row r="815" spans="22:51" x14ac:dyDescent="0.2">
      <c r="V815" s="95"/>
      <c r="X815" s="13"/>
      <c r="Y815" s="93"/>
      <c r="AI815" s="38"/>
      <c r="AL815" s="13"/>
      <c r="AO815" s="15"/>
      <c r="AP815" s="50"/>
      <c r="AQ815" s="12"/>
      <c r="AR815" s="13"/>
      <c r="AW815" s="95"/>
      <c r="AX815" s="81"/>
      <c r="AY815" s="82"/>
    </row>
    <row r="816" spans="22:51" x14ac:dyDescent="0.2">
      <c r="V816" s="95"/>
      <c r="X816" s="13"/>
      <c r="Y816" s="93"/>
      <c r="AI816" s="38"/>
      <c r="AL816" s="13"/>
      <c r="AO816" s="15"/>
      <c r="AP816" s="50"/>
      <c r="AQ816" s="12"/>
      <c r="AR816" s="13"/>
      <c r="AW816" s="95"/>
      <c r="AX816" s="81"/>
      <c r="AY816" s="82"/>
    </row>
    <row r="817" spans="22:51" x14ac:dyDescent="0.2">
      <c r="V817" s="95"/>
      <c r="X817" s="13"/>
      <c r="Y817" s="93"/>
      <c r="AI817" s="38"/>
      <c r="AL817" s="13"/>
      <c r="AO817" s="15"/>
      <c r="AP817" s="50"/>
      <c r="AQ817" s="12"/>
      <c r="AR817" s="13"/>
      <c r="AW817" s="95"/>
      <c r="AX817" s="81"/>
      <c r="AY817" s="82"/>
    </row>
    <row r="818" spans="22:51" x14ac:dyDescent="0.2">
      <c r="V818" s="95"/>
      <c r="X818" s="13"/>
      <c r="Y818" s="93"/>
      <c r="AI818" s="38"/>
      <c r="AL818" s="13"/>
      <c r="AO818" s="15"/>
      <c r="AP818" s="50"/>
      <c r="AQ818" s="12"/>
      <c r="AR818" s="13"/>
      <c r="AW818" s="95"/>
      <c r="AX818" s="81"/>
      <c r="AY818" s="82"/>
    </row>
    <row r="819" spans="22:51" x14ac:dyDescent="0.2">
      <c r="V819" s="95"/>
      <c r="X819" s="13"/>
      <c r="Y819" s="93"/>
      <c r="AI819" s="38"/>
      <c r="AL819" s="13"/>
      <c r="AO819" s="15"/>
      <c r="AP819" s="50"/>
      <c r="AQ819" s="12"/>
      <c r="AR819" s="13"/>
      <c r="AW819" s="95"/>
      <c r="AX819" s="81"/>
      <c r="AY819" s="82"/>
    </row>
    <row r="820" spans="22:51" x14ac:dyDescent="0.2">
      <c r="V820" s="95"/>
      <c r="X820" s="13"/>
      <c r="Y820" s="93"/>
      <c r="AI820" s="38"/>
      <c r="AL820" s="13"/>
      <c r="AO820" s="15"/>
      <c r="AP820" s="50"/>
      <c r="AQ820" s="12"/>
      <c r="AR820" s="13"/>
      <c r="AW820" s="95"/>
      <c r="AX820" s="81"/>
      <c r="AY820" s="82"/>
    </row>
    <row r="821" spans="22:51" x14ac:dyDescent="0.2">
      <c r="V821" s="95"/>
      <c r="X821" s="13"/>
      <c r="Y821" s="93"/>
      <c r="AI821" s="38"/>
      <c r="AL821" s="13"/>
      <c r="AO821" s="15"/>
      <c r="AP821" s="50"/>
      <c r="AQ821" s="12"/>
      <c r="AR821" s="13"/>
      <c r="AW821" s="95"/>
      <c r="AX821" s="81"/>
      <c r="AY821" s="82"/>
    </row>
    <row r="822" spans="22:51" x14ac:dyDescent="0.2">
      <c r="V822" s="95"/>
      <c r="X822" s="13"/>
      <c r="Y822" s="93"/>
      <c r="AI822" s="38"/>
      <c r="AL822" s="13"/>
      <c r="AO822" s="15"/>
      <c r="AP822" s="50"/>
      <c r="AQ822" s="12"/>
      <c r="AR822" s="13"/>
      <c r="AW822" s="95"/>
      <c r="AX822" s="81"/>
      <c r="AY822" s="82"/>
    </row>
    <row r="823" spans="22:51" x14ac:dyDescent="0.2">
      <c r="V823" s="95"/>
      <c r="X823" s="13"/>
      <c r="Y823" s="93"/>
      <c r="AI823" s="38"/>
      <c r="AL823" s="13"/>
      <c r="AO823" s="15"/>
      <c r="AP823" s="50"/>
      <c r="AQ823" s="12"/>
      <c r="AR823" s="13"/>
      <c r="AW823" s="95"/>
      <c r="AX823" s="81"/>
      <c r="AY823" s="82"/>
    </row>
    <row r="824" spans="22:51" x14ac:dyDescent="0.2">
      <c r="V824" s="95"/>
      <c r="X824" s="13"/>
      <c r="Y824" s="93"/>
      <c r="AI824" s="38"/>
      <c r="AL824" s="13"/>
      <c r="AO824" s="15"/>
      <c r="AP824" s="50"/>
      <c r="AQ824" s="12"/>
      <c r="AR824" s="13"/>
      <c r="AW824" s="95"/>
      <c r="AX824" s="81"/>
      <c r="AY824" s="82"/>
    </row>
    <row r="825" spans="22:51" x14ac:dyDescent="0.2">
      <c r="V825" s="95"/>
      <c r="X825" s="13"/>
      <c r="Y825" s="93"/>
      <c r="AI825" s="38"/>
      <c r="AL825" s="13"/>
      <c r="AO825" s="15"/>
      <c r="AP825" s="50"/>
      <c r="AQ825" s="12"/>
      <c r="AR825" s="13"/>
      <c r="AW825" s="95"/>
      <c r="AX825" s="81"/>
      <c r="AY825" s="82"/>
    </row>
    <row r="826" spans="22:51" x14ac:dyDescent="0.2">
      <c r="V826" s="95"/>
      <c r="X826" s="13"/>
      <c r="Y826" s="93"/>
      <c r="AI826" s="38"/>
      <c r="AL826" s="13"/>
      <c r="AO826" s="15"/>
      <c r="AP826" s="50"/>
      <c r="AQ826" s="12"/>
      <c r="AR826" s="13"/>
      <c r="AW826" s="95"/>
      <c r="AX826" s="81"/>
      <c r="AY826" s="82"/>
    </row>
    <row r="827" spans="22:51" x14ac:dyDescent="0.2">
      <c r="V827" s="95"/>
      <c r="X827" s="13"/>
      <c r="Y827" s="93"/>
      <c r="AI827" s="38"/>
      <c r="AL827" s="13"/>
      <c r="AO827" s="15"/>
      <c r="AP827" s="50"/>
      <c r="AQ827" s="12"/>
      <c r="AR827" s="13"/>
      <c r="AW827" s="95"/>
      <c r="AX827" s="81"/>
      <c r="AY827" s="82"/>
    </row>
    <row r="828" spans="22:51" x14ac:dyDescent="0.2">
      <c r="V828" s="95"/>
      <c r="X828" s="13"/>
      <c r="Y828" s="93"/>
      <c r="AI828" s="38"/>
      <c r="AL828" s="13"/>
      <c r="AO828" s="15"/>
      <c r="AP828" s="50"/>
      <c r="AQ828" s="12"/>
      <c r="AR828" s="13"/>
      <c r="AW828" s="95"/>
      <c r="AX828" s="81"/>
      <c r="AY828" s="82"/>
    </row>
    <row r="829" spans="22:51" x14ac:dyDescent="0.2">
      <c r="V829" s="95"/>
      <c r="X829" s="13"/>
      <c r="Y829" s="93"/>
      <c r="AI829" s="38"/>
      <c r="AL829" s="13"/>
      <c r="AO829" s="15"/>
      <c r="AP829" s="50"/>
      <c r="AQ829" s="12"/>
      <c r="AR829" s="13"/>
      <c r="AW829" s="95"/>
      <c r="AX829" s="81"/>
      <c r="AY829" s="82"/>
    </row>
    <row r="830" spans="22:51" x14ac:dyDescent="0.2">
      <c r="V830" s="95"/>
      <c r="X830" s="13"/>
      <c r="Y830" s="93"/>
      <c r="AI830" s="38"/>
      <c r="AL830" s="13"/>
      <c r="AO830" s="15"/>
      <c r="AP830" s="50"/>
      <c r="AQ830" s="12"/>
      <c r="AR830" s="13"/>
      <c r="AW830" s="95"/>
      <c r="AX830" s="81"/>
      <c r="AY830" s="82"/>
    </row>
    <row r="831" spans="22:51" x14ac:dyDescent="0.2">
      <c r="V831" s="95"/>
      <c r="X831" s="13"/>
      <c r="Y831" s="93"/>
      <c r="AI831" s="38"/>
      <c r="AL831" s="13"/>
      <c r="AO831" s="15"/>
      <c r="AP831" s="50"/>
      <c r="AQ831" s="12"/>
      <c r="AR831" s="13"/>
      <c r="AW831" s="95"/>
      <c r="AX831" s="81"/>
      <c r="AY831" s="82"/>
    </row>
    <row r="832" spans="22:51" x14ac:dyDescent="0.2">
      <c r="V832" s="95"/>
      <c r="X832" s="13"/>
      <c r="Y832" s="93"/>
      <c r="AI832" s="38"/>
      <c r="AL832" s="13"/>
      <c r="AO832" s="15"/>
      <c r="AP832" s="50"/>
      <c r="AQ832" s="12"/>
      <c r="AR832" s="13"/>
      <c r="AW832" s="95"/>
      <c r="AX832" s="81"/>
      <c r="AY832" s="82"/>
    </row>
    <row r="833" spans="20:51" x14ac:dyDescent="0.2">
      <c r="V833" s="95"/>
      <c r="X833" s="13"/>
      <c r="Y833" s="93"/>
      <c r="AI833" s="38"/>
      <c r="AL833" s="13"/>
      <c r="AO833" s="15"/>
      <c r="AP833" s="50"/>
      <c r="AQ833" s="12"/>
      <c r="AR833" s="13"/>
      <c r="AW833" s="95"/>
      <c r="AX833" s="81"/>
      <c r="AY833" s="82"/>
    </row>
    <row r="834" spans="20:51" x14ac:dyDescent="0.2">
      <c r="V834" s="95"/>
      <c r="X834" s="13"/>
      <c r="Y834" s="93"/>
      <c r="AI834" s="38"/>
      <c r="AL834" s="13"/>
      <c r="AO834" s="15"/>
      <c r="AP834" s="50"/>
      <c r="AQ834" s="12"/>
      <c r="AR834" s="13"/>
      <c r="AW834" s="95"/>
      <c r="AX834" s="81"/>
      <c r="AY834" s="82"/>
    </row>
    <row r="835" spans="20:51" x14ac:dyDescent="0.2">
      <c r="V835" s="95"/>
      <c r="X835" s="13"/>
      <c r="Y835" s="93"/>
      <c r="AI835" s="38"/>
      <c r="AL835" s="13"/>
      <c r="AO835" s="15"/>
      <c r="AP835" s="50"/>
      <c r="AQ835" s="12"/>
      <c r="AR835" s="13"/>
      <c r="AW835" s="95"/>
      <c r="AX835" s="81"/>
      <c r="AY835" s="82"/>
    </row>
    <row r="836" spans="20:51" x14ac:dyDescent="0.2">
      <c r="T836" s="34"/>
      <c r="U836" s="34"/>
      <c r="V836" s="95"/>
      <c r="X836" s="13"/>
      <c r="Y836" s="93"/>
      <c r="AI836" s="38"/>
      <c r="AL836" s="13"/>
      <c r="AO836" s="15"/>
      <c r="AP836" s="50"/>
      <c r="AQ836" s="12"/>
      <c r="AR836" s="13"/>
      <c r="AU836" s="99"/>
      <c r="AW836" s="95"/>
      <c r="AX836" s="81"/>
      <c r="AY836" s="82"/>
    </row>
    <row r="837" spans="20:51" x14ac:dyDescent="0.2">
      <c r="V837" s="95"/>
      <c r="X837" s="13"/>
      <c r="Y837" s="93"/>
      <c r="AI837" s="38"/>
      <c r="AL837" s="13"/>
      <c r="AO837" s="15"/>
      <c r="AP837" s="50"/>
      <c r="AQ837" s="12"/>
      <c r="AR837" s="13"/>
      <c r="AW837" s="95"/>
      <c r="AX837" s="81"/>
      <c r="AY837" s="82"/>
    </row>
    <row r="838" spans="20:51" x14ac:dyDescent="0.2">
      <c r="V838" s="95"/>
      <c r="X838" s="13"/>
      <c r="Y838" s="93"/>
      <c r="AI838" s="38"/>
      <c r="AL838" s="13"/>
      <c r="AO838" s="15"/>
      <c r="AP838" s="50"/>
      <c r="AQ838" s="12"/>
      <c r="AR838" s="13"/>
      <c r="AW838" s="95"/>
      <c r="AX838" s="81"/>
      <c r="AY838" s="82"/>
    </row>
    <row r="839" spans="20:51" x14ac:dyDescent="0.2">
      <c r="V839" s="95"/>
      <c r="X839" s="13"/>
      <c r="Y839" s="93"/>
      <c r="AI839" s="38"/>
      <c r="AL839" s="13"/>
      <c r="AO839" s="15"/>
      <c r="AP839" s="50"/>
      <c r="AQ839" s="12"/>
      <c r="AR839" s="13"/>
      <c r="AW839" s="95"/>
      <c r="AX839" s="81"/>
      <c r="AY839" s="82"/>
    </row>
    <row r="840" spans="20:51" x14ac:dyDescent="0.2">
      <c r="V840" s="95"/>
      <c r="X840" s="13"/>
      <c r="Y840" s="93"/>
      <c r="AI840" s="38"/>
      <c r="AL840" s="13"/>
      <c r="AO840" s="15"/>
      <c r="AP840" s="50"/>
      <c r="AQ840" s="12"/>
      <c r="AR840" s="13"/>
      <c r="AW840" s="95"/>
      <c r="AX840" s="81"/>
      <c r="AY840" s="82"/>
    </row>
    <row r="841" spans="20:51" x14ac:dyDescent="0.2">
      <c r="V841" s="95"/>
      <c r="X841" s="13"/>
      <c r="Y841" s="93"/>
      <c r="AI841" s="38"/>
      <c r="AL841" s="13"/>
      <c r="AO841" s="15"/>
      <c r="AP841" s="50"/>
      <c r="AQ841" s="12"/>
      <c r="AR841" s="13"/>
      <c r="AW841" s="95"/>
      <c r="AX841" s="81"/>
      <c r="AY841" s="82"/>
    </row>
    <row r="842" spans="20:51" x14ac:dyDescent="0.2">
      <c r="V842" s="95"/>
      <c r="X842" s="13"/>
      <c r="Y842" s="93"/>
      <c r="AI842" s="38"/>
      <c r="AL842" s="13"/>
      <c r="AO842" s="15"/>
      <c r="AP842" s="50"/>
      <c r="AQ842" s="12"/>
      <c r="AR842" s="13"/>
      <c r="AW842" s="95"/>
      <c r="AX842" s="81"/>
      <c r="AY842" s="82"/>
    </row>
    <row r="843" spans="20:51" x14ac:dyDescent="0.2">
      <c r="V843" s="95"/>
      <c r="X843" s="13"/>
      <c r="Y843" s="93"/>
      <c r="AI843" s="38"/>
      <c r="AL843" s="13"/>
      <c r="AO843" s="15"/>
      <c r="AP843" s="50"/>
      <c r="AQ843" s="12"/>
      <c r="AR843" s="13"/>
      <c r="AW843" s="95"/>
      <c r="AX843" s="81"/>
      <c r="AY843" s="82"/>
    </row>
    <row r="844" spans="20:51" x14ac:dyDescent="0.2">
      <c r="V844" s="95"/>
      <c r="X844" s="13"/>
      <c r="Y844" s="93"/>
      <c r="AI844" s="38"/>
      <c r="AL844" s="13"/>
      <c r="AO844" s="15"/>
      <c r="AP844" s="50"/>
      <c r="AQ844" s="12"/>
      <c r="AR844" s="13"/>
      <c r="AW844" s="95"/>
      <c r="AX844" s="81"/>
      <c r="AY844" s="82"/>
    </row>
    <row r="845" spans="20:51" x14ac:dyDescent="0.2">
      <c r="V845" s="95"/>
      <c r="X845" s="13"/>
      <c r="Y845" s="93"/>
      <c r="AI845" s="38"/>
      <c r="AL845" s="13"/>
      <c r="AO845" s="15"/>
      <c r="AP845" s="50"/>
      <c r="AQ845" s="12"/>
      <c r="AR845" s="13"/>
      <c r="AW845" s="95"/>
      <c r="AX845" s="81"/>
      <c r="AY845" s="82"/>
    </row>
    <row r="846" spans="20:51" x14ac:dyDescent="0.2">
      <c r="V846" s="95"/>
      <c r="X846" s="13"/>
      <c r="Y846" s="93"/>
      <c r="AI846" s="38"/>
      <c r="AL846" s="13"/>
      <c r="AO846" s="15"/>
      <c r="AP846" s="50"/>
      <c r="AQ846" s="12"/>
      <c r="AR846" s="13"/>
      <c r="AW846" s="95"/>
      <c r="AX846" s="81"/>
      <c r="AY846" s="82"/>
    </row>
    <row r="847" spans="20:51" x14ac:dyDescent="0.2">
      <c r="V847" s="95"/>
      <c r="X847" s="13"/>
      <c r="Y847" s="93"/>
      <c r="AI847" s="38"/>
      <c r="AL847" s="13"/>
      <c r="AO847" s="15"/>
      <c r="AP847" s="50"/>
      <c r="AQ847" s="12"/>
      <c r="AR847" s="13"/>
      <c r="AW847" s="95"/>
      <c r="AX847" s="81"/>
      <c r="AY847" s="82"/>
    </row>
    <row r="848" spans="20:51" x14ac:dyDescent="0.2">
      <c r="V848" s="95"/>
      <c r="X848" s="13"/>
      <c r="Y848" s="93"/>
      <c r="AI848" s="38"/>
      <c r="AL848" s="13"/>
      <c r="AO848" s="15"/>
      <c r="AP848" s="50"/>
      <c r="AQ848" s="12"/>
      <c r="AR848" s="13"/>
      <c r="AW848" s="95"/>
      <c r="AX848" s="81"/>
      <c r="AY848" s="82"/>
    </row>
    <row r="849" spans="20:51" x14ac:dyDescent="0.2">
      <c r="T849" s="34"/>
      <c r="U849" s="34"/>
      <c r="V849" s="95"/>
      <c r="X849" s="13"/>
      <c r="Y849" s="93"/>
      <c r="AI849" s="38"/>
      <c r="AL849" s="13"/>
      <c r="AO849" s="15"/>
      <c r="AP849" s="50"/>
      <c r="AQ849" s="12"/>
      <c r="AR849" s="13"/>
      <c r="AU849" s="99"/>
      <c r="AW849" s="95"/>
      <c r="AX849" s="81"/>
      <c r="AY849" s="82"/>
    </row>
    <row r="850" spans="20:51" x14ac:dyDescent="0.2">
      <c r="V850" s="95"/>
      <c r="X850" s="13"/>
      <c r="Y850" s="93"/>
      <c r="AI850" s="38"/>
      <c r="AL850" s="13"/>
      <c r="AO850" s="15"/>
      <c r="AP850" s="50"/>
      <c r="AQ850" s="12"/>
      <c r="AR850" s="13"/>
      <c r="AW850" s="95"/>
      <c r="AX850" s="81"/>
      <c r="AY850" s="82"/>
    </row>
    <row r="851" spans="20:51" x14ac:dyDescent="0.2">
      <c r="V851" s="95"/>
      <c r="X851" s="13"/>
      <c r="Y851" s="93"/>
      <c r="AI851" s="38"/>
      <c r="AL851" s="13"/>
      <c r="AO851" s="15"/>
      <c r="AP851" s="50"/>
      <c r="AQ851" s="12"/>
      <c r="AR851" s="13"/>
      <c r="AW851" s="95"/>
      <c r="AX851" s="81"/>
      <c r="AY851" s="82"/>
    </row>
    <row r="852" spans="20:51" x14ac:dyDescent="0.2">
      <c r="V852" s="95"/>
      <c r="X852" s="13"/>
      <c r="Y852" s="93"/>
      <c r="AI852" s="38"/>
      <c r="AL852" s="13"/>
      <c r="AO852" s="15"/>
      <c r="AP852" s="50"/>
      <c r="AQ852" s="12"/>
      <c r="AR852" s="13"/>
      <c r="AW852" s="95"/>
      <c r="AX852" s="81"/>
      <c r="AY852" s="82"/>
    </row>
    <row r="853" spans="20:51" x14ac:dyDescent="0.2">
      <c r="V853" s="95"/>
      <c r="X853" s="13"/>
      <c r="Y853" s="93"/>
      <c r="AI853" s="38"/>
      <c r="AL853" s="13"/>
      <c r="AO853" s="15"/>
      <c r="AP853" s="50"/>
      <c r="AQ853" s="12"/>
      <c r="AR853" s="13"/>
      <c r="AW853" s="95"/>
      <c r="AX853" s="81"/>
      <c r="AY853" s="82"/>
    </row>
    <row r="854" spans="20:51" x14ac:dyDescent="0.2">
      <c r="V854" s="95"/>
      <c r="X854" s="13"/>
      <c r="Y854" s="93"/>
      <c r="AI854" s="38"/>
      <c r="AL854" s="13"/>
      <c r="AO854" s="15"/>
      <c r="AP854" s="50"/>
      <c r="AQ854" s="12"/>
      <c r="AR854" s="13"/>
      <c r="AW854" s="95"/>
      <c r="AX854" s="81"/>
      <c r="AY854" s="82"/>
    </row>
    <row r="855" spans="20:51" x14ac:dyDescent="0.2">
      <c r="V855" s="95"/>
      <c r="X855" s="13"/>
      <c r="Y855" s="93"/>
      <c r="AI855" s="38"/>
      <c r="AL855" s="13"/>
      <c r="AO855" s="15"/>
      <c r="AP855" s="50"/>
      <c r="AQ855" s="12"/>
      <c r="AR855" s="13"/>
      <c r="AW855" s="95"/>
      <c r="AX855" s="81"/>
      <c r="AY855" s="82"/>
    </row>
    <row r="856" spans="20:51" x14ac:dyDescent="0.2">
      <c r="V856" s="95"/>
      <c r="X856" s="13"/>
      <c r="Y856" s="93"/>
      <c r="AI856" s="38"/>
      <c r="AL856" s="13"/>
      <c r="AO856" s="15"/>
      <c r="AP856" s="50"/>
      <c r="AQ856" s="12"/>
      <c r="AR856" s="13"/>
      <c r="AW856" s="95"/>
      <c r="AX856" s="81"/>
      <c r="AY856" s="82"/>
    </row>
    <row r="857" spans="20:51" x14ac:dyDescent="0.2">
      <c r="V857" s="95"/>
      <c r="X857" s="13"/>
      <c r="Y857" s="93"/>
      <c r="AI857" s="38"/>
      <c r="AL857" s="13"/>
      <c r="AO857" s="15"/>
      <c r="AP857" s="50"/>
      <c r="AQ857" s="12"/>
      <c r="AR857" s="13"/>
      <c r="AW857" s="95"/>
      <c r="AX857" s="81"/>
      <c r="AY857" s="82"/>
    </row>
    <row r="858" spans="20:51" x14ac:dyDescent="0.2">
      <c r="V858" s="95"/>
      <c r="X858" s="13"/>
      <c r="Y858" s="93"/>
      <c r="AI858" s="38"/>
      <c r="AL858" s="13"/>
      <c r="AO858" s="15"/>
      <c r="AP858" s="50"/>
      <c r="AQ858" s="12"/>
      <c r="AR858" s="13"/>
      <c r="AW858" s="95"/>
      <c r="AX858" s="81"/>
      <c r="AY858" s="82"/>
    </row>
    <row r="859" spans="20:51" x14ac:dyDescent="0.2">
      <c r="V859" s="95"/>
      <c r="X859" s="13"/>
      <c r="Y859" s="93"/>
      <c r="AI859" s="38"/>
      <c r="AL859" s="13"/>
      <c r="AO859" s="15"/>
      <c r="AP859" s="50"/>
      <c r="AQ859" s="12"/>
      <c r="AR859" s="13"/>
      <c r="AW859" s="95"/>
      <c r="AX859" s="81"/>
      <c r="AY859" s="82"/>
    </row>
    <row r="860" spans="20:51" x14ac:dyDescent="0.2">
      <c r="V860" s="95"/>
      <c r="X860" s="13"/>
      <c r="Y860" s="93"/>
      <c r="AI860" s="38"/>
      <c r="AL860" s="13"/>
      <c r="AO860" s="15"/>
      <c r="AP860" s="50"/>
      <c r="AQ860" s="12"/>
      <c r="AR860" s="13"/>
      <c r="AW860" s="95"/>
      <c r="AX860" s="81"/>
      <c r="AY860" s="82"/>
    </row>
    <row r="861" spans="20:51" x14ac:dyDescent="0.2">
      <c r="V861" s="95"/>
      <c r="X861" s="13"/>
      <c r="Y861" s="93"/>
      <c r="AI861" s="38"/>
      <c r="AL861" s="13"/>
      <c r="AO861" s="15"/>
      <c r="AP861" s="50"/>
      <c r="AQ861" s="12"/>
      <c r="AR861" s="13"/>
      <c r="AW861" s="95"/>
      <c r="AX861" s="81"/>
      <c r="AY861" s="82"/>
    </row>
    <row r="862" spans="20:51" x14ac:dyDescent="0.2">
      <c r="V862" s="95"/>
      <c r="X862" s="13"/>
      <c r="Y862" s="93"/>
      <c r="AI862" s="38"/>
      <c r="AL862" s="13"/>
      <c r="AO862" s="15"/>
      <c r="AP862" s="50"/>
      <c r="AQ862" s="12"/>
      <c r="AR862" s="13"/>
      <c r="AW862" s="95"/>
      <c r="AX862" s="81"/>
      <c r="AY862" s="82"/>
    </row>
    <row r="863" spans="20:51" x14ac:dyDescent="0.2">
      <c r="V863" s="95"/>
      <c r="X863" s="13"/>
      <c r="Y863" s="93"/>
      <c r="AI863" s="38"/>
      <c r="AL863" s="13"/>
      <c r="AO863" s="15"/>
      <c r="AP863" s="50"/>
      <c r="AQ863" s="12"/>
      <c r="AR863" s="13"/>
      <c r="AW863" s="95"/>
      <c r="AX863" s="81"/>
      <c r="AY863" s="82"/>
    </row>
    <row r="864" spans="20:51" x14ac:dyDescent="0.2">
      <c r="V864" s="95"/>
      <c r="X864" s="13"/>
      <c r="Y864" s="93"/>
      <c r="AI864" s="38"/>
      <c r="AL864" s="13"/>
      <c r="AO864" s="15"/>
      <c r="AP864" s="50"/>
      <c r="AQ864" s="12"/>
      <c r="AR864" s="13"/>
      <c r="AW864" s="95"/>
      <c r="AX864" s="81"/>
      <c r="AY864" s="82"/>
    </row>
    <row r="865" spans="22:52" x14ac:dyDescent="0.2">
      <c r="V865" s="95"/>
      <c r="X865" s="13"/>
      <c r="Y865" s="93"/>
      <c r="AI865" s="38"/>
      <c r="AL865" s="13"/>
      <c r="AO865" s="15"/>
      <c r="AP865" s="50"/>
      <c r="AQ865" s="12"/>
      <c r="AR865" s="13"/>
      <c r="AW865" s="95"/>
      <c r="AX865" s="81"/>
      <c r="AY865" s="82"/>
    </row>
    <row r="866" spans="22:52" x14ac:dyDescent="0.2">
      <c r="V866" s="95"/>
      <c r="X866" s="13"/>
      <c r="Y866" s="93"/>
      <c r="AI866" s="38"/>
      <c r="AL866" s="13"/>
      <c r="AO866" s="15"/>
      <c r="AP866" s="50"/>
      <c r="AQ866" s="12"/>
      <c r="AR866" s="13"/>
      <c r="AW866" s="95"/>
      <c r="AX866" s="81"/>
      <c r="AY866" s="82"/>
    </row>
    <row r="867" spans="22:52" x14ac:dyDescent="0.2">
      <c r="V867" s="95"/>
      <c r="X867" s="13"/>
      <c r="Y867" s="93"/>
      <c r="AI867" s="38"/>
      <c r="AL867" s="13"/>
      <c r="AO867" s="15"/>
      <c r="AP867" s="50"/>
      <c r="AQ867" s="12"/>
      <c r="AR867" s="13"/>
      <c r="AW867" s="95"/>
      <c r="AX867" s="81"/>
      <c r="AY867" s="82"/>
    </row>
    <row r="868" spans="22:52" x14ac:dyDescent="0.2">
      <c r="V868" s="95"/>
      <c r="X868" s="13"/>
      <c r="Y868" s="93"/>
      <c r="AI868" s="38"/>
      <c r="AL868" s="13"/>
      <c r="AO868" s="15"/>
      <c r="AP868" s="50"/>
      <c r="AQ868" s="12"/>
      <c r="AR868" s="13"/>
      <c r="AW868" s="95"/>
      <c r="AX868" s="81"/>
      <c r="AY868" s="82"/>
    </row>
    <row r="869" spans="22:52" x14ac:dyDescent="0.2">
      <c r="V869" s="95"/>
      <c r="X869" s="13"/>
      <c r="Y869" s="93"/>
      <c r="AL869" s="100"/>
      <c r="AW869" s="95"/>
      <c r="AX869" s="101"/>
      <c r="AY869" s="82"/>
    </row>
    <row r="870" spans="22:52" x14ac:dyDescent="0.2">
      <c r="V870" s="95"/>
      <c r="X870" s="13"/>
      <c r="Y870" s="93"/>
      <c r="AI870" s="38"/>
      <c r="AL870" s="13"/>
      <c r="AO870" s="15"/>
      <c r="AP870" s="50"/>
      <c r="AQ870" s="12"/>
      <c r="AR870" s="13"/>
      <c r="AV870" s="50"/>
      <c r="AW870" s="95"/>
      <c r="AX870" s="81"/>
      <c r="AY870" s="82"/>
      <c r="AZ870" s="50"/>
    </row>
    <row r="871" spans="22:52" x14ac:dyDescent="0.2">
      <c r="V871" s="95"/>
      <c r="X871" s="13"/>
      <c r="Y871" s="93"/>
      <c r="AI871" s="38"/>
      <c r="AL871" s="13"/>
      <c r="AO871" s="15"/>
      <c r="AP871" s="50"/>
      <c r="AQ871" s="12"/>
      <c r="AR871" s="13"/>
      <c r="AV871" s="50"/>
      <c r="AW871" s="95"/>
      <c r="AX871" s="81"/>
      <c r="AY871" s="82"/>
      <c r="AZ871" s="50"/>
    </row>
    <row r="872" spans="22:52" x14ac:dyDescent="0.2">
      <c r="V872" s="95"/>
      <c r="X872" s="13"/>
      <c r="Y872" s="93"/>
      <c r="AI872" s="38"/>
      <c r="AL872" s="13"/>
      <c r="AO872" s="15"/>
      <c r="AP872" s="50"/>
      <c r="AQ872" s="12"/>
      <c r="AR872" s="13"/>
      <c r="AV872" s="50"/>
      <c r="AW872" s="95"/>
      <c r="AX872" s="81"/>
      <c r="AY872" s="82"/>
      <c r="AZ872" s="50"/>
    </row>
    <row r="873" spans="22:52" x14ac:dyDescent="0.2">
      <c r="V873" s="95"/>
      <c r="X873" s="13"/>
      <c r="Y873" s="93"/>
      <c r="AI873" s="38"/>
      <c r="AL873" s="13"/>
      <c r="AO873" s="15"/>
      <c r="AP873" s="50"/>
      <c r="AQ873" s="12"/>
      <c r="AR873" s="13"/>
      <c r="AW873" s="95"/>
      <c r="AX873" s="81"/>
      <c r="AY873" s="82"/>
      <c r="AZ873" s="85"/>
    </row>
    <row r="874" spans="22:52" x14ac:dyDescent="0.2">
      <c r="V874" s="95"/>
      <c r="X874" s="13"/>
      <c r="Y874" s="93"/>
      <c r="AI874" s="38"/>
      <c r="AL874" s="13"/>
      <c r="AO874" s="15"/>
      <c r="AP874" s="50"/>
      <c r="AQ874" s="12"/>
      <c r="AR874" s="13"/>
      <c r="AW874" s="95"/>
      <c r="AX874" s="81"/>
      <c r="AY874" s="82"/>
      <c r="AZ874" s="89"/>
    </row>
    <row r="875" spans="22:52" x14ac:dyDescent="0.2">
      <c r="V875" s="95"/>
      <c r="X875" s="13"/>
      <c r="Y875" s="93"/>
      <c r="AI875" s="38"/>
      <c r="AL875" s="13"/>
      <c r="AO875" s="15"/>
      <c r="AP875" s="50"/>
      <c r="AQ875" s="12"/>
      <c r="AR875" s="13"/>
      <c r="AW875" s="95"/>
      <c r="AX875" s="81"/>
      <c r="AY875" s="82"/>
    </row>
    <row r="876" spans="22:52" x14ac:dyDescent="0.2">
      <c r="V876" s="95"/>
      <c r="X876" s="13"/>
      <c r="Y876" s="93"/>
      <c r="AI876" s="38"/>
      <c r="AL876" s="13"/>
      <c r="AO876" s="15"/>
      <c r="AP876" s="50"/>
      <c r="AQ876" s="12"/>
      <c r="AR876" s="13"/>
      <c r="AW876" s="95"/>
      <c r="AX876" s="81"/>
      <c r="AY876" s="82"/>
    </row>
    <row r="877" spans="22:52" x14ac:dyDescent="0.2">
      <c r="V877" s="95"/>
      <c r="X877" s="13"/>
      <c r="Y877" s="93"/>
      <c r="AI877" s="38"/>
      <c r="AL877" s="13"/>
      <c r="AO877" s="15"/>
      <c r="AP877" s="50"/>
      <c r="AQ877" s="12"/>
      <c r="AR877" s="13"/>
      <c r="AW877" s="95"/>
      <c r="AX877" s="81"/>
      <c r="AY877" s="82"/>
    </row>
    <row r="878" spans="22:52" x14ac:dyDescent="0.2">
      <c r="V878" s="95"/>
      <c r="X878" s="13"/>
      <c r="Y878" s="93"/>
      <c r="AI878" s="38"/>
      <c r="AL878" s="13"/>
      <c r="AO878" s="15"/>
      <c r="AP878" s="50"/>
      <c r="AQ878" s="12"/>
      <c r="AR878" s="13"/>
      <c r="AW878" s="95"/>
      <c r="AX878" s="81"/>
      <c r="AY878" s="82"/>
    </row>
    <row r="879" spans="22:52" x14ac:dyDescent="0.2">
      <c r="V879" s="95"/>
      <c r="X879" s="13"/>
      <c r="Y879" s="93"/>
      <c r="AI879" s="38"/>
      <c r="AL879" s="13"/>
      <c r="AO879" s="15"/>
      <c r="AP879" s="50"/>
      <c r="AQ879" s="12"/>
      <c r="AR879" s="13"/>
      <c r="AW879" s="95"/>
      <c r="AX879" s="81"/>
      <c r="AY879" s="82"/>
    </row>
    <row r="880" spans="22:52" x14ac:dyDescent="0.2">
      <c r="V880" s="95"/>
      <c r="X880" s="13"/>
      <c r="Y880" s="93"/>
      <c r="AI880" s="38"/>
      <c r="AL880" s="13"/>
      <c r="AO880" s="15"/>
      <c r="AP880" s="50"/>
      <c r="AQ880" s="12"/>
      <c r="AR880" s="13"/>
      <c r="AW880" s="95"/>
      <c r="AX880" s="81"/>
      <c r="AY880" s="82"/>
    </row>
    <row r="881" spans="22:51" x14ac:dyDescent="0.2">
      <c r="V881" s="95"/>
      <c r="X881" s="13"/>
      <c r="Y881" s="93"/>
      <c r="AI881" s="38"/>
      <c r="AL881" s="13"/>
      <c r="AO881" s="15"/>
      <c r="AP881" s="50"/>
      <c r="AQ881" s="12"/>
      <c r="AR881" s="13"/>
      <c r="AW881" s="95"/>
      <c r="AX881" s="81"/>
      <c r="AY881" s="82"/>
    </row>
    <row r="882" spans="22:51" x14ac:dyDescent="0.2">
      <c r="V882" s="95"/>
      <c r="X882" s="13"/>
      <c r="Y882" s="93"/>
      <c r="AI882" s="38"/>
      <c r="AL882" s="13"/>
      <c r="AO882" s="15"/>
      <c r="AP882" s="50"/>
      <c r="AQ882" s="12"/>
      <c r="AR882" s="13"/>
      <c r="AW882" s="95"/>
      <c r="AX882" s="81"/>
      <c r="AY882" s="82"/>
    </row>
    <row r="883" spans="22:51" x14ac:dyDescent="0.2">
      <c r="V883" s="95"/>
      <c r="X883" s="13"/>
      <c r="Y883" s="93"/>
      <c r="AI883" s="38"/>
      <c r="AL883" s="13"/>
      <c r="AO883" s="15"/>
      <c r="AP883" s="50"/>
      <c r="AQ883" s="12"/>
      <c r="AR883" s="13"/>
      <c r="AW883" s="95"/>
      <c r="AX883" s="81"/>
      <c r="AY883" s="82"/>
    </row>
    <row r="884" spans="22:51" x14ac:dyDescent="0.2">
      <c r="V884" s="95"/>
      <c r="X884" s="13"/>
      <c r="Y884" s="93"/>
      <c r="AI884" s="38"/>
      <c r="AL884" s="13"/>
      <c r="AO884" s="15"/>
      <c r="AP884" s="50"/>
      <c r="AQ884" s="12"/>
      <c r="AR884" s="13"/>
      <c r="AW884" s="95"/>
      <c r="AX884" s="81"/>
      <c r="AY884" s="82"/>
    </row>
    <row r="885" spans="22:51" x14ac:dyDescent="0.2">
      <c r="V885" s="95"/>
      <c r="X885" s="13"/>
      <c r="Y885" s="93"/>
      <c r="AI885" s="38"/>
      <c r="AL885" s="13"/>
      <c r="AO885" s="15"/>
      <c r="AP885" s="50"/>
      <c r="AQ885" s="12"/>
      <c r="AR885" s="13"/>
      <c r="AW885" s="95"/>
      <c r="AX885" s="81"/>
      <c r="AY885" s="82"/>
    </row>
    <row r="886" spans="22:51" x14ac:dyDescent="0.2">
      <c r="V886" s="95"/>
      <c r="X886" s="13"/>
      <c r="Y886" s="93"/>
      <c r="AI886" s="38"/>
      <c r="AL886" s="13"/>
      <c r="AO886" s="15"/>
      <c r="AP886" s="50"/>
      <c r="AQ886" s="12"/>
      <c r="AR886" s="13"/>
      <c r="AW886" s="95"/>
      <c r="AX886" s="81"/>
      <c r="AY886" s="82"/>
    </row>
    <row r="887" spans="22:51" x14ac:dyDescent="0.2">
      <c r="V887" s="95"/>
      <c r="X887" s="13"/>
      <c r="Y887" s="93"/>
      <c r="AI887" s="38"/>
      <c r="AL887" s="13"/>
      <c r="AO887" s="15"/>
      <c r="AP887" s="50"/>
      <c r="AQ887" s="12"/>
      <c r="AR887" s="13"/>
      <c r="AW887" s="95"/>
      <c r="AX887" s="81"/>
      <c r="AY887" s="82"/>
    </row>
    <row r="888" spans="22:51" x14ac:dyDescent="0.2">
      <c r="V888" s="95"/>
      <c r="X888" s="13"/>
      <c r="Y888" s="93"/>
      <c r="AI888" s="38"/>
      <c r="AL888" s="13"/>
      <c r="AO888" s="15"/>
      <c r="AP888" s="50"/>
      <c r="AQ888" s="12"/>
      <c r="AR888" s="13"/>
      <c r="AW888" s="95"/>
      <c r="AX888" s="81"/>
      <c r="AY888" s="82"/>
    </row>
    <row r="889" spans="22:51" x14ac:dyDescent="0.2">
      <c r="V889" s="95"/>
      <c r="X889" s="13"/>
      <c r="Y889" s="93"/>
      <c r="AI889" s="38"/>
      <c r="AL889" s="13"/>
      <c r="AO889" s="15"/>
      <c r="AP889" s="50"/>
      <c r="AQ889" s="12"/>
      <c r="AR889" s="13"/>
      <c r="AW889" s="95"/>
      <c r="AX889" s="81"/>
      <c r="AY889" s="82"/>
    </row>
    <row r="890" spans="22:51" x14ac:dyDescent="0.2">
      <c r="V890" s="95"/>
      <c r="X890" s="13"/>
      <c r="Y890" s="93"/>
      <c r="AI890" s="38"/>
      <c r="AL890" s="13"/>
      <c r="AO890" s="15"/>
      <c r="AP890" s="50"/>
      <c r="AQ890" s="12"/>
      <c r="AR890" s="13"/>
      <c r="AW890" s="95"/>
      <c r="AX890" s="81"/>
      <c r="AY890" s="82"/>
    </row>
    <row r="891" spans="22:51" x14ac:dyDescent="0.2">
      <c r="V891" s="95"/>
      <c r="X891" s="13"/>
      <c r="Y891" s="93"/>
      <c r="AI891" s="38"/>
      <c r="AL891" s="13"/>
      <c r="AO891" s="15"/>
      <c r="AP891" s="50"/>
      <c r="AQ891" s="12"/>
      <c r="AR891" s="13"/>
      <c r="AW891" s="95"/>
      <c r="AX891" s="81"/>
      <c r="AY891" s="82"/>
    </row>
    <row r="892" spans="22:51" x14ac:dyDescent="0.2">
      <c r="V892" s="95"/>
      <c r="X892" s="13"/>
      <c r="Y892" s="93"/>
      <c r="AI892" s="38"/>
      <c r="AL892" s="13"/>
      <c r="AO892" s="15"/>
      <c r="AP892" s="50"/>
      <c r="AQ892" s="12"/>
      <c r="AR892" s="13"/>
      <c r="AW892" s="95"/>
      <c r="AX892" s="81"/>
      <c r="AY892" s="82"/>
    </row>
    <row r="893" spans="22:51" x14ac:dyDescent="0.2">
      <c r="V893" s="95"/>
      <c r="X893" s="13"/>
      <c r="Y893" s="93"/>
      <c r="AI893" s="38"/>
      <c r="AL893" s="13"/>
      <c r="AO893" s="15"/>
      <c r="AP893" s="50"/>
      <c r="AQ893" s="12"/>
      <c r="AR893" s="13"/>
      <c r="AW893" s="95"/>
      <c r="AX893" s="81"/>
      <c r="AY893" s="82"/>
    </row>
    <row r="894" spans="22:51" x14ac:dyDescent="0.2">
      <c r="V894" s="95"/>
      <c r="X894" s="13"/>
      <c r="Y894" s="93"/>
      <c r="AI894" s="38"/>
      <c r="AL894" s="13"/>
      <c r="AO894" s="15"/>
      <c r="AP894" s="50"/>
      <c r="AQ894" s="12"/>
      <c r="AR894" s="13"/>
      <c r="AW894" s="95"/>
      <c r="AX894" s="81"/>
      <c r="AY894" s="82"/>
    </row>
    <row r="895" spans="22:51" x14ac:dyDescent="0.2">
      <c r="V895" s="95"/>
      <c r="X895" s="13"/>
      <c r="Y895" s="93"/>
      <c r="AI895" s="38"/>
      <c r="AL895" s="13"/>
      <c r="AO895" s="15"/>
      <c r="AP895" s="50"/>
      <c r="AQ895" s="12"/>
      <c r="AR895" s="13"/>
      <c r="AW895" s="95"/>
      <c r="AX895" s="81"/>
      <c r="AY895" s="82"/>
    </row>
    <row r="896" spans="22:51" x14ac:dyDescent="0.2">
      <c r="V896" s="95"/>
      <c r="X896" s="13"/>
      <c r="Y896" s="93"/>
      <c r="AI896" s="38"/>
      <c r="AL896" s="13"/>
      <c r="AO896" s="15"/>
      <c r="AP896" s="50"/>
      <c r="AQ896" s="12"/>
      <c r="AR896" s="13"/>
      <c r="AW896" s="95"/>
      <c r="AX896" s="81"/>
      <c r="AY896" s="82"/>
    </row>
    <row r="897" spans="22:51" x14ac:dyDescent="0.2">
      <c r="V897" s="95"/>
      <c r="X897" s="13"/>
      <c r="Y897" s="93"/>
      <c r="AI897" s="38"/>
      <c r="AL897" s="13"/>
      <c r="AO897" s="15"/>
      <c r="AP897" s="50"/>
      <c r="AQ897" s="12"/>
      <c r="AR897" s="13"/>
      <c r="AW897" s="95"/>
      <c r="AX897" s="81"/>
      <c r="AY897" s="82"/>
    </row>
    <row r="898" spans="22:51" x14ac:dyDescent="0.2">
      <c r="V898" s="95"/>
      <c r="X898" s="13"/>
      <c r="Y898" s="93"/>
      <c r="AI898" s="38"/>
      <c r="AL898" s="13"/>
      <c r="AO898" s="15"/>
      <c r="AP898" s="50"/>
      <c r="AQ898" s="12"/>
      <c r="AR898" s="13"/>
      <c r="AW898" s="95"/>
      <c r="AX898" s="81"/>
      <c r="AY898" s="82"/>
    </row>
    <row r="899" spans="22:51" x14ac:dyDescent="0.2">
      <c r="V899" s="95"/>
      <c r="X899" s="13"/>
      <c r="Y899" s="93"/>
      <c r="AI899" s="38"/>
      <c r="AL899" s="13"/>
      <c r="AO899" s="15"/>
      <c r="AP899" s="50"/>
      <c r="AQ899" s="12"/>
      <c r="AR899" s="13"/>
      <c r="AW899" s="95"/>
      <c r="AX899" s="81"/>
      <c r="AY899" s="82"/>
    </row>
    <row r="900" spans="22:51" x14ac:dyDescent="0.2">
      <c r="V900" s="95"/>
      <c r="X900" s="13"/>
      <c r="Y900" s="93"/>
      <c r="AI900" s="38"/>
      <c r="AL900" s="13"/>
      <c r="AO900" s="15"/>
      <c r="AP900" s="50"/>
      <c r="AQ900" s="12"/>
      <c r="AR900" s="13"/>
      <c r="AW900" s="95"/>
      <c r="AX900" s="81"/>
      <c r="AY900" s="82"/>
    </row>
    <row r="901" spans="22:51" x14ac:dyDescent="0.2">
      <c r="V901" s="95"/>
      <c r="X901" s="13"/>
      <c r="Y901" s="93"/>
      <c r="AI901" s="38"/>
      <c r="AL901" s="13"/>
      <c r="AO901" s="15"/>
      <c r="AP901" s="50"/>
      <c r="AQ901" s="12"/>
      <c r="AR901" s="13"/>
      <c r="AW901" s="95"/>
      <c r="AX901" s="81"/>
      <c r="AY901" s="82"/>
    </row>
    <row r="902" spans="22:51" x14ac:dyDescent="0.2">
      <c r="V902" s="95"/>
      <c r="X902" s="13"/>
      <c r="Y902" s="93"/>
      <c r="AI902" s="38"/>
      <c r="AL902" s="13"/>
      <c r="AO902" s="15"/>
      <c r="AP902" s="50"/>
      <c r="AQ902" s="12"/>
      <c r="AR902" s="13"/>
      <c r="AW902" s="95"/>
      <c r="AX902" s="81"/>
      <c r="AY902" s="82"/>
    </row>
    <row r="903" spans="22:51" x14ac:dyDescent="0.2">
      <c r="V903" s="95"/>
      <c r="X903" s="13"/>
      <c r="Y903" s="93"/>
      <c r="AI903" s="38"/>
      <c r="AL903" s="13"/>
      <c r="AO903" s="15"/>
      <c r="AP903" s="50"/>
      <c r="AQ903" s="12"/>
      <c r="AR903" s="13"/>
      <c r="AW903" s="95"/>
      <c r="AX903" s="81"/>
      <c r="AY903" s="82"/>
    </row>
    <row r="904" spans="22:51" x14ac:dyDescent="0.2">
      <c r="V904" s="95"/>
      <c r="X904" s="13"/>
      <c r="Y904" s="93"/>
      <c r="AI904" s="38"/>
      <c r="AL904" s="13"/>
      <c r="AO904" s="15"/>
      <c r="AP904" s="50"/>
      <c r="AQ904" s="12"/>
      <c r="AR904" s="13"/>
      <c r="AW904" s="95"/>
      <c r="AX904" s="81"/>
      <c r="AY904" s="82"/>
    </row>
    <row r="905" spans="22:51" x14ac:dyDescent="0.2">
      <c r="V905" s="95"/>
      <c r="X905" s="13"/>
      <c r="Y905" s="93"/>
      <c r="AI905" s="38"/>
      <c r="AL905" s="13"/>
      <c r="AO905" s="15"/>
      <c r="AP905" s="50"/>
      <c r="AQ905" s="12"/>
      <c r="AR905" s="13"/>
      <c r="AW905" s="95"/>
      <c r="AX905" s="81"/>
      <c r="AY905" s="82"/>
    </row>
    <row r="906" spans="22:51" x14ac:dyDescent="0.2">
      <c r="V906" s="95"/>
      <c r="X906" s="13"/>
      <c r="Y906" s="93"/>
      <c r="AI906" s="38"/>
      <c r="AL906" s="13"/>
      <c r="AO906" s="15"/>
      <c r="AP906" s="50"/>
      <c r="AQ906" s="12"/>
      <c r="AR906" s="13"/>
      <c r="AW906" s="95"/>
      <c r="AX906" s="81"/>
      <c r="AY906" s="82"/>
    </row>
    <row r="907" spans="22:51" x14ac:dyDescent="0.2">
      <c r="V907" s="95"/>
      <c r="X907" s="13"/>
      <c r="Y907" s="93"/>
      <c r="AI907" s="38"/>
      <c r="AL907" s="13"/>
      <c r="AO907" s="15"/>
      <c r="AP907" s="50"/>
      <c r="AQ907" s="12"/>
      <c r="AR907" s="13"/>
      <c r="AW907" s="95"/>
      <c r="AX907" s="81"/>
      <c r="AY907" s="82"/>
    </row>
    <row r="908" spans="22:51" x14ac:dyDescent="0.2">
      <c r="V908" s="95"/>
      <c r="X908" s="13"/>
      <c r="Y908" s="93"/>
      <c r="AI908" s="38"/>
      <c r="AL908" s="13"/>
      <c r="AO908" s="15"/>
      <c r="AP908" s="50"/>
      <c r="AQ908" s="12"/>
      <c r="AR908" s="13"/>
      <c r="AW908" s="95"/>
      <c r="AX908" s="81"/>
      <c r="AY908" s="82"/>
    </row>
    <row r="909" spans="22:51" x14ac:dyDescent="0.2">
      <c r="V909" s="95"/>
      <c r="X909" s="13"/>
      <c r="Y909" s="93"/>
      <c r="AI909" s="38"/>
      <c r="AL909" s="13"/>
      <c r="AO909" s="15"/>
      <c r="AP909" s="50"/>
      <c r="AQ909" s="12"/>
      <c r="AR909" s="13"/>
      <c r="AW909" s="95"/>
      <c r="AX909" s="81"/>
      <c r="AY909" s="82"/>
    </row>
    <row r="910" spans="22:51" x14ac:dyDescent="0.2">
      <c r="V910" s="95"/>
      <c r="X910" s="13"/>
      <c r="Y910" s="93"/>
      <c r="AI910" s="38"/>
      <c r="AL910" s="13"/>
      <c r="AO910" s="15"/>
      <c r="AP910" s="50"/>
      <c r="AQ910" s="12"/>
      <c r="AR910" s="13"/>
      <c r="AW910" s="95"/>
      <c r="AX910" s="81"/>
      <c r="AY910" s="82"/>
    </row>
    <row r="911" spans="22:51" x14ac:dyDescent="0.2">
      <c r="V911" s="95"/>
      <c r="X911" s="13"/>
      <c r="Y911" s="93"/>
      <c r="AI911" s="38"/>
      <c r="AL911" s="13"/>
      <c r="AO911" s="15"/>
      <c r="AP911" s="50"/>
      <c r="AQ911" s="12"/>
      <c r="AR911" s="13"/>
      <c r="AW911" s="95"/>
      <c r="AX911" s="81"/>
      <c r="AY911" s="82"/>
    </row>
    <row r="912" spans="22:51" x14ac:dyDescent="0.2">
      <c r="V912" s="95"/>
      <c r="X912" s="13"/>
      <c r="Y912" s="93"/>
      <c r="AI912" s="38"/>
      <c r="AL912" s="13"/>
      <c r="AO912" s="15"/>
      <c r="AP912" s="50"/>
      <c r="AQ912" s="12"/>
      <c r="AR912" s="13"/>
      <c r="AW912" s="95"/>
      <c r="AX912" s="81"/>
      <c r="AY912" s="82"/>
    </row>
    <row r="913" spans="20:51" x14ac:dyDescent="0.2">
      <c r="V913" s="95"/>
      <c r="X913" s="13"/>
      <c r="Y913" s="93"/>
      <c r="AI913" s="38"/>
      <c r="AL913" s="13"/>
      <c r="AO913" s="15"/>
      <c r="AP913" s="50"/>
      <c r="AQ913" s="12"/>
      <c r="AR913" s="13"/>
      <c r="AW913" s="95"/>
      <c r="AX913" s="81"/>
      <c r="AY913" s="82"/>
    </row>
    <row r="914" spans="20:51" x14ac:dyDescent="0.2">
      <c r="V914" s="95"/>
      <c r="X914" s="13"/>
      <c r="Y914" s="93"/>
      <c r="AI914" s="38"/>
      <c r="AL914" s="13"/>
      <c r="AO914" s="15"/>
      <c r="AP914" s="50"/>
      <c r="AQ914" s="12"/>
      <c r="AR914" s="13"/>
      <c r="AW914" s="95"/>
      <c r="AX914" s="81"/>
      <c r="AY914" s="82"/>
    </row>
    <row r="915" spans="20:51" x14ac:dyDescent="0.2">
      <c r="V915" s="95"/>
      <c r="X915" s="13"/>
      <c r="Y915" s="93"/>
      <c r="AI915" s="38"/>
      <c r="AL915" s="13"/>
      <c r="AO915" s="15"/>
      <c r="AP915" s="50"/>
      <c r="AQ915" s="12"/>
      <c r="AR915" s="13"/>
      <c r="AW915" s="95"/>
      <c r="AX915" s="81"/>
      <c r="AY915" s="82"/>
    </row>
    <row r="916" spans="20:51" x14ac:dyDescent="0.2">
      <c r="T916" s="34"/>
      <c r="U916" s="34"/>
      <c r="V916" s="95"/>
      <c r="X916" s="13"/>
      <c r="Y916" s="93"/>
      <c r="AI916" s="38"/>
      <c r="AL916" s="13"/>
      <c r="AO916" s="15"/>
      <c r="AP916" s="50"/>
      <c r="AQ916" s="12"/>
      <c r="AR916" s="13"/>
      <c r="AU916" s="99"/>
      <c r="AW916" s="95"/>
      <c r="AX916" s="81"/>
      <c r="AY916" s="82"/>
    </row>
    <row r="917" spans="20:51" x14ac:dyDescent="0.2">
      <c r="V917" s="95"/>
      <c r="X917" s="13"/>
      <c r="Y917" s="93"/>
      <c r="AI917" s="38"/>
      <c r="AL917" s="13"/>
      <c r="AO917" s="15"/>
      <c r="AP917" s="50"/>
      <c r="AQ917" s="12"/>
      <c r="AR917" s="13"/>
      <c r="AW917" s="95"/>
      <c r="AX917" s="81"/>
      <c r="AY917" s="82"/>
    </row>
    <row r="918" spans="20:51" x14ac:dyDescent="0.2">
      <c r="V918" s="95"/>
      <c r="X918" s="13"/>
      <c r="Y918" s="93"/>
      <c r="AI918" s="38"/>
      <c r="AL918" s="13"/>
      <c r="AO918" s="15"/>
      <c r="AP918" s="50"/>
      <c r="AQ918" s="12"/>
      <c r="AR918" s="13"/>
      <c r="AW918" s="95"/>
      <c r="AX918" s="81"/>
      <c r="AY918" s="82"/>
    </row>
    <row r="919" spans="20:51" x14ac:dyDescent="0.2">
      <c r="V919" s="95"/>
      <c r="X919" s="13"/>
      <c r="Y919" s="93"/>
      <c r="AI919" s="38"/>
      <c r="AL919" s="13"/>
      <c r="AO919" s="15"/>
      <c r="AP919" s="50"/>
      <c r="AQ919" s="12"/>
      <c r="AR919" s="13"/>
      <c r="AW919" s="95"/>
      <c r="AX919" s="81"/>
      <c r="AY919" s="82"/>
    </row>
    <row r="920" spans="20:51" x14ac:dyDescent="0.2">
      <c r="V920" s="95"/>
      <c r="X920" s="13"/>
      <c r="Y920" s="93"/>
      <c r="AI920" s="38"/>
      <c r="AL920" s="13"/>
      <c r="AO920" s="15"/>
      <c r="AP920" s="50"/>
      <c r="AQ920" s="12"/>
      <c r="AR920" s="13"/>
      <c r="AW920" s="95"/>
      <c r="AX920" s="81"/>
      <c r="AY920" s="82"/>
    </row>
    <row r="921" spans="20:51" x14ac:dyDescent="0.2">
      <c r="V921" s="95"/>
      <c r="X921" s="13"/>
      <c r="Y921" s="93"/>
      <c r="AI921" s="38"/>
      <c r="AL921" s="13"/>
      <c r="AO921" s="15"/>
      <c r="AP921" s="50"/>
      <c r="AQ921" s="12"/>
      <c r="AR921" s="13"/>
      <c r="AW921" s="95"/>
      <c r="AX921" s="81"/>
      <c r="AY921" s="82"/>
    </row>
    <row r="922" spans="20:51" x14ac:dyDescent="0.2">
      <c r="V922" s="95"/>
      <c r="X922" s="13"/>
      <c r="Y922" s="93"/>
      <c r="AI922" s="38"/>
      <c r="AL922" s="13"/>
      <c r="AO922" s="15"/>
      <c r="AP922" s="50"/>
      <c r="AQ922" s="12"/>
      <c r="AR922" s="13"/>
      <c r="AW922" s="95"/>
      <c r="AX922" s="81"/>
      <c r="AY922" s="82"/>
    </row>
    <row r="923" spans="20:51" x14ac:dyDescent="0.2">
      <c r="V923" s="95"/>
      <c r="X923" s="13"/>
      <c r="Y923" s="93"/>
      <c r="AI923" s="38"/>
      <c r="AL923" s="13"/>
      <c r="AO923" s="15"/>
      <c r="AP923" s="50"/>
      <c r="AQ923" s="12"/>
      <c r="AR923" s="13"/>
      <c r="AW923" s="95"/>
      <c r="AX923" s="81"/>
      <c r="AY923" s="82"/>
    </row>
    <row r="924" spans="20:51" x14ac:dyDescent="0.2">
      <c r="V924" s="95"/>
      <c r="X924" s="13"/>
      <c r="Y924" s="93"/>
      <c r="AI924" s="38"/>
      <c r="AL924" s="13"/>
      <c r="AO924" s="15"/>
      <c r="AP924" s="50"/>
      <c r="AQ924" s="12"/>
      <c r="AR924" s="13"/>
      <c r="AW924" s="95"/>
      <c r="AX924" s="81"/>
      <c r="AY924" s="82"/>
    </row>
    <row r="925" spans="20:51" x14ac:dyDescent="0.2">
      <c r="V925" s="95"/>
      <c r="X925" s="13"/>
      <c r="Y925" s="93"/>
      <c r="AI925" s="38"/>
      <c r="AL925" s="13"/>
      <c r="AO925" s="15"/>
      <c r="AP925" s="50"/>
      <c r="AQ925" s="12"/>
      <c r="AR925" s="13"/>
      <c r="AW925" s="95"/>
      <c r="AX925" s="81"/>
      <c r="AY925" s="82"/>
    </row>
    <row r="926" spans="20:51" x14ac:dyDescent="0.2">
      <c r="V926" s="95"/>
      <c r="X926" s="13"/>
      <c r="Y926" s="93"/>
      <c r="AI926" s="38"/>
      <c r="AL926" s="13"/>
      <c r="AO926" s="15"/>
      <c r="AP926" s="50"/>
      <c r="AQ926" s="12"/>
      <c r="AR926" s="13"/>
      <c r="AW926" s="95"/>
      <c r="AX926" s="81"/>
      <c r="AY926" s="82"/>
    </row>
    <row r="927" spans="20:51" x14ac:dyDescent="0.2">
      <c r="V927" s="95"/>
      <c r="X927" s="13"/>
      <c r="Y927" s="93"/>
      <c r="AI927" s="38"/>
      <c r="AL927" s="13"/>
      <c r="AO927" s="15"/>
      <c r="AP927" s="50"/>
      <c r="AQ927" s="12"/>
      <c r="AR927" s="13"/>
      <c r="AW927" s="95"/>
      <c r="AX927" s="81"/>
      <c r="AY927" s="82"/>
    </row>
    <row r="928" spans="20:51" x14ac:dyDescent="0.2">
      <c r="V928" s="95"/>
      <c r="X928" s="13"/>
      <c r="Y928" s="93"/>
      <c r="AI928" s="38"/>
      <c r="AL928" s="13"/>
      <c r="AO928" s="15"/>
      <c r="AP928" s="50"/>
      <c r="AQ928" s="12"/>
      <c r="AR928" s="13"/>
      <c r="AW928" s="95"/>
      <c r="AX928" s="81"/>
      <c r="AY928" s="82"/>
    </row>
    <row r="929" spans="20:51" x14ac:dyDescent="0.2">
      <c r="V929" s="95"/>
      <c r="X929" s="13"/>
      <c r="Y929" s="93"/>
      <c r="AI929" s="38"/>
      <c r="AL929" s="13"/>
      <c r="AO929" s="15"/>
      <c r="AP929" s="50"/>
      <c r="AQ929" s="12"/>
      <c r="AR929" s="13"/>
      <c r="AW929" s="95"/>
      <c r="AX929" s="81"/>
      <c r="AY929" s="82"/>
    </row>
    <row r="930" spans="20:51" x14ac:dyDescent="0.2">
      <c r="T930" s="34"/>
      <c r="U930" s="34"/>
      <c r="V930" s="95"/>
      <c r="X930" s="13"/>
      <c r="Y930" s="93"/>
      <c r="AI930" s="38"/>
      <c r="AL930" s="13"/>
      <c r="AO930" s="15"/>
      <c r="AP930" s="50"/>
      <c r="AQ930" s="12"/>
      <c r="AR930" s="13"/>
      <c r="AU930" s="99"/>
      <c r="AW930" s="95"/>
      <c r="AX930" s="81"/>
      <c r="AY930" s="82"/>
    </row>
    <row r="931" spans="20:51" x14ac:dyDescent="0.2">
      <c r="V931" s="95"/>
      <c r="X931" s="13"/>
      <c r="Y931" s="93"/>
      <c r="AI931" s="38"/>
      <c r="AL931" s="13"/>
      <c r="AO931" s="15"/>
      <c r="AP931" s="50"/>
      <c r="AQ931" s="12"/>
      <c r="AR931" s="13"/>
      <c r="AW931" s="95"/>
      <c r="AX931" s="81"/>
      <c r="AY931" s="82"/>
    </row>
    <row r="932" spans="20:51" x14ac:dyDescent="0.2">
      <c r="T932" s="34"/>
      <c r="U932" s="34"/>
      <c r="V932" s="95"/>
      <c r="X932" s="13"/>
      <c r="Y932" s="93"/>
      <c r="AI932" s="38"/>
      <c r="AL932" s="13"/>
      <c r="AO932" s="15"/>
      <c r="AP932" s="50"/>
      <c r="AQ932" s="12"/>
      <c r="AR932" s="13"/>
      <c r="AU932" s="99"/>
      <c r="AW932" s="95"/>
      <c r="AX932" s="81"/>
      <c r="AY932" s="82"/>
    </row>
    <row r="933" spans="20:51" x14ac:dyDescent="0.2">
      <c r="V933" s="95"/>
      <c r="X933" s="13"/>
      <c r="Y933" s="93"/>
      <c r="AI933" s="38"/>
      <c r="AL933" s="13"/>
      <c r="AO933" s="15"/>
      <c r="AP933" s="50"/>
      <c r="AQ933" s="12"/>
      <c r="AR933" s="13"/>
      <c r="AW933" s="95"/>
      <c r="AX933" s="81"/>
      <c r="AY933" s="82"/>
    </row>
    <row r="934" spans="20:51" x14ac:dyDescent="0.2">
      <c r="V934" s="95"/>
      <c r="X934" s="13"/>
      <c r="Y934" s="93"/>
      <c r="AI934" s="38"/>
      <c r="AL934" s="13"/>
      <c r="AO934" s="15"/>
      <c r="AP934" s="50"/>
      <c r="AQ934" s="12"/>
      <c r="AR934" s="13"/>
      <c r="AW934" s="95"/>
      <c r="AX934" s="81"/>
      <c r="AY934" s="82"/>
    </row>
    <row r="935" spans="20:51" x14ac:dyDescent="0.2">
      <c r="V935" s="95"/>
      <c r="X935" s="13"/>
      <c r="Y935" s="93"/>
      <c r="AI935" s="38"/>
      <c r="AL935" s="13"/>
      <c r="AO935" s="15"/>
      <c r="AP935" s="50"/>
      <c r="AQ935" s="12"/>
      <c r="AR935" s="13"/>
      <c r="AW935" s="95"/>
      <c r="AX935" s="81"/>
      <c r="AY935" s="82"/>
    </row>
    <row r="936" spans="20:51" x14ac:dyDescent="0.2">
      <c r="V936" s="95"/>
      <c r="X936" s="13"/>
      <c r="Y936" s="93"/>
      <c r="AI936" s="38"/>
      <c r="AL936" s="13"/>
      <c r="AO936" s="15"/>
      <c r="AP936" s="50"/>
      <c r="AQ936" s="12"/>
      <c r="AR936" s="13"/>
      <c r="AW936" s="95"/>
      <c r="AX936" s="81"/>
      <c r="AY936" s="82"/>
    </row>
    <row r="937" spans="20:51" x14ac:dyDescent="0.2">
      <c r="V937" s="95"/>
      <c r="X937" s="13"/>
      <c r="Y937" s="93"/>
      <c r="AI937" s="38"/>
      <c r="AL937" s="13"/>
      <c r="AO937" s="15"/>
      <c r="AP937" s="50"/>
      <c r="AQ937" s="12"/>
      <c r="AR937" s="13"/>
      <c r="AW937" s="95"/>
      <c r="AX937" s="81"/>
      <c r="AY937" s="82"/>
    </row>
    <row r="938" spans="20:51" x14ac:dyDescent="0.2">
      <c r="V938" s="95"/>
      <c r="X938" s="13"/>
      <c r="Y938" s="93"/>
      <c r="AI938" s="38"/>
      <c r="AL938" s="13"/>
      <c r="AO938" s="15"/>
      <c r="AP938" s="50"/>
      <c r="AQ938" s="12"/>
      <c r="AR938" s="13"/>
      <c r="AW938" s="95"/>
      <c r="AX938" s="81"/>
      <c r="AY938" s="82"/>
    </row>
    <row r="939" spans="20:51" x14ac:dyDescent="0.2">
      <c r="V939" s="95"/>
      <c r="X939" s="13"/>
      <c r="Y939" s="93"/>
      <c r="AI939" s="38"/>
      <c r="AL939" s="13"/>
      <c r="AO939" s="15"/>
      <c r="AP939" s="50"/>
      <c r="AQ939" s="12"/>
      <c r="AR939" s="13"/>
      <c r="AW939" s="95"/>
      <c r="AX939" s="81"/>
      <c r="AY939" s="82"/>
    </row>
    <row r="940" spans="20:51" x14ac:dyDescent="0.2">
      <c r="V940" s="95"/>
      <c r="X940" s="13"/>
      <c r="Y940" s="93"/>
      <c r="AI940" s="38"/>
      <c r="AL940" s="13"/>
      <c r="AO940" s="15"/>
      <c r="AP940" s="50"/>
      <c r="AQ940" s="12"/>
      <c r="AR940" s="13"/>
      <c r="AW940" s="95"/>
      <c r="AX940" s="81"/>
      <c r="AY940" s="82"/>
    </row>
    <row r="941" spans="20:51" x14ac:dyDescent="0.2">
      <c r="T941" s="34"/>
      <c r="U941" s="34"/>
      <c r="V941" s="95"/>
      <c r="X941" s="13"/>
      <c r="Y941" s="93"/>
      <c r="AI941" s="38"/>
      <c r="AL941" s="13"/>
      <c r="AO941" s="15"/>
      <c r="AP941" s="50"/>
      <c r="AQ941" s="12"/>
      <c r="AR941" s="13"/>
      <c r="AU941" s="99"/>
      <c r="AW941" s="95"/>
      <c r="AX941" s="81"/>
      <c r="AY941" s="82"/>
    </row>
    <row r="942" spans="20:51" x14ac:dyDescent="0.2">
      <c r="V942" s="95"/>
      <c r="X942" s="13"/>
      <c r="Y942" s="93"/>
      <c r="AI942" s="38"/>
      <c r="AL942" s="13"/>
      <c r="AO942" s="15"/>
      <c r="AP942" s="50"/>
      <c r="AQ942" s="12"/>
      <c r="AR942" s="13"/>
      <c r="AW942" s="95"/>
      <c r="AX942" s="81"/>
      <c r="AY942" s="82"/>
    </row>
    <row r="943" spans="20:51" x14ac:dyDescent="0.2">
      <c r="V943" s="95"/>
      <c r="X943" s="13"/>
      <c r="Y943" s="93"/>
      <c r="AI943" s="38"/>
      <c r="AL943" s="13"/>
      <c r="AO943" s="15"/>
      <c r="AP943" s="50"/>
      <c r="AQ943" s="12"/>
      <c r="AR943" s="13"/>
      <c r="AW943" s="95"/>
      <c r="AX943" s="81"/>
      <c r="AY943" s="82"/>
    </row>
    <row r="944" spans="20:51" x14ac:dyDescent="0.2">
      <c r="V944" s="95"/>
      <c r="X944" s="13"/>
      <c r="Y944" s="93"/>
      <c r="AI944" s="38"/>
      <c r="AL944" s="13"/>
      <c r="AO944" s="15"/>
      <c r="AP944" s="50"/>
      <c r="AQ944" s="12"/>
      <c r="AR944" s="13"/>
      <c r="AW944" s="95"/>
      <c r="AX944" s="81"/>
      <c r="AY944" s="82"/>
    </row>
    <row r="945" spans="22:52" x14ac:dyDescent="0.2">
      <c r="V945" s="95"/>
      <c r="X945" s="13"/>
      <c r="Y945" s="93"/>
      <c r="AI945" s="38"/>
      <c r="AL945" s="13"/>
      <c r="AO945" s="15"/>
      <c r="AP945" s="50"/>
      <c r="AQ945" s="12"/>
      <c r="AR945" s="13"/>
      <c r="AW945" s="95"/>
      <c r="AX945" s="81"/>
      <c r="AY945" s="82"/>
    </row>
    <row r="946" spans="22:52" x14ac:dyDescent="0.2">
      <c r="V946" s="95"/>
      <c r="X946" s="13"/>
      <c r="Y946" s="93"/>
      <c r="AI946" s="38"/>
      <c r="AL946" s="13"/>
      <c r="AO946" s="15"/>
      <c r="AP946" s="50"/>
      <c r="AQ946" s="12"/>
      <c r="AR946" s="13"/>
      <c r="AW946" s="95"/>
      <c r="AX946" s="81"/>
      <c r="AY946" s="82"/>
    </row>
    <row r="947" spans="22:52" x14ac:dyDescent="0.2">
      <c r="V947" s="95"/>
      <c r="X947" s="13"/>
      <c r="Y947" s="93"/>
      <c r="AL947" s="100"/>
      <c r="AW947" s="95"/>
      <c r="AX947" s="101"/>
      <c r="AY947" s="82"/>
    </row>
    <row r="948" spans="22:52" x14ac:dyDescent="0.2">
      <c r="V948" s="95"/>
      <c r="X948" s="13"/>
      <c r="Y948" s="93"/>
      <c r="AI948" s="38"/>
      <c r="AL948" s="13"/>
      <c r="AO948" s="15"/>
      <c r="AP948" s="50"/>
      <c r="AQ948" s="12"/>
      <c r="AR948" s="13"/>
      <c r="AV948" s="50"/>
      <c r="AW948" s="95"/>
      <c r="AX948" s="81"/>
      <c r="AY948" s="82"/>
      <c r="AZ948" s="50"/>
    </row>
    <row r="949" spans="22:52" x14ac:dyDescent="0.2">
      <c r="V949" s="95"/>
      <c r="X949" s="13"/>
      <c r="Y949" s="93"/>
      <c r="AI949" s="38"/>
      <c r="AL949" s="13"/>
      <c r="AO949" s="15"/>
      <c r="AP949" s="50"/>
      <c r="AQ949" s="12"/>
      <c r="AR949" s="13"/>
      <c r="AV949" s="50"/>
      <c r="AW949" s="95"/>
      <c r="AX949" s="81"/>
      <c r="AY949" s="82"/>
      <c r="AZ949" s="50"/>
    </row>
    <row r="950" spans="22:52" x14ac:dyDescent="0.2">
      <c r="V950" s="95"/>
      <c r="X950" s="13"/>
      <c r="Y950" s="93"/>
      <c r="AI950" s="38"/>
      <c r="AL950" s="13"/>
      <c r="AO950" s="15"/>
      <c r="AP950" s="50"/>
      <c r="AQ950" s="12"/>
      <c r="AR950" s="13"/>
      <c r="AV950" s="50"/>
      <c r="AW950" s="95"/>
      <c r="AX950" s="81"/>
      <c r="AY950" s="82"/>
      <c r="AZ950" s="50"/>
    </row>
    <row r="951" spans="22:52" x14ac:dyDescent="0.2">
      <c r="V951" s="95"/>
      <c r="X951" s="13"/>
      <c r="Y951" s="93"/>
      <c r="AI951" s="38"/>
      <c r="AL951" s="13"/>
      <c r="AO951" s="15"/>
      <c r="AP951" s="50"/>
      <c r="AQ951" s="12"/>
      <c r="AR951" s="13"/>
      <c r="AW951" s="95"/>
      <c r="AX951" s="81"/>
      <c r="AY951" s="82"/>
      <c r="AZ951" s="85"/>
    </row>
    <row r="952" spans="22:52" x14ac:dyDescent="0.2">
      <c r="V952" s="95"/>
      <c r="X952" s="13"/>
      <c r="Y952" s="93"/>
      <c r="AI952" s="38"/>
      <c r="AL952" s="13"/>
      <c r="AO952" s="15"/>
      <c r="AP952" s="50"/>
      <c r="AQ952" s="12"/>
      <c r="AR952" s="13"/>
      <c r="AW952" s="95"/>
      <c r="AX952" s="81"/>
      <c r="AY952" s="82"/>
      <c r="AZ952" s="89"/>
    </row>
    <row r="953" spans="22:52" x14ac:dyDescent="0.2">
      <c r="V953" s="95"/>
      <c r="X953" s="13"/>
      <c r="Y953" s="93"/>
      <c r="AI953" s="38"/>
      <c r="AL953" s="13"/>
      <c r="AO953" s="15"/>
      <c r="AP953" s="50"/>
      <c r="AQ953" s="12"/>
      <c r="AR953" s="13"/>
      <c r="AW953" s="95"/>
      <c r="AX953" s="81"/>
      <c r="AY953" s="82"/>
    </row>
    <row r="954" spans="22:52" x14ac:dyDescent="0.2">
      <c r="V954" s="95"/>
      <c r="X954" s="13"/>
      <c r="Y954" s="93"/>
      <c r="AI954" s="38"/>
      <c r="AL954" s="13"/>
      <c r="AO954" s="15"/>
      <c r="AP954" s="50"/>
      <c r="AQ954" s="12"/>
      <c r="AR954" s="13"/>
      <c r="AW954" s="95"/>
      <c r="AX954" s="81"/>
      <c r="AY954" s="82"/>
    </row>
    <row r="955" spans="22:52" x14ac:dyDescent="0.2">
      <c r="V955" s="95"/>
      <c r="X955" s="13"/>
      <c r="Y955" s="93"/>
      <c r="AI955" s="38"/>
      <c r="AL955" s="13"/>
      <c r="AO955" s="15"/>
      <c r="AP955" s="50"/>
      <c r="AQ955" s="12"/>
      <c r="AR955" s="13"/>
      <c r="AW955" s="95"/>
      <c r="AX955" s="81"/>
      <c r="AY955" s="82"/>
    </row>
    <row r="956" spans="22:52" x14ac:dyDescent="0.2">
      <c r="V956" s="95"/>
      <c r="X956" s="13"/>
      <c r="Y956" s="93"/>
      <c r="AI956" s="38"/>
      <c r="AL956" s="13"/>
      <c r="AO956" s="15"/>
      <c r="AP956" s="50"/>
      <c r="AQ956" s="12"/>
      <c r="AR956" s="13"/>
      <c r="AW956" s="95"/>
      <c r="AX956" s="81"/>
      <c r="AY956" s="82"/>
    </row>
    <row r="957" spans="22:52" x14ac:dyDescent="0.2">
      <c r="V957" s="95"/>
      <c r="X957" s="13"/>
      <c r="Y957" s="93"/>
      <c r="AI957" s="38"/>
      <c r="AL957" s="13"/>
      <c r="AO957" s="15"/>
      <c r="AP957" s="50"/>
      <c r="AQ957" s="12"/>
      <c r="AR957" s="13"/>
      <c r="AW957" s="95"/>
      <c r="AX957" s="81"/>
      <c r="AY957" s="82"/>
    </row>
    <row r="958" spans="22:52" x14ac:dyDescent="0.2">
      <c r="V958" s="95"/>
      <c r="X958" s="13"/>
      <c r="Y958" s="93"/>
      <c r="AI958" s="38"/>
      <c r="AL958" s="13"/>
      <c r="AO958" s="15"/>
      <c r="AP958" s="50"/>
      <c r="AQ958" s="12"/>
      <c r="AR958" s="13"/>
      <c r="AW958" s="95"/>
      <c r="AX958" s="81"/>
      <c r="AY958" s="82"/>
    </row>
    <row r="959" spans="22:52" x14ac:dyDescent="0.2">
      <c r="V959" s="95"/>
      <c r="X959" s="13"/>
      <c r="Y959" s="93"/>
      <c r="AI959" s="38"/>
      <c r="AL959" s="13"/>
      <c r="AO959" s="15"/>
      <c r="AP959" s="50"/>
      <c r="AQ959" s="12"/>
      <c r="AR959" s="13"/>
      <c r="AW959" s="95"/>
      <c r="AX959" s="81"/>
      <c r="AY959" s="82"/>
    </row>
    <row r="960" spans="22:52" x14ac:dyDescent="0.2">
      <c r="V960" s="95"/>
      <c r="X960" s="13"/>
      <c r="Y960" s="93"/>
      <c r="AI960" s="38"/>
      <c r="AL960" s="13"/>
      <c r="AO960" s="15"/>
      <c r="AP960" s="50"/>
      <c r="AQ960" s="12"/>
      <c r="AR960" s="13"/>
      <c r="AW960" s="95"/>
      <c r="AX960" s="81"/>
      <c r="AY960" s="82"/>
    </row>
    <row r="961" spans="22:51" x14ac:dyDescent="0.2">
      <c r="V961" s="95"/>
      <c r="X961" s="13"/>
      <c r="Y961" s="93"/>
      <c r="AI961" s="38"/>
      <c r="AL961" s="13"/>
      <c r="AO961" s="15"/>
      <c r="AP961" s="50"/>
      <c r="AQ961" s="12"/>
      <c r="AR961" s="13"/>
      <c r="AW961" s="95"/>
      <c r="AX961" s="81"/>
      <c r="AY961" s="82"/>
    </row>
    <row r="962" spans="22:51" x14ac:dyDescent="0.2">
      <c r="V962" s="95"/>
      <c r="X962" s="13"/>
      <c r="Y962" s="93"/>
      <c r="AI962" s="38"/>
      <c r="AL962" s="13"/>
      <c r="AO962" s="15"/>
      <c r="AP962" s="50"/>
      <c r="AQ962" s="12"/>
      <c r="AR962" s="13"/>
      <c r="AW962" s="95"/>
      <c r="AX962" s="81"/>
      <c r="AY962" s="82"/>
    </row>
    <row r="963" spans="22:51" x14ac:dyDescent="0.2">
      <c r="V963" s="95"/>
      <c r="X963" s="13"/>
      <c r="Y963" s="93"/>
      <c r="AI963" s="38"/>
      <c r="AL963" s="13"/>
      <c r="AO963" s="15"/>
      <c r="AP963" s="50"/>
      <c r="AQ963" s="12"/>
      <c r="AR963" s="13"/>
      <c r="AW963" s="95"/>
      <c r="AX963" s="81"/>
      <c r="AY963" s="82"/>
    </row>
    <row r="964" spans="22:51" x14ac:dyDescent="0.2">
      <c r="V964" s="95"/>
      <c r="X964" s="13"/>
      <c r="Y964" s="93"/>
      <c r="AI964" s="38"/>
      <c r="AL964" s="13"/>
      <c r="AO964" s="15"/>
      <c r="AP964" s="50"/>
      <c r="AQ964" s="12"/>
      <c r="AR964" s="13"/>
      <c r="AW964" s="95"/>
      <c r="AX964" s="81"/>
      <c r="AY964" s="82"/>
    </row>
    <row r="965" spans="22:51" x14ac:dyDescent="0.2">
      <c r="V965" s="95"/>
      <c r="X965" s="13"/>
      <c r="Y965" s="93"/>
      <c r="AI965" s="38"/>
      <c r="AL965" s="13"/>
      <c r="AO965" s="15"/>
      <c r="AP965" s="50"/>
      <c r="AQ965" s="12"/>
      <c r="AR965" s="13"/>
      <c r="AW965" s="95"/>
      <c r="AX965" s="81"/>
      <c r="AY965" s="82"/>
    </row>
    <row r="966" spans="22:51" x14ac:dyDescent="0.2">
      <c r="V966" s="95"/>
      <c r="X966" s="13"/>
      <c r="Y966" s="93"/>
      <c r="AI966" s="38"/>
      <c r="AL966" s="13"/>
      <c r="AO966" s="15"/>
      <c r="AP966" s="50"/>
      <c r="AQ966" s="12"/>
      <c r="AR966" s="13"/>
      <c r="AW966" s="95"/>
      <c r="AX966" s="81"/>
      <c r="AY966" s="82"/>
    </row>
    <row r="967" spans="22:51" x14ac:dyDescent="0.2">
      <c r="V967" s="95"/>
      <c r="X967" s="13"/>
      <c r="Y967" s="93"/>
      <c r="AI967" s="38"/>
      <c r="AL967" s="13"/>
      <c r="AO967" s="15"/>
      <c r="AP967" s="50"/>
      <c r="AQ967" s="12"/>
      <c r="AR967" s="13"/>
      <c r="AW967" s="95"/>
      <c r="AX967" s="81"/>
      <c r="AY967" s="82"/>
    </row>
    <row r="968" spans="22:51" x14ac:dyDescent="0.2">
      <c r="V968" s="95"/>
      <c r="X968" s="13"/>
      <c r="Y968" s="93"/>
      <c r="AI968" s="38"/>
      <c r="AL968" s="13"/>
      <c r="AO968" s="15"/>
      <c r="AP968" s="50"/>
      <c r="AQ968" s="12"/>
      <c r="AR968" s="13"/>
      <c r="AW968" s="95"/>
      <c r="AX968" s="81"/>
      <c r="AY968" s="82"/>
    </row>
    <row r="969" spans="22:51" x14ac:dyDescent="0.2">
      <c r="V969" s="95"/>
      <c r="X969" s="13"/>
      <c r="Y969" s="93"/>
      <c r="AI969" s="38"/>
      <c r="AL969" s="13"/>
      <c r="AO969" s="15"/>
      <c r="AP969" s="50"/>
      <c r="AQ969" s="12"/>
      <c r="AR969" s="13"/>
      <c r="AW969" s="95"/>
      <c r="AX969" s="81"/>
      <c r="AY969" s="82"/>
    </row>
    <row r="970" spans="22:51" x14ac:dyDescent="0.2">
      <c r="V970" s="95"/>
      <c r="X970" s="13"/>
      <c r="Y970" s="93"/>
      <c r="AI970" s="38"/>
      <c r="AL970" s="13"/>
      <c r="AO970" s="15"/>
      <c r="AP970" s="50"/>
      <c r="AQ970" s="12"/>
      <c r="AR970" s="13"/>
      <c r="AW970" s="95"/>
      <c r="AX970" s="81"/>
      <c r="AY970" s="82"/>
    </row>
    <row r="971" spans="22:51" x14ac:dyDescent="0.2">
      <c r="V971" s="95"/>
      <c r="X971" s="13"/>
      <c r="Y971" s="93"/>
      <c r="AI971" s="38"/>
      <c r="AL971" s="13"/>
      <c r="AO971" s="15"/>
      <c r="AP971" s="50"/>
      <c r="AQ971" s="12"/>
      <c r="AR971" s="13"/>
      <c r="AW971" s="95"/>
      <c r="AX971" s="81"/>
      <c r="AY971" s="82"/>
    </row>
    <row r="972" spans="22:51" x14ac:dyDescent="0.2">
      <c r="V972" s="95"/>
      <c r="X972" s="13"/>
      <c r="Y972" s="93"/>
      <c r="AI972" s="38"/>
      <c r="AL972" s="13"/>
      <c r="AO972" s="15"/>
      <c r="AP972" s="50"/>
      <c r="AQ972" s="12"/>
      <c r="AR972" s="13"/>
      <c r="AW972" s="95"/>
      <c r="AX972" s="81"/>
      <c r="AY972" s="82"/>
    </row>
    <row r="973" spans="22:51" x14ac:dyDescent="0.2">
      <c r="V973" s="95"/>
      <c r="X973" s="13"/>
      <c r="Y973" s="93"/>
      <c r="AI973" s="38"/>
      <c r="AL973" s="13"/>
      <c r="AO973" s="15"/>
      <c r="AP973" s="50"/>
      <c r="AQ973" s="12"/>
      <c r="AR973" s="13"/>
      <c r="AW973" s="95"/>
      <c r="AX973" s="81"/>
      <c r="AY973" s="82"/>
    </row>
    <row r="974" spans="22:51" x14ac:dyDescent="0.2">
      <c r="V974" s="95"/>
      <c r="X974" s="13"/>
      <c r="Y974" s="93"/>
      <c r="AI974" s="38"/>
      <c r="AL974" s="13"/>
      <c r="AO974" s="15"/>
      <c r="AP974" s="50"/>
      <c r="AQ974" s="12"/>
      <c r="AR974" s="13"/>
      <c r="AW974" s="95"/>
      <c r="AX974" s="81"/>
      <c r="AY974" s="82"/>
    </row>
    <row r="975" spans="22:51" x14ac:dyDescent="0.2">
      <c r="V975" s="95"/>
      <c r="X975" s="13"/>
      <c r="Y975" s="93"/>
      <c r="AI975" s="38"/>
      <c r="AL975" s="13"/>
      <c r="AO975" s="15"/>
      <c r="AP975" s="50"/>
      <c r="AQ975" s="12"/>
      <c r="AR975" s="13"/>
      <c r="AW975" s="95"/>
      <c r="AX975" s="81"/>
      <c r="AY975" s="82"/>
    </row>
    <row r="976" spans="22:51" x14ac:dyDescent="0.2">
      <c r="V976" s="95"/>
      <c r="X976" s="13"/>
      <c r="Y976" s="93"/>
      <c r="AI976" s="38"/>
      <c r="AL976" s="13"/>
      <c r="AO976" s="15"/>
      <c r="AP976" s="50"/>
      <c r="AQ976" s="12"/>
      <c r="AR976" s="13"/>
      <c r="AW976" s="95"/>
      <c r="AX976" s="81"/>
      <c r="AY976" s="82"/>
    </row>
    <row r="977" spans="20:51" x14ac:dyDescent="0.2">
      <c r="V977" s="95"/>
      <c r="X977" s="13"/>
      <c r="Y977" s="93"/>
      <c r="AI977" s="38"/>
      <c r="AL977" s="13"/>
      <c r="AO977" s="15"/>
      <c r="AP977" s="50"/>
      <c r="AQ977" s="12"/>
      <c r="AR977" s="13"/>
      <c r="AW977" s="95"/>
      <c r="AX977" s="81"/>
      <c r="AY977" s="82"/>
    </row>
    <row r="978" spans="20:51" x14ac:dyDescent="0.2">
      <c r="V978" s="95"/>
      <c r="X978" s="13"/>
      <c r="Y978" s="93"/>
      <c r="AI978" s="38"/>
      <c r="AL978" s="13"/>
      <c r="AO978" s="15"/>
      <c r="AP978" s="50"/>
      <c r="AQ978" s="12"/>
      <c r="AR978" s="13"/>
      <c r="AW978" s="95"/>
      <c r="AX978" s="81"/>
      <c r="AY978" s="82"/>
    </row>
    <row r="979" spans="20:51" x14ac:dyDescent="0.2">
      <c r="V979" s="95"/>
      <c r="X979" s="13"/>
      <c r="Y979" s="93"/>
      <c r="AI979" s="38"/>
      <c r="AL979" s="13"/>
      <c r="AO979" s="15"/>
      <c r="AP979" s="50"/>
      <c r="AQ979" s="12"/>
      <c r="AR979" s="13"/>
      <c r="AW979" s="95"/>
      <c r="AX979" s="81"/>
      <c r="AY979" s="82"/>
    </row>
    <row r="980" spans="20:51" x14ac:dyDescent="0.2">
      <c r="V980" s="95"/>
      <c r="X980" s="13"/>
      <c r="Y980" s="93"/>
      <c r="AI980" s="38"/>
      <c r="AL980" s="13"/>
      <c r="AO980" s="15"/>
      <c r="AP980" s="50"/>
      <c r="AQ980" s="12"/>
      <c r="AR980" s="13"/>
      <c r="AW980" s="95"/>
      <c r="AX980" s="81"/>
      <c r="AY980" s="82"/>
    </row>
    <row r="981" spans="20:51" x14ac:dyDescent="0.2">
      <c r="V981" s="95"/>
      <c r="X981" s="13"/>
      <c r="Y981" s="93"/>
      <c r="AI981" s="38"/>
      <c r="AL981" s="13"/>
      <c r="AO981" s="15"/>
      <c r="AP981" s="50"/>
      <c r="AQ981" s="12"/>
      <c r="AR981" s="13"/>
      <c r="AW981" s="95"/>
      <c r="AX981" s="81"/>
      <c r="AY981" s="82"/>
    </row>
    <row r="982" spans="20:51" x14ac:dyDescent="0.2">
      <c r="V982" s="95"/>
      <c r="X982" s="13"/>
      <c r="Y982" s="93"/>
      <c r="AI982" s="38"/>
      <c r="AL982" s="13"/>
      <c r="AO982" s="15"/>
      <c r="AP982" s="50"/>
      <c r="AQ982" s="12"/>
      <c r="AR982" s="13"/>
      <c r="AW982" s="95"/>
      <c r="AX982" s="81"/>
      <c r="AY982" s="82"/>
    </row>
    <row r="983" spans="20:51" x14ac:dyDescent="0.2">
      <c r="V983" s="95"/>
      <c r="X983" s="13"/>
      <c r="Y983" s="93"/>
      <c r="AI983" s="38"/>
      <c r="AL983" s="13"/>
      <c r="AO983" s="15"/>
      <c r="AP983" s="50"/>
      <c r="AQ983" s="12"/>
      <c r="AR983" s="13"/>
      <c r="AW983" s="95"/>
      <c r="AX983" s="81"/>
      <c r="AY983" s="82"/>
    </row>
    <row r="984" spans="20:51" x14ac:dyDescent="0.2">
      <c r="V984" s="95"/>
      <c r="X984" s="13"/>
      <c r="Y984" s="93"/>
      <c r="AI984" s="38"/>
      <c r="AL984" s="13"/>
      <c r="AO984" s="15"/>
      <c r="AP984" s="50"/>
      <c r="AQ984" s="12"/>
      <c r="AR984" s="13"/>
      <c r="AW984" s="95"/>
      <c r="AX984" s="81"/>
      <c r="AY984" s="82"/>
    </row>
    <row r="985" spans="20:51" x14ac:dyDescent="0.2">
      <c r="V985" s="95"/>
      <c r="X985" s="13"/>
      <c r="Y985" s="93"/>
      <c r="AI985" s="38"/>
      <c r="AL985" s="13"/>
      <c r="AO985" s="15"/>
      <c r="AP985" s="50"/>
      <c r="AQ985" s="12"/>
      <c r="AR985" s="13"/>
      <c r="AW985" s="95"/>
      <c r="AX985" s="81"/>
      <c r="AY985" s="82"/>
    </row>
    <row r="986" spans="20:51" x14ac:dyDescent="0.2">
      <c r="V986" s="95"/>
      <c r="X986" s="13"/>
      <c r="Y986" s="93"/>
      <c r="AI986" s="38"/>
      <c r="AL986" s="13"/>
      <c r="AO986" s="15"/>
      <c r="AP986" s="50"/>
      <c r="AQ986" s="12"/>
      <c r="AR986" s="13"/>
      <c r="AW986" s="95"/>
      <c r="AX986" s="81"/>
      <c r="AY986" s="82"/>
    </row>
    <row r="987" spans="20:51" x14ac:dyDescent="0.2">
      <c r="V987" s="95"/>
      <c r="X987" s="13"/>
      <c r="Y987" s="93"/>
      <c r="AI987" s="38"/>
      <c r="AL987" s="13"/>
      <c r="AO987" s="15"/>
      <c r="AP987" s="50"/>
      <c r="AQ987" s="12"/>
      <c r="AR987" s="13"/>
      <c r="AW987" s="95"/>
      <c r="AX987" s="81"/>
      <c r="AY987" s="82"/>
    </row>
    <row r="988" spans="20:51" x14ac:dyDescent="0.2">
      <c r="V988" s="95"/>
      <c r="X988" s="13"/>
      <c r="Y988" s="93"/>
      <c r="AI988" s="38"/>
      <c r="AL988" s="13"/>
      <c r="AO988" s="15"/>
      <c r="AP988" s="50"/>
      <c r="AQ988" s="12"/>
      <c r="AR988" s="13"/>
      <c r="AW988" s="95"/>
      <c r="AX988" s="81"/>
      <c r="AY988" s="82"/>
    </row>
    <row r="989" spans="20:51" x14ac:dyDescent="0.2">
      <c r="V989" s="95"/>
      <c r="X989" s="13"/>
      <c r="Y989" s="93"/>
      <c r="AI989" s="38"/>
      <c r="AL989" s="13"/>
      <c r="AO989" s="15"/>
      <c r="AP989" s="50"/>
      <c r="AQ989" s="12"/>
      <c r="AR989" s="13"/>
      <c r="AW989" s="95"/>
      <c r="AX989" s="81"/>
      <c r="AY989" s="82"/>
    </row>
    <row r="990" spans="20:51" x14ac:dyDescent="0.2">
      <c r="V990" s="95"/>
      <c r="X990" s="13"/>
      <c r="Y990" s="93"/>
      <c r="AI990" s="38"/>
      <c r="AL990" s="13"/>
      <c r="AO990" s="15"/>
      <c r="AP990" s="50"/>
      <c r="AQ990" s="12"/>
      <c r="AR990" s="13"/>
      <c r="AW990" s="95"/>
      <c r="AX990" s="81"/>
      <c r="AY990" s="82"/>
    </row>
    <row r="991" spans="20:51" x14ac:dyDescent="0.2">
      <c r="T991" s="34"/>
      <c r="U991" s="34"/>
      <c r="V991" s="95"/>
      <c r="X991" s="13"/>
      <c r="Y991" s="93"/>
      <c r="AI991" s="38"/>
      <c r="AL991" s="13"/>
      <c r="AO991" s="15"/>
      <c r="AP991" s="50"/>
      <c r="AQ991" s="12"/>
      <c r="AR991" s="13"/>
      <c r="AU991" s="99"/>
      <c r="AW991" s="95"/>
      <c r="AX991" s="81"/>
      <c r="AY991" s="82"/>
    </row>
    <row r="992" spans="20:51" x14ac:dyDescent="0.2">
      <c r="V992" s="95"/>
      <c r="X992" s="13"/>
      <c r="Y992" s="93"/>
      <c r="AI992" s="38"/>
      <c r="AL992" s="13"/>
      <c r="AO992" s="15"/>
      <c r="AP992" s="50"/>
      <c r="AQ992" s="12"/>
      <c r="AR992" s="13"/>
      <c r="AW992" s="95"/>
      <c r="AX992" s="81"/>
      <c r="AY992" s="82"/>
    </row>
    <row r="993" spans="20:51" x14ac:dyDescent="0.2">
      <c r="V993" s="95"/>
      <c r="X993" s="13"/>
      <c r="Y993" s="93"/>
      <c r="AI993" s="38"/>
      <c r="AL993" s="13"/>
      <c r="AO993" s="15"/>
      <c r="AP993" s="50"/>
      <c r="AQ993" s="12"/>
      <c r="AR993" s="13"/>
      <c r="AW993" s="95"/>
      <c r="AX993" s="81"/>
      <c r="AY993" s="82"/>
    </row>
    <row r="994" spans="20:51" x14ac:dyDescent="0.2">
      <c r="V994" s="95"/>
      <c r="X994" s="13"/>
      <c r="Y994" s="93"/>
      <c r="AI994" s="38"/>
      <c r="AL994" s="13"/>
      <c r="AO994" s="15"/>
      <c r="AP994" s="50"/>
      <c r="AQ994" s="12"/>
      <c r="AR994" s="13"/>
      <c r="AW994" s="95"/>
      <c r="AX994" s="81"/>
      <c r="AY994" s="82"/>
    </row>
    <row r="995" spans="20:51" x14ac:dyDescent="0.2">
      <c r="V995" s="95"/>
      <c r="X995" s="13"/>
      <c r="Y995" s="93"/>
      <c r="AI995" s="38"/>
      <c r="AL995" s="13"/>
      <c r="AO995" s="15"/>
      <c r="AP995" s="50"/>
      <c r="AQ995" s="12"/>
      <c r="AR995" s="13"/>
      <c r="AW995" s="95"/>
      <c r="AX995" s="81"/>
      <c r="AY995" s="82"/>
    </row>
    <row r="996" spans="20:51" x14ac:dyDescent="0.2">
      <c r="V996" s="95"/>
      <c r="X996" s="13"/>
      <c r="Y996" s="93"/>
      <c r="AI996" s="38"/>
      <c r="AL996" s="13"/>
      <c r="AO996" s="15"/>
      <c r="AP996" s="50"/>
      <c r="AQ996" s="12"/>
      <c r="AR996" s="13"/>
      <c r="AW996" s="95"/>
      <c r="AX996" s="81"/>
      <c r="AY996" s="82"/>
    </row>
    <row r="997" spans="20:51" x14ac:dyDescent="0.2">
      <c r="V997" s="95"/>
      <c r="X997" s="13"/>
      <c r="Y997" s="93"/>
      <c r="AI997" s="38"/>
      <c r="AL997" s="13"/>
      <c r="AO997" s="15"/>
      <c r="AP997" s="50"/>
      <c r="AQ997" s="12"/>
      <c r="AR997" s="13"/>
      <c r="AW997" s="95"/>
      <c r="AX997" s="81"/>
      <c r="AY997" s="82"/>
    </row>
    <row r="998" spans="20:51" x14ac:dyDescent="0.2">
      <c r="V998" s="95"/>
      <c r="X998" s="13"/>
      <c r="Y998" s="93"/>
      <c r="AI998" s="38"/>
      <c r="AL998" s="13"/>
      <c r="AO998" s="15"/>
      <c r="AP998" s="50"/>
      <c r="AQ998" s="12"/>
      <c r="AR998" s="13"/>
      <c r="AW998" s="95"/>
      <c r="AX998" s="81"/>
      <c r="AY998" s="82"/>
    </row>
    <row r="999" spans="20:51" x14ac:dyDescent="0.2">
      <c r="V999" s="95"/>
      <c r="X999" s="13"/>
      <c r="Y999" s="93"/>
      <c r="AI999" s="38"/>
      <c r="AL999" s="13"/>
      <c r="AO999" s="15"/>
      <c r="AP999" s="50"/>
      <c r="AQ999" s="12"/>
      <c r="AR999" s="13"/>
      <c r="AW999" s="95"/>
      <c r="AX999" s="81"/>
      <c r="AY999" s="82"/>
    </row>
    <row r="1000" spans="20:51" x14ac:dyDescent="0.2">
      <c r="V1000" s="95"/>
      <c r="X1000" s="13"/>
      <c r="Y1000" s="93"/>
      <c r="AI1000" s="38"/>
      <c r="AL1000" s="13"/>
      <c r="AO1000" s="15"/>
      <c r="AP1000" s="50"/>
      <c r="AQ1000" s="12"/>
      <c r="AR1000" s="13"/>
      <c r="AW1000" s="95"/>
      <c r="AX1000" s="81"/>
      <c r="AY1000" s="82"/>
    </row>
    <row r="1001" spans="20:51" x14ac:dyDescent="0.2">
      <c r="V1001" s="95"/>
      <c r="X1001" s="13"/>
      <c r="Y1001" s="93"/>
      <c r="AI1001" s="38"/>
      <c r="AL1001" s="13"/>
      <c r="AO1001" s="15"/>
      <c r="AP1001" s="50"/>
      <c r="AQ1001" s="12"/>
      <c r="AR1001" s="13"/>
      <c r="AW1001" s="95"/>
      <c r="AX1001" s="81"/>
      <c r="AY1001" s="82"/>
    </row>
    <row r="1002" spans="20:51" x14ac:dyDescent="0.2">
      <c r="V1002" s="95"/>
      <c r="X1002" s="13"/>
      <c r="Y1002" s="93"/>
      <c r="AI1002" s="38"/>
      <c r="AL1002" s="13"/>
      <c r="AO1002" s="15"/>
      <c r="AP1002" s="50"/>
      <c r="AQ1002" s="12"/>
      <c r="AR1002" s="13"/>
      <c r="AW1002" s="95"/>
      <c r="AX1002" s="81"/>
      <c r="AY1002" s="82"/>
    </row>
    <row r="1003" spans="20:51" x14ac:dyDescent="0.2">
      <c r="T1003" s="34"/>
      <c r="U1003" s="34"/>
      <c r="V1003" s="95"/>
      <c r="X1003" s="13"/>
      <c r="Y1003" s="93"/>
      <c r="AI1003" s="38"/>
      <c r="AL1003" s="13"/>
      <c r="AO1003" s="15"/>
      <c r="AP1003" s="50"/>
      <c r="AQ1003" s="12"/>
      <c r="AR1003" s="13"/>
      <c r="AU1003" s="99"/>
      <c r="AW1003" s="95"/>
      <c r="AX1003" s="81"/>
      <c r="AY1003" s="82"/>
    </row>
    <row r="1004" spans="20:51" x14ac:dyDescent="0.2">
      <c r="V1004" s="95"/>
      <c r="X1004" s="13"/>
      <c r="Y1004" s="93"/>
      <c r="AI1004" s="38"/>
      <c r="AL1004" s="13"/>
      <c r="AO1004" s="15"/>
      <c r="AP1004" s="50"/>
      <c r="AQ1004" s="12"/>
      <c r="AR1004" s="13"/>
      <c r="AW1004" s="95"/>
      <c r="AX1004" s="81"/>
      <c r="AY1004" s="82"/>
    </row>
    <row r="1005" spans="20:51" x14ac:dyDescent="0.2">
      <c r="V1005" s="95"/>
      <c r="X1005" s="13"/>
      <c r="Y1005" s="93"/>
      <c r="AI1005" s="38"/>
      <c r="AL1005" s="13"/>
      <c r="AO1005" s="15"/>
      <c r="AP1005" s="50"/>
      <c r="AQ1005" s="12"/>
      <c r="AR1005" s="13"/>
      <c r="AW1005" s="95"/>
      <c r="AX1005" s="81"/>
      <c r="AY1005" s="82"/>
    </row>
    <row r="1006" spans="20:51" x14ac:dyDescent="0.2">
      <c r="V1006" s="95"/>
      <c r="X1006" s="13"/>
      <c r="Y1006" s="93"/>
      <c r="AI1006" s="38"/>
      <c r="AL1006" s="13"/>
      <c r="AO1006" s="15"/>
      <c r="AP1006" s="50"/>
      <c r="AQ1006" s="12"/>
      <c r="AR1006" s="13"/>
      <c r="AW1006" s="95"/>
      <c r="AX1006" s="81"/>
      <c r="AY1006" s="82"/>
    </row>
    <row r="1007" spans="20:51" x14ac:dyDescent="0.2">
      <c r="V1007" s="95"/>
      <c r="X1007" s="13"/>
      <c r="Y1007" s="93"/>
      <c r="AI1007" s="38"/>
      <c r="AL1007" s="13"/>
      <c r="AO1007" s="15"/>
      <c r="AP1007" s="50"/>
      <c r="AQ1007" s="12"/>
      <c r="AR1007" s="13"/>
      <c r="AW1007" s="95"/>
      <c r="AX1007" s="81"/>
      <c r="AY1007" s="82"/>
    </row>
    <row r="1008" spans="20:51" x14ac:dyDescent="0.2">
      <c r="V1008" s="95"/>
      <c r="X1008" s="13"/>
      <c r="Y1008" s="93"/>
      <c r="AI1008" s="38"/>
      <c r="AL1008" s="13"/>
      <c r="AO1008" s="15"/>
      <c r="AP1008" s="50"/>
      <c r="AQ1008" s="12"/>
      <c r="AR1008" s="13"/>
      <c r="AW1008" s="95"/>
      <c r="AX1008" s="81"/>
      <c r="AY1008" s="82"/>
    </row>
    <row r="1009" spans="20:51" x14ac:dyDescent="0.2">
      <c r="V1009" s="95"/>
      <c r="X1009" s="13"/>
      <c r="Y1009" s="93"/>
      <c r="AI1009" s="38"/>
      <c r="AL1009" s="13"/>
      <c r="AO1009" s="15"/>
      <c r="AP1009" s="50"/>
      <c r="AQ1009" s="12"/>
      <c r="AR1009" s="13"/>
      <c r="AW1009" s="95"/>
      <c r="AX1009" s="81"/>
      <c r="AY1009" s="82"/>
    </row>
    <row r="1010" spans="20:51" x14ac:dyDescent="0.2">
      <c r="V1010" s="95"/>
      <c r="X1010" s="13"/>
      <c r="Y1010" s="93"/>
      <c r="AI1010" s="38"/>
      <c r="AL1010" s="13"/>
      <c r="AO1010" s="15"/>
      <c r="AP1010" s="50"/>
      <c r="AQ1010" s="12"/>
      <c r="AR1010" s="13"/>
      <c r="AW1010" s="95"/>
      <c r="AX1010" s="81"/>
      <c r="AY1010" s="82"/>
    </row>
    <row r="1011" spans="20:51" x14ac:dyDescent="0.2">
      <c r="V1011" s="95"/>
      <c r="X1011" s="13"/>
      <c r="Y1011" s="93"/>
      <c r="AI1011" s="38"/>
      <c r="AL1011" s="13"/>
      <c r="AO1011" s="15"/>
      <c r="AP1011" s="50"/>
      <c r="AQ1011" s="12"/>
      <c r="AR1011" s="13"/>
      <c r="AW1011" s="95"/>
      <c r="AX1011" s="81"/>
      <c r="AY1011" s="82"/>
    </row>
    <row r="1012" spans="20:51" x14ac:dyDescent="0.2">
      <c r="T1012" s="34"/>
      <c r="U1012" s="34"/>
      <c r="V1012" s="95"/>
      <c r="X1012" s="13"/>
      <c r="Y1012" s="93"/>
      <c r="AI1012" s="38"/>
      <c r="AL1012" s="13"/>
      <c r="AO1012" s="15"/>
      <c r="AP1012" s="50"/>
      <c r="AQ1012" s="12"/>
      <c r="AR1012" s="13"/>
      <c r="AU1012" s="99"/>
      <c r="AW1012" s="95"/>
      <c r="AX1012" s="81"/>
      <c r="AY1012" s="82"/>
    </row>
    <row r="1013" spans="20:51" x14ac:dyDescent="0.2">
      <c r="V1013" s="95"/>
      <c r="X1013" s="13"/>
      <c r="Y1013" s="93"/>
      <c r="AI1013" s="38"/>
      <c r="AL1013" s="13"/>
      <c r="AO1013" s="15"/>
      <c r="AP1013" s="50"/>
      <c r="AQ1013" s="12"/>
      <c r="AR1013" s="13"/>
      <c r="AW1013" s="95"/>
      <c r="AX1013" s="81"/>
      <c r="AY1013" s="82"/>
    </row>
    <row r="1014" spans="20:51" x14ac:dyDescent="0.2">
      <c r="V1014" s="95"/>
      <c r="X1014" s="13"/>
      <c r="Y1014" s="93"/>
      <c r="AI1014" s="38"/>
      <c r="AL1014" s="13"/>
      <c r="AO1014" s="15"/>
      <c r="AP1014" s="50"/>
      <c r="AQ1014" s="12"/>
      <c r="AR1014" s="13"/>
      <c r="AW1014" s="95"/>
      <c r="AX1014" s="81"/>
      <c r="AY1014" s="82"/>
    </row>
    <row r="1015" spans="20:51" x14ac:dyDescent="0.2">
      <c r="V1015" s="95"/>
      <c r="X1015" s="13"/>
      <c r="Y1015" s="93"/>
      <c r="AI1015" s="38"/>
      <c r="AL1015" s="13"/>
      <c r="AO1015" s="15"/>
      <c r="AP1015" s="50"/>
      <c r="AQ1015" s="12"/>
      <c r="AR1015" s="13"/>
      <c r="AW1015" s="95"/>
      <c r="AX1015" s="81"/>
      <c r="AY1015" s="82"/>
    </row>
    <row r="1016" spans="20:51" x14ac:dyDescent="0.2">
      <c r="V1016" s="95"/>
      <c r="X1016" s="13"/>
      <c r="Y1016" s="93"/>
      <c r="AI1016" s="38"/>
      <c r="AL1016" s="13"/>
      <c r="AO1016" s="15"/>
      <c r="AP1016" s="50"/>
      <c r="AQ1016" s="12"/>
      <c r="AR1016" s="13"/>
      <c r="AW1016" s="95"/>
      <c r="AX1016" s="81"/>
      <c r="AY1016" s="82"/>
    </row>
    <row r="1017" spans="20:51" x14ac:dyDescent="0.2">
      <c r="V1017" s="95"/>
      <c r="X1017" s="13"/>
      <c r="Y1017" s="93"/>
      <c r="AI1017" s="38"/>
      <c r="AL1017" s="13"/>
      <c r="AO1017" s="15"/>
      <c r="AP1017" s="50"/>
      <c r="AQ1017" s="12"/>
      <c r="AR1017" s="13"/>
      <c r="AW1017" s="95"/>
      <c r="AX1017" s="81"/>
      <c r="AY1017" s="82"/>
    </row>
    <row r="1018" spans="20:51" x14ac:dyDescent="0.2">
      <c r="V1018" s="95"/>
      <c r="X1018" s="13"/>
      <c r="Y1018" s="93"/>
      <c r="AI1018" s="38"/>
      <c r="AL1018" s="13"/>
      <c r="AO1018" s="15"/>
      <c r="AP1018" s="50"/>
      <c r="AQ1018" s="12"/>
      <c r="AR1018" s="13"/>
      <c r="AW1018" s="95"/>
      <c r="AX1018" s="81"/>
      <c r="AY1018" s="82"/>
    </row>
    <row r="1019" spans="20:51" x14ac:dyDescent="0.2">
      <c r="T1019" s="34"/>
      <c r="U1019" s="95"/>
      <c r="V1019" s="95"/>
      <c r="X1019" s="13"/>
      <c r="Y1019" s="93"/>
      <c r="AI1019" s="38"/>
      <c r="AL1019" s="13"/>
      <c r="AO1019" s="15"/>
      <c r="AP1019" s="50"/>
      <c r="AQ1019" s="12"/>
      <c r="AR1019" s="13"/>
      <c r="AU1019" s="99"/>
      <c r="AW1019" s="95"/>
      <c r="AX1019" s="81"/>
      <c r="AY1019" s="82"/>
    </row>
    <row r="1020" spans="20:51" x14ac:dyDescent="0.2">
      <c r="V1020" s="95"/>
      <c r="X1020" s="13"/>
      <c r="Y1020" s="93"/>
      <c r="AI1020" s="38"/>
      <c r="AL1020" s="13"/>
      <c r="AO1020" s="15"/>
      <c r="AP1020" s="50"/>
      <c r="AQ1020" s="12"/>
      <c r="AR1020" s="13"/>
      <c r="AW1020" s="95"/>
      <c r="AX1020" s="81"/>
      <c r="AY1020" s="82"/>
    </row>
    <row r="1021" spans="20:51" x14ac:dyDescent="0.2">
      <c r="V1021" s="95"/>
      <c r="X1021" s="13"/>
      <c r="Y1021" s="93"/>
      <c r="AI1021" s="38"/>
      <c r="AL1021" s="13"/>
      <c r="AO1021" s="15"/>
      <c r="AP1021" s="50"/>
      <c r="AQ1021" s="12"/>
      <c r="AR1021" s="13"/>
      <c r="AW1021" s="95"/>
      <c r="AX1021" s="81"/>
      <c r="AY1021" s="82"/>
    </row>
    <row r="1022" spans="20:51" x14ac:dyDescent="0.2">
      <c r="V1022" s="95"/>
      <c r="X1022" s="13"/>
      <c r="Y1022" s="93"/>
      <c r="AI1022" s="38"/>
      <c r="AL1022" s="13"/>
      <c r="AO1022" s="15"/>
      <c r="AP1022" s="50"/>
      <c r="AQ1022" s="12"/>
      <c r="AR1022" s="13"/>
      <c r="AW1022" s="95"/>
      <c r="AX1022" s="81"/>
      <c r="AY1022" s="82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Summary_K10</vt:lpstr>
    </vt:vector>
  </TitlesOfParts>
  <Company>UFZ-Umweltforschungszentrum Leipzig-Halle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towi</dc:creator>
  <cp:lastModifiedBy>towi</cp:lastModifiedBy>
  <dcterms:created xsi:type="dcterms:W3CDTF">2019-12-03T11:18:25Z</dcterms:created>
  <dcterms:modified xsi:type="dcterms:W3CDTF">2021-02-25T07:53:16Z</dcterms:modified>
</cp:coreProperties>
</file>