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hnam/Dropbox/NENERGY-20040963C_revision_19102021/Source data/Main Figures/"/>
    </mc:Choice>
  </mc:AlternateContent>
  <xr:revisionPtr revIDLastSave="0" documentId="13_ncr:1_{BEEDDDFD-DFC3-514C-A27A-784435AC73DF}" xr6:coauthVersionLast="47" xr6:coauthVersionMax="47" xr10:uidLastSave="{00000000-0000-0000-0000-000000000000}"/>
  <bookViews>
    <workbookView xWindow="0" yWindow="500" windowWidth="28800" windowHeight="16480" activeTab="2" xr2:uid="{98EB8103-2E86-DF45-8C10-EC8CA030B01F}"/>
  </bookViews>
  <sheets>
    <sheet name="Figure 5-a" sheetId="6" r:id="rId1"/>
    <sheet name="Figure 5-d" sheetId="7" r:id="rId2"/>
    <sheet name="Figure 5-e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7" l="1"/>
  <c r="E39" i="7"/>
  <c r="B6" i="7" l="1"/>
  <c r="B7" i="7"/>
  <c r="B7" i="8"/>
  <c r="B6" i="8"/>
  <c r="E16" i="8"/>
  <c r="E15" i="8"/>
  <c r="D16" i="8"/>
  <c r="C16" i="8"/>
  <c r="B16" i="8"/>
  <c r="D15" i="8"/>
  <c r="C15" i="8"/>
  <c r="B15" i="8"/>
  <c r="B15" i="7"/>
  <c r="E16" i="7"/>
  <c r="D16" i="7"/>
  <c r="C16" i="7"/>
  <c r="B16" i="7"/>
  <c r="E15" i="7"/>
  <c r="D15" i="7"/>
  <c r="C15" i="7"/>
  <c r="C39" i="8" l="1"/>
  <c r="C40" i="8"/>
  <c r="E40" i="8"/>
  <c r="D40" i="8"/>
  <c r="B40" i="8"/>
  <c r="E39" i="8"/>
  <c r="D39" i="8"/>
  <c r="B39" i="8"/>
  <c r="E32" i="8"/>
  <c r="D32" i="8"/>
  <c r="C32" i="8"/>
  <c r="B32" i="8"/>
  <c r="E31" i="8"/>
  <c r="D31" i="8"/>
  <c r="C31" i="8"/>
  <c r="B31" i="8"/>
  <c r="B24" i="8"/>
  <c r="E24" i="8"/>
  <c r="D24" i="8"/>
  <c r="C24" i="8"/>
  <c r="E23" i="8"/>
  <c r="D23" i="8"/>
  <c r="C23" i="8"/>
  <c r="B23" i="8"/>
  <c r="C40" i="7"/>
  <c r="C39" i="7"/>
  <c r="D40" i="7"/>
  <c r="D39" i="7"/>
  <c r="B40" i="7"/>
  <c r="B39" i="7"/>
  <c r="D31" i="7"/>
  <c r="C32" i="7"/>
  <c r="D32" i="7"/>
  <c r="E32" i="7"/>
  <c r="C31" i="7"/>
  <c r="E31" i="7"/>
  <c r="B32" i="7"/>
  <c r="B31" i="7"/>
  <c r="C24" i="7"/>
  <c r="D24" i="7"/>
  <c r="E24" i="7"/>
  <c r="C23" i="7"/>
  <c r="D23" i="7"/>
  <c r="E23" i="7"/>
  <c r="B24" i="7"/>
  <c r="B23" i="7"/>
  <c r="I6" i="6" l="1"/>
  <c r="J6" i="6"/>
  <c r="K6" i="6"/>
  <c r="I5" i="6"/>
  <c r="J5" i="6"/>
  <c r="K5" i="6"/>
  <c r="I15" i="6"/>
  <c r="J15" i="6"/>
  <c r="I14" i="6"/>
  <c r="J14" i="6"/>
  <c r="E5" i="6" l="1"/>
  <c r="B5" i="6" l="1"/>
  <c r="H15" i="6" l="1"/>
  <c r="H14" i="6"/>
  <c r="H6" i="6"/>
  <c r="H5" i="6"/>
  <c r="C15" i="6"/>
  <c r="B15" i="6"/>
  <c r="C14" i="6"/>
  <c r="B14" i="6"/>
  <c r="E6" i="6"/>
  <c r="D6" i="6"/>
  <c r="C6" i="6"/>
  <c r="B6" i="6"/>
  <c r="D5" i="6"/>
  <c r="C5" i="6"/>
</calcChain>
</file>

<file path=xl/sharedStrings.xml><?xml version="1.0" encoding="utf-8"?>
<sst xmlns="http://schemas.openxmlformats.org/spreadsheetml/2006/main" count="135" uniqueCount="39">
  <si>
    <t>GO</t>
  </si>
  <si>
    <t>GO10ND+</t>
  </si>
  <si>
    <t>GO20ND+</t>
  </si>
  <si>
    <t>GO30ND+</t>
  </si>
  <si>
    <t>GO5ND+</t>
  </si>
  <si>
    <t>Error (Std Dev)</t>
  </si>
  <si>
    <t xml:space="preserve">H2 permeance (GO) </t>
  </si>
  <si>
    <t>20 nm-thickness</t>
  </si>
  <si>
    <t>1st-trial</t>
  </si>
  <si>
    <t>2nd-trial</t>
  </si>
  <si>
    <t>3rd-trial</t>
  </si>
  <si>
    <t>38 nm-thickness</t>
  </si>
  <si>
    <t>60 nm-thickness</t>
  </si>
  <si>
    <t>100 nm-thickness</t>
  </si>
  <si>
    <t>Average</t>
  </si>
  <si>
    <t xml:space="preserve">H2/CO2 selectivity (GO) </t>
  </si>
  <si>
    <t xml:space="preserve">H2 permeance (GO30ND+) </t>
  </si>
  <si>
    <t>36 nm-thickness</t>
  </si>
  <si>
    <t>73 nm-thickness</t>
  </si>
  <si>
    <t>107 nm-thickness</t>
  </si>
  <si>
    <t>183 nm-thickness</t>
  </si>
  <si>
    <t xml:space="preserve">H2/CO2 selectivity (GO30ND+) </t>
  </si>
  <si>
    <t>GO5ND-</t>
  </si>
  <si>
    <t>GO10ND-</t>
  </si>
  <si>
    <t>GO20ND-</t>
  </si>
  <si>
    <t>GO30ND-</t>
  </si>
  <si>
    <t>GO5POSS+</t>
  </si>
  <si>
    <t>GO10POSS+</t>
  </si>
  <si>
    <t>GO20POSS+</t>
  </si>
  <si>
    <t>GO30POSS+</t>
  </si>
  <si>
    <t>GO5POSS-</t>
  </si>
  <si>
    <t>GO10POSS-</t>
  </si>
  <si>
    <t>GO20POSS-</t>
  </si>
  <si>
    <t>GO30POSS-</t>
  </si>
  <si>
    <t xml:space="preserve">H2 permeance (GPU) </t>
  </si>
  <si>
    <t xml:space="preserve">H2/CO2 selectivity </t>
  </si>
  <si>
    <t>3rd-trial</t>
    <phoneticPr fontId="2" type="noConversion"/>
  </si>
  <si>
    <t>4th-trial</t>
    <phoneticPr fontId="2" type="noConversion"/>
  </si>
  <si>
    <t xml:space="preserve">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</si>
</sst>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"/>
      <family val="3"/>
      <charset val="134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ill="1"/>
    <xf numFmtId="0" fontId="3" fillId="0" borderId="0" xfId="0" applyFont="1" applyFill="1"/>
    <xf numFmtId="0" fontId="6" fillId="0" borderId="0" xfId="0" applyFont="1"/>
    <xf numFmtId="164" fontId="6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8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F5F396A-69F9-0843-A0AB-DFEF6556DD31}" name="Table8" displayName="Table8" ref="G1:K6" totalsRowShown="0" headerRowDxfId="83" dataDxfId="82">
  <autoFilter ref="G1:K6" xr:uid="{1F5F396A-69F9-0843-A0AB-DFEF6556DD3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79DBDEB-C62B-2648-8650-6AB8150E1D1B}" name="H2 permeance (GO30ND+) " dataDxfId="81"/>
    <tableColumn id="2" xr3:uid="{172521D6-C75A-6544-9BB5-E68B605AD4FC}" name="36 nm-thickness" dataDxfId="80"/>
    <tableColumn id="3" xr3:uid="{BB61CF8E-8B75-5345-B163-C51D97218B95}" name="73 nm-thickness" dataDxfId="79"/>
    <tableColumn id="4" xr3:uid="{2DAEBF19-0B0E-4749-B17E-E44AEA3181BB}" name="107 nm-thickness" dataDxfId="78"/>
    <tableColumn id="5" xr3:uid="{D0DD0C53-5A06-5847-810D-57597D561104}" name="183 nm-thickness" dataDxfId="7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3683360-1A01-5D4C-9381-D6B607082D92}" name="Table9" displayName="Table9" ref="A1:E6" totalsRowShown="0" headerRowDxfId="76" dataDxfId="75">
  <autoFilter ref="A1:E6" xr:uid="{E3683360-1A01-5D4C-9381-D6B607082D9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304E0C8-342B-D141-9617-47EB404A90E9}" name="H2 permeance (GO) " dataDxfId="74"/>
    <tableColumn id="2" xr3:uid="{9B0764AD-8F05-3047-87DC-63B7E56D7870}" name="20 nm-thickness" dataDxfId="73"/>
    <tableColumn id="3" xr3:uid="{91A143CD-C81F-3549-9642-B82FA2853B75}" name="38 nm-thickness" dataDxfId="72"/>
    <tableColumn id="4" xr3:uid="{E0F759F7-737D-DD40-8CCC-1A9D7DDFE733}" name="60 nm-thickness" dataDxfId="71"/>
    <tableColumn id="5" xr3:uid="{090EBFE3-984C-E748-B3E9-5C4B84DA1F3F}" name="100 nm-thickness" dataDxfId="7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FE1BC3E-4DB4-BF4E-85C9-F75347943AFD}" name="Table10" displayName="Table10" ref="A10:C15" totalsRowShown="0" headerRowDxfId="69" dataDxfId="68">
  <autoFilter ref="A10:C15" xr:uid="{FFE1BC3E-4DB4-BF4E-85C9-F75347943AFD}">
    <filterColumn colId="0" hiddenButton="1"/>
    <filterColumn colId="1" hiddenButton="1"/>
    <filterColumn colId="2" hiddenButton="1"/>
  </autoFilter>
  <tableColumns count="3">
    <tableColumn id="1" xr3:uid="{A8476D40-09D7-8941-8360-0BC18AB71215}" name="H2/CO2 selectivity (GO) " dataDxfId="67"/>
    <tableColumn id="2" xr3:uid="{949DE1EC-C463-7345-8669-450363A8167F}" name="20 nm-thickness" dataDxfId="66"/>
    <tableColumn id="3" xr3:uid="{0D92180A-B1F6-BE4B-90AF-5E126BAF7832}" name="38 nm-thickness" dataDxfId="6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CB63FFB-B679-0C4A-A852-B1BBFD806691}" name="Table11" displayName="Table11" ref="G10:J15" totalsRowShown="0" headerRowDxfId="64" dataDxfId="63">
  <autoFilter ref="G10:J15" xr:uid="{CCB63FFB-B679-0C4A-A852-B1BBFD806691}">
    <filterColumn colId="0" hiddenButton="1"/>
    <filterColumn colId="1" hiddenButton="1"/>
    <filterColumn colId="2" hiddenButton="1"/>
    <filterColumn colId="3" hiddenButton="1"/>
  </autoFilter>
  <tableColumns count="4">
    <tableColumn id="1" xr3:uid="{654703FF-DB30-0F46-94A9-09260D57C505}" name="H2/CO2 selectivity (GO30ND+) " dataDxfId="62"/>
    <tableColumn id="2" xr3:uid="{C195AF95-D960-644F-AE9D-32FB702072F8}" name="36 nm-thickness" dataDxfId="61"/>
    <tableColumn id="3" xr3:uid="{772B0F15-EAB6-3049-BFA3-84BB4C10060C}" name="73 nm-thickness" dataDxfId="60"/>
    <tableColumn id="4" xr3:uid="{E6F1185B-C2FE-D346-B87F-DF4912501A9B}" name="107 nm-thickness" dataDxfId="5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4A4AC7E-61F4-504B-ABFB-1EE8271D8027}" name="Table13" displayName="Table13" ref="A1:B7" totalsRowShown="0">
  <autoFilter ref="A1:B7" xr:uid="{F4A4AC7E-61F4-504B-ABFB-1EE8271D8027}">
    <filterColumn colId="0" hiddenButton="1"/>
    <filterColumn colId="1" hiddenButton="1"/>
  </autoFilter>
  <tableColumns count="2">
    <tableColumn id="1" xr3:uid="{64EEB396-140C-8547-91AE-FDD6B6F75797}" name="GO " dataDxfId="58"/>
    <tableColumn id="2" xr3:uid="{0A66912B-1B9E-C340-A25E-CF399E670CB9}" name="H2 permeance (GPU) 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D8BE422-7C9F-C74E-928B-4B8189C15F33}" name="Table14" displayName="Table14" ref="A10:E16" totalsRowShown="0" headerRowDxfId="57" dataDxfId="56">
  <autoFilter ref="A10:E16" xr:uid="{FD8BE422-7C9F-C74E-928B-4B8189C15F3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0F880DD-7159-6F4B-AE01-46F33DC667EB}" name="H2 permeance (GPU) " dataDxfId="55"/>
    <tableColumn id="2" xr3:uid="{91CF75EB-C30A-5B4E-861A-7D36AF162E6C}" name="GO5ND+" dataDxfId="54"/>
    <tableColumn id="3" xr3:uid="{820E41F4-46DE-B645-BF92-24C94F986EF0}" name="GO10ND+" dataDxfId="53"/>
    <tableColumn id="4" xr3:uid="{11C2E25D-0AB7-5940-B96C-0118FA1B61DF}" name="GO20ND+" dataDxfId="52"/>
    <tableColumn id="5" xr3:uid="{465EDEC6-B775-5D4E-B89B-B0F941CC1276}" name="GO30ND+" dataDxfId="5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FEE24B7-60F1-3344-9513-74261A874B47}" name="Table15" displayName="Table15" ref="A19:E24" totalsRowShown="0" headerRowDxfId="50" dataDxfId="49">
  <autoFilter ref="A19:E24" xr:uid="{9FEE24B7-60F1-3344-9513-74261A874B4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C19C540-DA11-AB4D-8EF7-BE2EDC0E898A}" name="H2 permeance (GPU) " dataDxfId="48"/>
    <tableColumn id="2" xr3:uid="{B0094409-D7D5-4E4F-99B6-37A050F472E5}" name="GO5ND-" dataDxfId="47"/>
    <tableColumn id="3" xr3:uid="{3BE7CC3A-BFE4-CF4E-8259-1CD839F363A2}" name="GO10ND-" dataDxfId="46"/>
    <tableColumn id="4" xr3:uid="{A4D2E761-BB14-5C4E-AE9B-562E459E9B23}" name="GO20ND-" dataDxfId="45"/>
    <tableColumn id="5" xr3:uid="{8DDA67CA-004F-B94A-B581-60BB6A6279D7}" name="GO30ND-" dataDxfId="4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046C4AA-818D-134F-BEEA-7E3004611E7A}" name="Table16" displayName="Table16" ref="A27:E32" totalsRowShown="0" headerRowDxfId="43" dataDxfId="42">
  <autoFilter ref="A27:E32" xr:uid="{1046C4AA-818D-134F-BEEA-7E3004611E7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775616A-A0F0-3C4B-903E-2AC3C99C6DD3}" name="H2 permeance (GPU) " dataDxfId="41"/>
    <tableColumn id="2" xr3:uid="{86D71B52-5CFE-9942-9004-7D92B8D2442F}" name="GO5POSS+" dataDxfId="40"/>
    <tableColumn id="3" xr3:uid="{8FFB31F1-B4A8-3A41-A14C-B6952D0056A8}" name="GO10POSS+" dataDxfId="39"/>
    <tableColumn id="4" xr3:uid="{BA61B46A-A8B6-164B-B923-5D9BA6D60A38}" name="GO20POSS+" dataDxfId="38"/>
    <tableColumn id="5" xr3:uid="{EC244474-2E91-6249-B7C6-1C10D70B635D}" name="GO30POSS+" dataDxfId="37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189F814-26F7-B047-A63D-548C3FD43CA9}" name="Table17" displayName="Table17" ref="A35:E40" totalsRowShown="0" headerRowDxfId="36" dataDxfId="35">
  <autoFilter ref="A35:E40" xr:uid="{1189F814-26F7-B047-A63D-548C3FD43CA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DE17D7E-2CC1-C542-9EAF-C3A159178972}" name="H2 permeance (GPU) " dataDxfId="34"/>
    <tableColumn id="2" xr3:uid="{1DB06143-39B7-AF49-ABDD-DF251C3F32B8}" name="GO5POSS-" dataDxfId="33"/>
    <tableColumn id="3" xr3:uid="{B66C0A73-9FCA-9143-8F0A-DD379C5211F0}" name="GO10POSS-" dataDxfId="32"/>
    <tableColumn id="4" xr3:uid="{F5385CAB-A268-6040-A366-DE38100775E7}" name="GO20POSS-" dataDxfId="31"/>
    <tableColumn id="5" xr3:uid="{0BDF2C32-F56C-324A-B74E-C5AE397039BB}" name="GO30POSS-" dataDxfId="3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A73F8B3-AD84-E643-8C07-82AA38D56CAC}" name="Table18" displayName="Table18" ref="A1:B7" totalsRowShown="0" headerRowDxfId="29">
  <autoFilter ref="A1:B7" xr:uid="{2A73F8B3-AD84-E643-8C07-82AA38D56CAC}">
    <filterColumn colId="0" hiddenButton="1"/>
    <filterColumn colId="1" hiddenButton="1"/>
  </autoFilter>
  <tableColumns count="2">
    <tableColumn id="1" xr3:uid="{ED8B15D3-5A12-5D46-A6C0-3E4BD2B8476C}" name="H2/CO2 selectivity " dataDxfId="28"/>
    <tableColumn id="2" xr3:uid="{9389384A-43E4-A844-A255-4EE297E5A409}" name="GO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53DA7D3-618E-9348-90EA-626750E8B7D7}" name="Table19" displayName="Table19" ref="A10:E16" totalsRowShown="0" headerRowDxfId="27" dataDxfId="26">
  <autoFilter ref="A10:E16" xr:uid="{353DA7D3-618E-9348-90EA-626750E8B7D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D44BAFE-1F34-0D40-B36E-D8171E7F3946}" name="H2/CO2 selectivity " dataDxfId="25"/>
    <tableColumn id="2" xr3:uid="{FB3E32CE-900D-6447-9650-7A6B086CB4F6}" name="GO5ND+" dataDxfId="24"/>
    <tableColumn id="3" xr3:uid="{6CB08916-8709-634C-B077-056296A84E89}" name="GO10ND+" dataDxfId="23"/>
    <tableColumn id="4" xr3:uid="{C78B8428-B2ED-7148-A837-9D8AA1BD168C}" name="GO20ND+" dataDxfId="22"/>
    <tableColumn id="5" xr3:uid="{A63F3D5A-5087-5445-9F44-B04E26E5D0BC}" name="GO30ND+" dataDxfId="2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A64D32A-4872-1047-AACB-5CE3FAFFD37D}" name="Table20" displayName="Table20" ref="A19:E24" totalsRowShown="0" headerRowDxfId="20" dataDxfId="19">
  <autoFilter ref="A19:E24" xr:uid="{DA64D32A-4872-1047-AACB-5CE3FAFFD37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36DDC72-882B-504B-A364-D40B2B37EA37}" name="H2/CO2 selectivity " dataDxfId="18"/>
    <tableColumn id="2" xr3:uid="{DFF2B20C-E260-6E40-A9CF-ACB1AE2BD3F6}" name="GO5ND-" dataDxfId="17"/>
    <tableColumn id="3" xr3:uid="{816C9E65-2DD7-1241-832E-69CAFEF2BE78}" name="GO10ND-" dataDxfId="16"/>
    <tableColumn id="4" xr3:uid="{37EF553E-8724-C74A-AEEA-581914BD78D0}" name="GO20ND-" dataDxfId="15"/>
    <tableColumn id="5" xr3:uid="{E5389785-6870-9D4A-A62B-BD6250A0A424}" name="GO30ND-" dataDxfId="1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2A3FB49C-EE58-6042-966C-1C37BD35F221}" name="Table21" displayName="Table21" ref="A27:E32" totalsRowShown="0" headerRowDxfId="13" dataDxfId="12">
  <autoFilter ref="A27:E32" xr:uid="{2A3FB49C-EE58-6042-966C-1C37BD35F22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6796719-79F9-DC4B-82B8-5197B0F35C33}" name="H2/CO2 selectivity " dataDxfId="11"/>
    <tableColumn id="2" xr3:uid="{1E4DE681-E1BF-7D4B-AA3D-942A7F7DD7A5}" name="GO5POSS+" dataDxfId="10"/>
    <tableColumn id="3" xr3:uid="{C8E69CCB-959B-7B49-982F-7435FCD37CB7}" name="GO10POSS+" dataDxfId="9"/>
    <tableColumn id="4" xr3:uid="{F6B538F9-1747-844F-ACF1-1877F0161605}" name="GO20POSS+" dataDxfId="8"/>
    <tableColumn id="5" xr3:uid="{5459D1C2-9A9A-C04C-B9C7-005B949B544F}" name="GO30POSS+" dataDxfId="7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434A651-51D2-754D-BAE1-66F1DABFE748}" name="Table22" displayName="Table22" ref="A35:E40" totalsRowShown="0" headerRowDxfId="6" dataDxfId="5">
  <autoFilter ref="A35:E40" xr:uid="{9434A651-51D2-754D-BAE1-66F1DABFE74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7A91757-20A5-C341-8926-2BF8530E958D}" name="H2/CO2 selectivity " dataDxfId="4"/>
    <tableColumn id="2" xr3:uid="{A91908EF-561C-0940-97DD-E4B00D3F55B8}" name="GO5POSS-" dataDxfId="3"/>
    <tableColumn id="3" xr3:uid="{54A13C72-58FC-094E-9FF1-5487FAE639D2}" name="GO10POSS-" dataDxfId="2"/>
    <tableColumn id="4" xr3:uid="{33818E34-EFB8-D344-BAA9-104B52B58368}" name="GO20POSS-" dataDxfId="1"/>
    <tableColumn id="5" xr3:uid="{AF78CFE7-E718-3243-9A01-A965FE1072B0}" name="GO30POSS-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FC75-986B-9742-9C44-C74FC48584DB}">
  <dimension ref="A1:K16"/>
  <sheetViews>
    <sheetView zoomScale="127" zoomScaleNormal="127" workbookViewId="0">
      <selection activeCell="A28" sqref="A28"/>
    </sheetView>
  </sheetViews>
  <sheetFormatPr baseColWidth="10" defaultColWidth="11" defaultRowHeight="16" x14ac:dyDescent="0.2"/>
  <cols>
    <col min="1" max="1" width="22.6640625" customWidth="1"/>
    <col min="2" max="2" width="20" customWidth="1"/>
    <col min="3" max="3" width="16.33203125" customWidth="1"/>
    <col min="4" max="4" width="17.6640625" customWidth="1"/>
    <col min="5" max="5" width="19" customWidth="1"/>
    <col min="7" max="7" width="28.1640625" customWidth="1"/>
    <col min="8" max="9" width="16.83203125" customWidth="1"/>
    <col min="10" max="10" width="17.83203125" customWidth="1"/>
    <col min="11" max="11" width="18" customWidth="1"/>
  </cols>
  <sheetData>
    <row r="1" spans="1:11" x14ac:dyDescent="0.2">
      <c r="A1" s="8" t="s">
        <v>6</v>
      </c>
      <c r="B1" s="8" t="s">
        <v>7</v>
      </c>
      <c r="C1" s="8" t="s">
        <v>11</v>
      </c>
      <c r="D1" s="8" t="s">
        <v>12</v>
      </c>
      <c r="E1" s="8" t="s">
        <v>13</v>
      </c>
      <c r="G1" s="8" t="s">
        <v>16</v>
      </c>
      <c r="H1" s="8" t="s">
        <v>17</v>
      </c>
      <c r="I1" s="8" t="s">
        <v>18</v>
      </c>
      <c r="J1" s="8" t="s">
        <v>19</v>
      </c>
      <c r="K1" s="8" t="s">
        <v>20</v>
      </c>
    </row>
    <row r="2" spans="1:11" x14ac:dyDescent="0.2">
      <c r="A2" s="8" t="s">
        <v>8</v>
      </c>
      <c r="B2" s="8">
        <v>3002.6</v>
      </c>
      <c r="C2" s="8">
        <v>1077.5999999999999</v>
      </c>
      <c r="D2" s="9">
        <v>325.10000000000002</v>
      </c>
      <c r="E2" s="9">
        <v>31.5</v>
      </c>
      <c r="G2" s="8" t="s">
        <v>8</v>
      </c>
      <c r="H2" s="8">
        <v>6845.7</v>
      </c>
      <c r="I2" s="8">
        <v>3564.5</v>
      </c>
      <c r="J2" s="9">
        <v>1820.8</v>
      </c>
      <c r="K2" s="9">
        <v>198.9</v>
      </c>
    </row>
    <row r="3" spans="1:11" x14ac:dyDescent="0.2">
      <c r="A3" s="8" t="s">
        <v>9</v>
      </c>
      <c r="B3" s="8">
        <v>2882.7</v>
      </c>
      <c r="C3" s="8">
        <v>1270.7</v>
      </c>
      <c r="D3" s="9">
        <v>280.7</v>
      </c>
      <c r="E3" s="9">
        <v>35.1</v>
      </c>
      <c r="G3" s="8" t="s">
        <v>9</v>
      </c>
      <c r="H3" s="8">
        <v>7878.8</v>
      </c>
      <c r="I3" s="8">
        <v>3680.8</v>
      </c>
      <c r="J3" s="9">
        <v>1516.8</v>
      </c>
      <c r="K3" s="9">
        <v>182.7</v>
      </c>
    </row>
    <row r="4" spans="1:11" x14ac:dyDescent="0.2">
      <c r="A4" s="8" t="s">
        <v>10</v>
      </c>
      <c r="B4" s="8">
        <v>2643.7</v>
      </c>
      <c r="C4" s="8">
        <v>1120.5999999999999</v>
      </c>
      <c r="D4" s="9">
        <v>354.2</v>
      </c>
      <c r="E4" s="9">
        <v>41.4</v>
      </c>
      <c r="G4" s="8" t="s">
        <v>10</v>
      </c>
      <c r="H4" s="8">
        <v>7316.5</v>
      </c>
      <c r="I4" s="8">
        <v>3980.7</v>
      </c>
      <c r="J4" s="9">
        <v>1571.6</v>
      </c>
      <c r="K4" s="9">
        <v>222.3</v>
      </c>
    </row>
    <row r="5" spans="1:11" x14ac:dyDescent="0.2">
      <c r="A5" s="10" t="s">
        <v>14</v>
      </c>
      <c r="B5" s="10">
        <f>AVERAGE(B2:B4)</f>
        <v>2843</v>
      </c>
      <c r="C5" s="10">
        <f>AVERAGE(C2:C4)</f>
        <v>1156.3</v>
      </c>
      <c r="D5" s="10">
        <f>AVERAGE(D2:D4)</f>
        <v>320</v>
      </c>
      <c r="E5" s="10">
        <f>AVERAGE(E2:E4)</f>
        <v>36</v>
      </c>
      <c r="G5" s="10" t="s">
        <v>14</v>
      </c>
      <c r="H5" s="10">
        <f>AVERAGE(H2:H4)</f>
        <v>7347</v>
      </c>
      <c r="I5" s="10">
        <f t="shared" ref="I5:K5" si="0">AVERAGE(I2:I4)</f>
        <v>3742</v>
      </c>
      <c r="J5" s="10">
        <f t="shared" si="0"/>
        <v>1636.3999999999999</v>
      </c>
      <c r="K5" s="10">
        <f t="shared" si="0"/>
        <v>201.30000000000004</v>
      </c>
    </row>
    <row r="6" spans="1:11" x14ac:dyDescent="0.2">
      <c r="A6" s="10" t="s">
        <v>5</v>
      </c>
      <c r="B6" s="11">
        <f>STDEV(B2:B4)</f>
        <v>182.7139020436048</v>
      </c>
      <c r="C6" s="11">
        <f>STDEV(C2:C4)</f>
        <v>101.37933714519944</v>
      </c>
      <c r="D6" s="11">
        <f>STDEV(D2:D4)</f>
        <v>37.014456635212142</v>
      </c>
      <c r="E6" s="11">
        <f>STDEV(E2:E4)</f>
        <v>5.0109879265470321</v>
      </c>
      <c r="G6" s="10" t="s">
        <v>5</v>
      </c>
      <c r="H6" s="11">
        <f>STDEV(H2:H4)</f>
        <v>517.22489305910267</v>
      </c>
      <c r="I6" s="11">
        <f t="shared" ref="I6:K6" si="1">STDEV(I2:I4)</f>
        <v>214.74331188654037</v>
      </c>
      <c r="J6" s="11">
        <f t="shared" si="1"/>
        <v>162.02863944377242</v>
      </c>
      <c r="K6" s="11">
        <f t="shared" si="1"/>
        <v>19.908792027644481</v>
      </c>
    </row>
    <row r="9" spans="1:11" x14ac:dyDescent="0.2">
      <c r="C9" s="4"/>
    </row>
    <row r="10" spans="1:11" x14ac:dyDescent="0.2">
      <c r="A10" s="8" t="s">
        <v>15</v>
      </c>
      <c r="B10" s="8" t="s">
        <v>7</v>
      </c>
      <c r="C10" s="12" t="s">
        <v>11</v>
      </c>
      <c r="G10" s="8" t="s">
        <v>21</v>
      </c>
      <c r="H10" s="8" t="s">
        <v>17</v>
      </c>
      <c r="I10" s="8" t="s">
        <v>18</v>
      </c>
      <c r="J10" s="8" t="s">
        <v>19</v>
      </c>
    </row>
    <row r="11" spans="1:11" x14ac:dyDescent="0.2">
      <c r="A11" s="8" t="s">
        <v>8</v>
      </c>
      <c r="B11" s="8">
        <v>155.1</v>
      </c>
      <c r="C11" s="12">
        <v>227.9</v>
      </c>
      <c r="D11" s="1"/>
      <c r="E11" s="1"/>
      <c r="G11" s="8" t="s">
        <v>8</v>
      </c>
      <c r="H11" s="8">
        <v>19.100000000000001</v>
      </c>
      <c r="I11" s="8">
        <v>185</v>
      </c>
      <c r="J11" s="9">
        <v>283.8</v>
      </c>
      <c r="K11" s="1"/>
    </row>
    <row r="12" spans="1:11" x14ac:dyDescent="0.2">
      <c r="A12" s="8" t="s">
        <v>9</v>
      </c>
      <c r="B12" s="8">
        <v>182.4</v>
      </c>
      <c r="C12" s="12">
        <v>298</v>
      </c>
      <c r="D12" s="1"/>
      <c r="E12" s="1"/>
      <c r="G12" s="8" t="s">
        <v>9</v>
      </c>
      <c r="H12" s="8">
        <v>18.399999999999999</v>
      </c>
      <c r="I12" s="8">
        <v>233.5</v>
      </c>
      <c r="J12" s="9">
        <v>328.7</v>
      </c>
      <c r="K12" s="1"/>
    </row>
    <row r="13" spans="1:11" x14ac:dyDescent="0.2">
      <c r="A13" s="8" t="s">
        <v>10</v>
      </c>
      <c r="B13" s="8">
        <v>142.5</v>
      </c>
      <c r="C13" s="12">
        <v>320.10000000000002</v>
      </c>
      <c r="D13" s="1"/>
      <c r="E13" s="1"/>
      <c r="G13" s="8" t="s">
        <v>10</v>
      </c>
      <c r="H13" s="8">
        <v>15.3</v>
      </c>
      <c r="I13" s="8">
        <v>219.3</v>
      </c>
      <c r="J13" s="9">
        <v>356.5</v>
      </c>
      <c r="K13" s="1"/>
    </row>
    <row r="14" spans="1:11" x14ac:dyDescent="0.2">
      <c r="A14" s="10" t="s">
        <v>14</v>
      </c>
      <c r="B14" s="10">
        <f>AVERAGE(B11:B13)</f>
        <v>160</v>
      </c>
      <c r="C14" s="13">
        <f>AVERAGE(C11:C13)</f>
        <v>282</v>
      </c>
      <c r="G14" s="10" t="s">
        <v>14</v>
      </c>
      <c r="H14" s="10">
        <f>AVERAGE(H11:H13)</f>
        <v>17.599999999999998</v>
      </c>
      <c r="I14" s="10">
        <f t="shared" ref="I14:J14" si="2">AVERAGE(I11:I13)</f>
        <v>212.6</v>
      </c>
      <c r="J14" s="10">
        <f t="shared" si="2"/>
        <v>323</v>
      </c>
    </row>
    <row r="15" spans="1:11" x14ac:dyDescent="0.2">
      <c r="A15" s="10" t="s">
        <v>5</v>
      </c>
      <c r="B15" s="11">
        <f>STDEV(B11:B13)</f>
        <v>20.396323198066902</v>
      </c>
      <c r="C15" s="14">
        <f>STDEV(C11:C13)</f>
        <v>48.137407491471812</v>
      </c>
      <c r="G15" s="10" t="s">
        <v>5</v>
      </c>
      <c r="H15" s="11">
        <f>STDEV(H11:H13)</f>
        <v>2.0223748416156684</v>
      </c>
      <c r="I15" s="11">
        <f t="shared" ref="I15:J15" si="3">STDEV(I11:I13)</f>
        <v>24.934514232284538</v>
      </c>
      <c r="J15" s="11">
        <f t="shared" si="3"/>
        <v>36.683647583085296</v>
      </c>
    </row>
    <row r="16" spans="1:11" x14ac:dyDescent="0.2">
      <c r="D16" s="2"/>
      <c r="E16" s="3"/>
      <c r="I16" s="5"/>
      <c r="J16" s="4"/>
      <c r="K16" s="2"/>
    </row>
  </sheetData>
  <phoneticPr fontId="2" type="noConversion"/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02B11-FA89-7B4A-AADC-EED517F02B42}">
  <dimension ref="A1:I40"/>
  <sheetViews>
    <sheetView workbookViewId="0">
      <selection activeCell="E49" sqref="E49"/>
    </sheetView>
  </sheetViews>
  <sheetFormatPr baseColWidth="10" defaultColWidth="11" defaultRowHeight="16" x14ac:dyDescent="0.2"/>
  <cols>
    <col min="1" max="1" width="24.5" customWidth="1"/>
    <col min="2" max="2" width="21.5" customWidth="1"/>
    <col min="3" max="3" width="23" customWidth="1"/>
    <col min="4" max="4" width="22.33203125" customWidth="1"/>
    <col min="5" max="5" width="19" customWidth="1"/>
  </cols>
  <sheetData>
    <row r="1" spans="1:9" x14ac:dyDescent="0.2">
      <c r="A1" t="s">
        <v>38</v>
      </c>
      <c r="B1" t="s">
        <v>34</v>
      </c>
    </row>
    <row r="2" spans="1:9" x14ac:dyDescent="0.2">
      <c r="A2" s="1" t="s">
        <v>8</v>
      </c>
      <c r="B2">
        <v>1078</v>
      </c>
    </row>
    <row r="3" spans="1:9" x14ac:dyDescent="0.2">
      <c r="A3" s="1" t="s">
        <v>9</v>
      </c>
      <c r="B3">
        <v>1066.3</v>
      </c>
      <c r="C3" s="1"/>
      <c r="D3" s="1"/>
      <c r="E3" s="1"/>
    </row>
    <row r="4" spans="1:9" x14ac:dyDescent="0.2">
      <c r="A4" s="1" t="s">
        <v>36</v>
      </c>
      <c r="B4">
        <v>1008.8</v>
      </c>
      <c r="C4" s="1"/>
      <c r="D4" s="1"/>
      <c r="E4" s="1"/>
    </row>
    <row r="5" spans="1:9" x14ac:dyDescent="0.2">
      <c r="A5" s="1" t="s">
        <v>37</v>
      </c>
      <c r="B5">
        <v>1159.7</v>
      </c>
      <c r="C5" s="1"/>
      <c r="D5" s="1"/>
      <c r="E5" s="1"/>
      <c r="F5" s="1"/>
    </row>
    <row r="6" spans="1:9" x14ac:dyDescent="0.2">
      <c r="A6" s="6" t="s">
        <v>14</v>
      </c>
      <c r="B6" s="6">
        <f>AVERAGE(B2:B5)</f>
        <v>1078.2</v>
      </c>
    </row>
    <row r="7" spans="1:9" x14ac:dyDescent="0.2">
      <c r="A7" s="6" t="s">
        <v>5</v>
      </c>
      <c r="B7" s="7">
        <f>STDEV(B2:B5)</f>
        <v>62.183223889834935</v>
      </c>
    </row>
    <row r="10" spans="1:9" x14ac:dyDescent="0.2">
      <c r="A10" s="17" t="s">
        <v>34</v>
      </c>
      <c r="B10" s="17" t="s">
        <v>4</v>
      </c>
      <c r="C10" s="17" t="s">
        <v>1</v>
      </c>
      <c r="D10" s="17" t="s">
        <v>2</v>
      </c>
      <c r="E10" s="17" t="s">
        <v>3</v>
      </c>
      <c r="F10" s="1"/>
      <c r="G10" s="1"/>
      <c r="H10" s="1"/>
      <c r="I10" s="1"/>
    </row>
    <row r="11" spans="1:9" x14ac:dyDescent="0.2">
      <c r="A11" s="9" t="s">
        <v>8</v>
      </c>
      <c r="B11" s="8">
        <v>1365.6</v>
      </c>
      <c r="C11" s="8">
        <v>1756.5</v>
      </c>
      <c r="D11" s="8">
        <v>2367.6999999999998</v>
      </c>
      <c r="E11" s="8">
        <v>3532.5</v>
      </c>
    </row>
    <row r="12" spans="1:9" x14ac:dyDescent="0.2">
      <c r="A12" s="9" t="s">
        <v>9</v>
      </c>
      <c r="B12" s="9">
        <v>1499.7</v>
      </c>
      <c r="C12" s="9">
        <v>1884</v>
      </c>
      <c r="D12" s="9">
        <v>2377</v>
      </c>
      <c r="E12" s="9">
        <v>3707.7</v>
      </c>
      <c r="F12" s="1"/>
      <c r="G12" s="1"/>
      <c r="H12" s="1"/>
      <c r="I12" s="1"/>
    </row>
    <row r="13" spans="1:9" x14ac:dyDescent="0.2">
      <c r="A13" s="9" t="s">
        <v>36</v>
      </c>
      <c r="B13" s="9">
        <v>1469.9</v>
      </c>
      <c r="C13" s="9">
        <v>1887.3</v>
      </c>
      <c r="D13" s="9">
        <v>2665.1</v>
      </c>
      <c r="E13" s="9">
        <v>3565.1</v>
      </c>
      <c r="F13" s="1"/>
      <c r="G13" s="1"/>
      <c r="H13" s="1"/>
      <c r="I13" s="1"/>
    </row>
    <row r="14" spans="1:9" x14ac:dyDescent="0.2">
      <c r="A14" s="9" t="s">
        <v>37</v>
      </c>
      <c r="B14" s="9">
        <v>1335.6</v>
      </c>
      <c r="C14" s="9">
        <v>1950.6</v>
      </c>
      <c r="D14" s="9">
        <v>2533.8000000000002</v>
      </c>
      <c r="E14" s="9">
        <v>3795.1</v>
      </c>
      <c r="F14" s="1"/>
      <c r="G14" s="1"/>
      <c r="H14" s="1"/>
      <c r="I14" s="1"/>
    </row>
    <row r="15" spans="1:9" x14ac:dyDescent="0.2">
      <c r="A15" s="15" t="s">
        <v>14</v>
      </c>
      <c r="B15" s="10">
        <f>AVERAGE(B11:B14)</f>
        <v>1417.7000000000003</v>
      </c>
      <c r="C15" s="10">
        <f t="shared" ref="C15" si="0">AVERAGE(C11:C14)</f>
        <v>1869.6</v>
      </c>
      <c r="D15" s="10">
        <f t="shared" ref="D15" si="1">AVERAGE(D11:D14)</f>
        <v>2485.8999999999996</v>
      </c>
      <c r="E15" s="10">
        <f>AVERAGE(E11:E14)</f>
        <v>3650.1</v>
      </c>
    </row>
    <row r="16" spans="1:9" x14ac:dyDescent="0.2">
      <c r="A16" s="15" t="s">
        <v>5</v>
      </c>
      <c r="B16" s="16">
        <f>STDEV(B11:B14)</f>
        <v>79.380224237526647</v>
      </c>
      <c r="C16" s="16">
        <f t="shared" ref="C16:E16" si="2">STDEV(C11:C14)</f>
        <v>81.390539990836729</v>
      </c>
      <c r="D16" s="16">
        <f t="shared" si="2"/>
        <v>141.70097623752164</v>
      </c>
      <c r="E16" s="16">
        <f t="shared" si="2"/>
        <v>123.01425391663625</v>
      </c>
      <c r="F16" s="1"/>
      <c r="G16" s="1"/>
      <c r="H16" s="1"/>
      <c r="I16" s="1"/>
    </row>
    <row r="19" spans="1:5" x14ac:dyDescent="0.2">
      <c r="A19" s="17" t="s">
        <v>34</v>
      </c>
      <c r="B19" s="17" t="s">
        <v>22</v>
      </c>
      <c r="C19" s="17" t="s">
        <v>23</v>
      </c>
      <c r="D19" s="17" t="s">
        <v>24</v>
      </c>
      <c r="E19" s="17" t="s">
        <v>25</v>
      </c>
    </row>
    <row r="20" spans="1:5" x14ac:dyDescent="0.2">
      <c r="A20" s="9" t="s">
        <v>8</v>
      </c>
      <c r="B20" s="9">
        <v>1811.2</v>
      </c>
      <c r="C20" s="9">
        <v>2250.9</v>
      </c>
      <c r="D20" s="9">
        <v>3087.8</v>
      </c>
      <c r="E20" s="9">
        <v>4476.6000000000004</v>
      </c>
    </row>
    <row r="21" spans="1:5" x14ac:dyDescent="0.2">
      <c r="A21" s="9" t="s">
        <v>9</v>
      </c>
      <c r="B21" s="9">
        <v>1790.5</v>
      </c>
      <c r="C21" s="9">
        <v>2767.6</v>
      </c>
      <c r="D21" s="9">
        <v>2718.7</v>
      </c>
      <c r="E21" s="9">
        <v>3915.6</v>
      </c>
    </row>
    <row r="22" spans="1:5" x14ac:dyDescent="0.2">
      <c r="A22" s="9" t="s">
        <v>10</v>
      </c>
      <c r="B22" s="9">
        <v>1651.6</v>
      </c>
      <c r="C22" s="9">
        <v>2443.4</v>
      </c>
      <c r="D22" s="9">
        <v>2940.6</v>
      </c>
      <c r="E22" s="9">
        <v>4324.2</v>
      </c>
    </row>
    <row r="23" spans="1:5" x14ac:dyDescent="0.2">
      <c r="A23" s="15" t="s">
        <v>14</v>
      </c>
      <c r="B23" s="10">
        <f>AVERAGE(B20:B22)</f>
        <v>1751.0999999999997</v>
      </c>
      <c r="C23" s="10">
        <f t="shared" ref="C23:E23" si="3">AVERAGE(C20:C22)</f>
        <v>2487.2999999999997</v>
      </c>
      <c r="D23" s="10">
        <f t="shared" si="3"/>
        <v>2915.7000000000003</v>
      </c>
      <c r="E23" s="10">
        <f t="shared" si="3"/>
        <v>4238.8</v>
      </c>
    </row>
    <row r="24" spans="1:5" x14ac:dyDescent="0.2">
      <c r="A24" s="15" t="s">
        <v>5</v>
      </c>
      <c r="B24" s="16">
        <f>STDEV(B20:B22)</f>
        <v>86.788881776411955</v>
      </c>
      <c r="C24" s="16">
        <f t="shared" ref="C24:E24" si="4">STDEV(C20:C22)</f>
        <v>261.13239936859605</v>
      </c>
      <c r="D24" s="16">
        <f t="shared" si="4"/>
        <v>185.80557042241782</v>
      </c>
      <c r="E24" s="16">
        <f t="shared" si="4"/>
        <v>290.08640092220816</v>
      </c>
    </row>
    <row r="27" spans="1:5" x14ac:dyDescent="0.2">
      <c r="A27" s="17" t="s">
        <v>34</v>
      </c>
      <c r="B27" s="17" t="s">
        <v>26</v>
      </c>
      <c r="C27" s="17" t="s">
        <v>27</v>
      </c>
      <c r="D27" s="17" t="s">
        <v>28</v>
      </c>
      <c r="E27" s="17" t="s">
        <v>29</v>
      </c>
    </row>
    <row r="28" spans="1:5" x14ac:dyDescent="0.2">
      <c r="A28" s="9" t="s">
        <v>8</v>
      </c>
      <c r="B28" s="9">
        <v>1139.2</v>
      </c>
      <c r="C28" s="9">
        <v>1596.3</v>
      </c>
      <c r="D28" s="9">
        <v>2238.1</v>
      </c>
      <c r="E28" s="9">
        <v>2718.1</v>
      </c>
    </row>
    <row r="29" spans="1:5" x14ac:dyDescent="0.2">
      <c r="A29" s="9" t="s">
        <v>9</v>
      </c>
      <c r="B29" s="9">
        <v>1197.8</v>
      </c>
      <c r="C29" s="9">
        <v>1676.2</v>
      </c>
      <c r="D29" s="9">
        <v>2122.4</v>
      </c>
      <c r="E29" s="9">
        <v>2555.1</v>
      </c>
    </row>
    <row r="30" spans="1:5" x14ac:dyDescent="0.2">
      <c r="A30" s="9" t="s">
        <v>10</v>
      </c>
      <c r="B30" s="9">
        <v>1287.9000000000001</v>
      </c>
      <c r="C30" s="9">
        <v>1801.4</v>
      </c>
      <c r="D30" s="9">
        <v>2050.8000000000002</v>
      </c>
      <c r="E30" s="9">
        <v>2774.9</v>
      </c>
    </row>
    <row r="31" spans="1:5" x14ac:dyDescent="0.2">
      <c r="A31" s="15" t="s">
        <v>14</v>
      </c>
      <c r="B31" s="10">
        <f>AVERAGE(B28:B30)</f>
        <v>1208.3</v>
      </c>
      <c r="C31" s="10">
        <f t="shared" ref="C31:E31" si="5">AVERAGE(C28:C30)</f>
        <v>1691.3</v>
      </c>
      <c r="D31" s="10">
        <f>AVERAGE(D28:D30)</f>
        <v>2137.1</v>
      </c>
      <c r="E31" s="10">
        <f t="shared" si="5"/>
        <v>2682.7000000000003</v>
      </c>
    </row>
    <row r="32" spans="1:5" x14ac:dyDescent="0.2">
      <c r="A32" s="15" t="s">
        <v>5</v>
      </c>
      <c r="B32" s="16">
        <f>STDEV(B28:B30)</f>
        <v>74.904005233365226</v>
      </c>
      <c r="C32" s="16">
        <f t="shared" ref="C32:E32" si="6">STDEV(C28:C30)</f>
        <v>103.38041400574875</v>
      </c>
      <c r="D32" s="16">
        <f t="shared" si="6"/>
        <v>94.511322073072151</v>
      </c>
      <c r="E32" s="16">
        <f t="shared" si="6"/>
        <v>114.09592455473603</v>
      </c>
    </row>
    <row r="34" spans="1:7" x14ac:dyDescent="0.2">
      <c r="F34" s="1"/>
    </row>
    <row r="35" spans="1:7" x14ac:dyDescent="0.2">
      <c r="A35" s="19" t="s">
        <v>34</v>
      </c>
      <c r="B35" s="19" t="s">
        <v>30</v>
      </c>
      <c r="C35" s="19" t="s">
        <v>31</v>
      </c>
      <c r="D35" s="19" t="s">
        <v>32</v>
      </c>
      <c r="E35" s="19" t="s">
        <v>33</v>
      </c>
      <c r="G35" s="1"/>
    </row>
    <row r="36" spans="1:7" x14ac:dyDescent="0.2">
      <c r="A36" s="9" t="s">
        <v>8</v>
      </c>
      <c r="B36" s="9">
        <v>1503.4</v>
      </c>
      <c r="C36" s="9">
        <v>2466.6999999999998</v>
      </c>
      <c r="D36" s="9">
        <v>3256.1</v>
      </c>
      <c r="E36" s="9">
        <v>4774.3999999999996</v>
      </c>
      <c r="F36" s="1"/>
      <c r="G36" s="1"/>
    </row>
    <row r="37" spans="1:7" x14ac:dyDescent="0.2">
      <c r="A37" s="9" t="s">
        <v>9</v>
      </c>
      <c r="B37" s="9">
        <v>1615.8</v>
      </c>
      <c r="C37" s="9">
        <v>2195.5</v>
      </c>
      <c r="D37" s="9">
        <v>2970.8</v>
      </c>
      <c r="E37" s="9">
        <v>4759.1000000000004</v>
      </c>
      <c r="F37" s="1"/>
      <c r="G37" s="1"/>
    </row>
    <row r="38" spans="1:7" x14ac:dyDescent="0.2">
      <c r="A38" s="9" t="s">
        <v>10</v>
      </c>
      <c r="B38" s="9">
        <v>1703.9</v>
      </c>
      <c r="C38" s="9">
        <v>2047.3</v>
      </c>
      <c r="D38" s="9">
        <v>3300.5</v>
      </c>
      <c r="E38" s="9">
        <v>4309.1000000000004</v>
      </c>
      <c r="F38" s="1"/>
      <c r="G38" s="1"/>
    </row>
    <row r="39" spans="1:7" x14ac:dyDescent="0.2">
      <c r="A39" s="15" t="s">
        <v>14</v>
      </c>
      <c r="B39" s="10">
        <f>AVERAGE(B36:B38)</f>
        <v>1607.7</v>
      </c>
      <c r="C39" s="10">
        <f t="shared" ref="C39:D39" si="7">AVERAGE(C36:C38)</f>
        <v>2236.5</v>
      </c>
      <c r="D39" s="10">
        <f t="shared" si="7"/>
        <v>3175.7999999999997</v>
      </c>
      <c r="E39" s="10">
        <f t="shared" ref="E39" si="8">AVERAGE(E36:E38)</f>
        <v>4614.2</v>
      </c>
    </row>
    <row r="40" spans="1:7" x14ac:dyDescent="0.2">
      <c r="A40" s="15" t="s">
        <v>5</v>
      </c>
      <c r="B40" s="16">
        <f>STDEV(B36:B38)</f>
        <v>100.49512425983662</v>
      </c>
      <c r="C40" s="16">
        <f>STDEV(C36:C38)</f>
        <v>212.68483725926484</v>
      </c>
      <c r="D40" s="16">
        <f t="shared" ref="D40" si="9">STDEV(D36:D38)</f>
        <v>178.91783030206898</v>
      </c>
      <c r="E40" s="16">
        <f t="shared" ref="E40" si="10">STDEV(E36:E38)</f>
        <v>264.33507145288132</v>
      </c>
      <c r="F40" s="1"/>
      <c r="G40" s="1"/>
    </row>
  </sheetData>
  <phoneticPr fontId="2" type="noConversion"/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2EAA8-5AA5-954F-8C11-76BBF59881F0}">
  <dimension ref="A1:J40"/>
  <sheetViews>
    <sheetView tabSelected="1" topLeftCell="A22" workbookViewId="0">
      <selection activeCell="E46" sqref="E46"/>
    </sheetView>
  </sheetViews>
  <sheetFormatPr baseColWidth="10" defaultColWidth="11" defaultRowHeight="16" x14ac:dyDescent="0.2"/>
  <cols>
    <col min="1" max="1" width="21.5" customWidth="1"/>
    <col min="2" max="2" width="14" customWidth="1"/>
    <col min="3" max="3" width="13.5" customWidth="1"/>
    <col min="4" max="4" width="14.1640625" customWidth="1"/>
    <col min="5" max="5" width="16.6640625" customWidth="1"/>
  </cols>
  <sheetData>
    <row r="1" spans="1:10" x14ac:dyDescent="0.2">
      <c r="A1" s="18" t="s">
        <v>35</v>
      </c>
      <c r="B1" s="18" t="s">
        <v>0</v>
      </c>
    </row>
    <row r="2" spans="1:10" x14ac:dyDescent="0.2">
      <c r="A2" s="1" t="s">
        <v>8</v>
      </c>
      <c r="B2">
        <v>267.2</v>
      </c>
    </row>
    <row r="3" spans="1:10" x14ac:dyDescent="0.2">
      <c r="A3" s="1" t="s">
        <v>9</v>
      </c>
      <c r="B3">
        <v>288.39999999999998</v>
      </c>
    </row>
    <row r="4" spans="1:10" x14ac:dyDescent="0.2">
      <c r="A4" s="1" t="s">
        <v>36</v>
      </c>
      <c r="B4">
        <v>242.3</v>
      </c>
    </row>
    <row r="5" spans="1:10" x14ac:dyDescent="0.2">
      <c r="A5" s="1" t="s">
        <v>37</v>
      </c>
      <c r="B5">
        <v>270.10000000000002</v>
      </c>
    </row>
    <row r="6" spans="1:10" x14ac:dyDescent="0.2">
      <c r="A6" s="6" t="s">
        <v>14</v>
      </c>
      <c r="B6" s="6">
        <f>AVERAGE(B2:B5)</f>
        <v>267</v>
      </c>
    </row>
    <row r="7" spans="1:10" x14ac:dyDescent="0.2">
      <c r="A7" s="6" t="s">
        <v>5</v>
      </c>
      <c r="B7" s="7">
        <f>STDEV(B2:B5)</f>
        <v>18.953451752473292</v>
      </c>
    </row>
    <row r="10" spans="1:10" x14ac:dyDescent="0.2">
      <c r="A10" s="17" t="s">
        <v>35</v>
      </c>
      <c r="B10" s="17" t="s">
        <v>4</v>
      </c>
      <c r="C10" s="17" t="s">
        <v>1</v>
      </c>
      <c r="D10" s="17" t="s">
        <v>2</v>
      </c>
      <c r="E10" s="17" t="s">
        <v>3</v>
      </c>
      <c r="G10" s="1"/>
      <c r="H10" s="1"/>
      <c r="I10" s="1"/>
      <c r="J10" s="1"/>
    </row>
    <row r="11" spans="1:10" x14ac:dyDescent="0.2">
      <c r="A11" s="9" t="s">
        <v>8</v>
      </c>
      <c r="B11" s="8">
        <v>240</v>
      </c>
      <c r="C11" s="8">
        <v>231.6</v>
      </c>
      <c r="D11" s="8">
        <v>229.4</v>
      </c>
      <c r="E11" s="8">
        <v>184.7</v>
      </c>
      <c r="F11" s="1"/>
    </row>
    <row r="12" spans="1:10" x14ac:dyDescent="0.2">
      <c r="A12" s="9" t="s">
        <v>9</v>
      </c>
      <c r="B12" s="9">
        <v>268</v>
      </c>
      <c r="C12" s="9">
        <v>234</v>
      </c>
      <c r="D12" s="9">
        <v>203.1</v>
      </c>
      <c r="E12" s="9">
        <v>192.2</v>
      </c>
      <c r="F12" s="1"/>
      <c r="G12" s="1"/>
      <c r="H12" s="1"/>
      <c r="I12" s="1"/>
      <c r="J12" s="1"/>
    </row>
    <row r="13" spans="1:10" x14ac:dyDescent="0.2">
      <c r="A13" s="9" t="s">
        <v>36</v>
      </c>
      <c r="B13" s="9">
        <v>259.60000000000002</v>
      </c>
      <c r="C13" s="9">
        <v>248.3</v>
      </c>
      <c r="D13" s="9">
        <v>212.6</v>
      </c>
      <c r="E13" s="9">
        <v>181.2</v>
      </c>
      <c r="F13" s="1"/>
      <c r="G13" s="1"/>
      <c r="H13" s="1"/>
      <c r="I13" s="1"/>
      <c r="J13" s="1"/>
    </row>
    <row r="14" spans="1:10" x14ac:dyDescent="0.2">
      <c r="A14" s="9" t="s">
        <v>37</v>
      </c>
      <c r="B14" s="9">
        <v>258.39999999999998</v>
      </c>
      <c r="C14" s="9">
        <v>236.5</v>
      </c>
      <c r="D14" s="9">
        <v>226.5</v>
      </c>
      <c r="E14" s="9">
        <v>171.5</v>
      </c>
      <c r="F14" s="1"/>
      <c r="G14" s="1"/>
      <c r="H14" s="1"/>
      <c r="I14" s="1"/>
      <c r="J14" s="1"/>
    </row>
    <row r="15" spans="1:10" x14ac:dyDescent="0.2">
      <c r="A15" s="15" t="s">
        <v>14</v>
      </c>
      <c r="B15" s="10">
        <f t="shared" ref="B15" si="0">AVERAGE(B11:B14)</f>
        <v>256.5</v>
      </c>
      <c r="C15" s="10">
        <f t="shared" ref="C15" si="1">AVERAGE(C11:C14)</f>
        <v>237.60000000000002</v>
      </c>
      <c r="D15" s="10">
        <f t="shared" ref="D15" si="2">AVERAGE(D11:D14)</f>
        <v>217.9</v>
      </c>
      <c r="E15" s="10">
        <f>AVERAGE(E11:E14)</f>
        <v>182.39999999999998</v>
      </c>
    </row>
    <row r="16" spans="1:10" x14ac:dyDescent="0.2">
      <c r="A16" s="15" t="s">
        <v>5</v>
      </c>
      <c r="B16" s="11">
        <f t="shared" ref="B16:D16" si="3">STDEV(B11:B14)</f>
        <v>11.8</v>
      </c>
      <c r="C16" s="11">
        <f t="shared" si="3"/>
        <v>7.4085536150227576</v>
      </c>
      <c r="D16" s="11">
        <f t="shared" si="3"/>
        <v>12.29281633041564</v>
      </c>
      <c r="E16" s="11">
        <f>STDEV(E11:E14)</f>
        <v>8.5941840799461531</v>
      </c>
    </row>
    <row r="17" spans="1:5" x14ac:dyDescent="0.2">
      <c r="A17" s="8"/>
      <c r="B17" s="8"/>
      <c r="C17" s="8"/>
      <c r="D17" s="8"/>
      <c r="E17" s="8"/>
    </row>
    <row r="18" spans="1:5" x14ac:dyDescent="0.2">
      <c r="A18" s="8"/>
      <c r="B18" s="8"/>
      <c r="C18" s="8"/>
      <c r="D18" s="8"/>
      <c r="E18" s="8"/>
    </row>
    <row r="19" spans="1:5" x14ac:dyDescent="0.2">
      <c r="A19" s="17" t="s">
        <v>35</v>
      </c>
      <c r="B19" s="17" t="s">
        <v>22</v>
      </c>
      <c r="C19" s="17" t="s">
        <v>23</v>
      </c>
      <c r="D19" s="17" t="s">
        <v>24</v>
      </c>
      <c r="E19" s="17" t="s">
        <v>25</v>
      </c>
    </row>
    <row r="20" spans="1:5" x14ac:dyDescent="0.2">
      <c r="A20" s="9" t="s">
        <v>8</v>
      </c>
      <c r="B20" s="9">
        <v>195.8</v>
      </c>
      <c r="C20" s="9">
        <v>171.6</v>
      </c>
      <c r="D20" s="9">
        <v>113.5</v>
      </c>
      <c r="E20" s="9">
        <v>86.2</v>
      </c>
    </row>
    <row r="21" spans="1:5" x14ac:dyDescent="0.2">
      <c r="A21" s="9" t="s">
        <v>9</v>
      </c>
      <c r="B21" s="9">
        <v>215.7</v>
      </c>
      <c r="C21" s="9">
        <v>135.9</v>
      </c>
      <c r="D21" s="9">
        <v>139.4</v>
      </c>
      <c r="E21" s="9">
        <v>65.3</v>
      </c>
    </row>
    <row r="22" spans="1:5" x14ac:dyDescent="0.2">
      <c r="A22" s="9" t="s">
        <v>10</v>
      </c>
      <c r="B22" s="9">
        <v>201.1</v>
      </c>
      <c r="C22" s="9">
        <v>144.6</v>
      </c>
      <c r="D22" s="9">
        <v>106.8</v>
      </c>
      <c r="E22" s="9">
        <v>72.599999999999994</v>
      </c>
    </row>
    <row r="23" spans="1:5" x14ac:dyDescent="0.2">
      <c r="A23" s="15" t="s">
        <v>14</v>
      </c>
      <c r="B23" s="10">
        <f>AVERAGE(B20:B22)</f>
        <v>204.20000000000002</v>
      </c>
      <c r="C23" s="10">
        <f>AVERAGE(C20:C22)</f>
        <v>150.70000000000002</v>
      </c>
      <c r="D23" s="10">
        <f t="shared" ref="D23" si="4">AVERAGE(D20:D22)</f>
        <v>119.89999999999999</v>
      </c>
      <c r="E23" s="10">
        <f t="shared" ref="E23" si="5">AVERAGE(E20:E22)</f>
        <v>74.7</v>
      </c>
    </row>
    <row r="24" spans="1:5" x14ac:dyDescent="0.2">
      <c r="A24" s="15" t="s">
        <v>5</v>
      </c>
      <c r="B24" s="11">
        <f>STDEV(B20:B22)</f>
        <v>10.305823596394408</v>
      </c>
      <c r="C24" s="11">
        <f t="shared" ref="C24:E24" si="6">STDEV(C20:C22)</f>
        <v>18.615316274508782</v>
      </c>
      <c r="D24" s="11">
        <f t="shared" si="6"/>
        <v>17.216561793807724</v>
      </c>
      <c r="E24" s="11">
        <f t="shared" si="6"/>
        <v>10.607073111843738</v>
      </c>
    </row>
    <row r="25" spans="1:5" x14ac:dyDescent="0.2">
      <c r="A25" s="8"/>
      <c r="B25" s="8"/>
      <c r="C25" s="8"/>
      <c r="D25" s="8"/>
      <c r="E25" s="8"/>
    </row>
    <row r="26" spans="1:5" x14ac:dyDescent="0.2">
      <c r="A26" s="8"/>
      <c r="B26" s="8"/>
      <c r="C26" s="8"/>
      <c r="D26" s="8"/>
      <c r="E26" s="8"/>
    </row>
    <row r="27" spans="1:5" x14ac:dyDescent="0.2">
      <c r="A27" s="17" t="s">
        <v>35</v>
      </c>
      <c r="B27" s="17" t="s">
        <v>26</v>
      </c>
      <c r="C27" s="17" t="s">
        <v>27</v>
      </c>
      <c r="D27" s="17" t="s">
        <v>28</v>
      </c>
      <c r="E27" s="17" t="s">
        <v>29</v>
      </c>
    </row>
    <row r="28" spans="1:5" x14ac:dyDescent="0.2">
      <c r="A28" s="9" t="s">
        <v>8</v>
      </c>
      <c r="B28" s="9">
        <v>239.9</v>
      </c>
      <c r="C28" s="9">
        <v>218.6</v>
      </c>
      <c r="D28" s="9">
        <v>201.1</v>
      </c>
      <c r="E28" s="9">
        <v>163.4</v>
      </c>
    </row>
    <row r="29" spans="1:5" x14ac:dyDescent="0.2">
      <c r="A29" s="9" t="s">
        <v>9</v>
      </c>
      <c r="B29" s="9">
        <v>218.7</v>
      </c>
      <c r="C29" s="9">
        <v>203</v>
      </c>
      <c r="D29" s="9">
        <v>199.1</v>
      </c>
      <c r="E29" s="9">
        <v>144.80000000000001</v>
      </c>
    </row>
    <row r="30" spans="1:5" x14ac:dyDescent="0.2">
      <c r="A30" s="9" t="s">
        <v>10</v>
      </c>
      <c r="B30" s="9">
        <v>228.1</v>
      </c>
      <c r="C30" s="9">
        <v>209.9</v>
      </c>
      <c r="D30" s="9">
        <v>177</v>
      </c>
      <c r="E30" s="9">
        <v>173.6</v>
      </c>
    </row>
    <row r="31" spans="1:5" x14ac:dyDescent="0.2">
      <c r="A31" s="15" t="s">
        <v>14</v>
      </c>
      <c r="B31" s="10">
        <f>AVERAGE(B28:B30)</f>
        <v>228.9</v>
      </c>
      <c r="C31" s="10">
        <f>AVERAGE(C28:C30)</f>
        <v>210.5</v>
      </c>
      <c r="D31" s="10">
        <f t="shared" ref="D31" si="7">AVERAGE(D28:D30)</f>
        <v>192.4</v>
      </c>
      <c r="E31" s="10">
        <f t="shared" ref="E31" si="8">AVERAGE(E28:E30)</f>
        <v>160.60000000000002</v>
      </c>
    </row>
    <row r="32" spans="1:5" x14ac:dyDescent="0.2">
      <c r="A32" s="15" t="s">
        <v>5</v>
      </c>
      <c r="B32" s="11">
        <f>STDEV(B28:B30)</f>
        <v>10.62261737991161</v>
      </c>
      <c r="C32" s="11">
        <f t="shared" ref="C32:E32" si="9">STDEV(C28:C30)</f>
        <v>7.8172885324772272</v>
      </c>
      <c r="D32" s="11">
        <f t="shared" si="9"/>
        <v>13.374228949737622</v>
      </c>
      <c r="E32" s="11">
        <f t="shared" si="9"/>
        <v>14.60273946901744</v>
      </c>
    </row>
    <row r="33" spans="1:5" x14ac:dyDescent="0.2">
      <c r="A33" s="8"/>
      <c r="B33" s="8"/>
      <c r="C33" s="8"/>
      <c r="D33" s="8"/>
      <c r="E33" s="8"/>
    </row>
    <row r="34" spans="1:5" x14ac:dyDescent="0.2">
      <c r="A34" s="8"/>
      <c r="B34" s="8"/>
      <c r="C34" s="8"/>
      <c r="D34" s="8"/>
      <c r="E34" s="8"/>
    </row>
    <row r="35" spans="1:5" x14ac:dyDescent="0.2">
      <c r="A35" s="17" t="s">
        <v>35</v>
      </c>
      <c r="B35" s="17" t="s">
        <v>30</v>
      </c>
      <c r="C35" s="17" t="s">
        <v>31</v>
      </c>
      <c r="D35" s="17" t="s">
        <v>32</v>
      </c>
      <c r="E35" s="17" t="s">
        <v>33</v>
      </c>
    </row>
    <row r="36" spans="1:5" x14ac:dyDescent="0.2">
      <c r="A36" s="9" t="s">
        <v>8</v>
      </c>
      <c r="B36" s="9">
        <v>201.4</v>
      </c>
      <c r="C36" s="9">
        <v>143.4</v>
      </c>
      <c r="D36" s="9">
        <v>58</v>
      </c>
      <c r="E36" s="9">
        <v>26.4</v>
      </c>
    </row>
    <row r="37" spans="1:5" x14ac:dyDescent="0.2">
      <c r="A37" s="9" t="s">
        <v>9</v>
      </c>
      <c r="B37" s="9">
        <v>168.5</v>
      </c>
      <c r="C37" s="9">
        <v>114.6</v>
      </c>
      <c r="D37" s="9">
        <v>78</v>
      </c>
      <c r="E37" s="9">
        <v>36.200000000000003</v>
      </c>
    </row>
    <row r="38" spans="1:5" x14ac:dyDescent="0.2">
      <c r="A38" s="9" t="s">
        <v>10</v>
      </c>
      <c r="B38" s="9">
        <v>190.8</v>
      </c>
      <c r="C38" s="9">
        <v>145.19999999999999</v>
      </c>
      <c r="D38" s="9">
        <v>88.7</v>
      </c>
      <c r="E38" s="9">
        <v>26.5</v>
      </c>
    </row>
    <row r="39" spans="1:5" x14ac:dyDescent="0.2">
      <c r="A39" s="15" t="s">
        <v>14</v>
      </c>
      <c r="B39" s="10">
        <f>AVERAGE(B36:B38)</f>
        <v>186.9</v>
      </c>
      <c r="C39" s="10">
        <f>AVERAGE(C36:C38)</f>
        <v>134.4</v>
      </c>
      <c r="D39" s="10">
        <f t="shared" ref="D39" si="10">AVERAGE(D36:D38)</f>
        <v>74.899999999999991</v>
      </c>
      <c r="E39" s="10">
        <f t="shared" ref="E39" si="11">AVERAGE(E36:E38)</f>
        <v>29.7</v>
      </c>
    </row>
    <row r="40" spans="1:5" x14ac:dyDescent="0.2">
      <c r="A40" s="15" t="s">
        <v>5</v>
      </c>
      <c r="B40" s="11">
        <f>STDEV(B36:B38)</f>
        <v>16.793153366774213</v>
      </c>
      <c r="C40" s="11">
        <f t="shared" ref="C40:E40" si="12">STDEV(C36:C38)</f>
        <v>17.170905625505025</v>
      </c>
      <c r="D40" s="11">
        <f t="shared" si="12"/>
        <v>15.583003561573159</v>
      </c>
      <c r="E40" s="11">
        <f t="shared" si="12"/>
        <v>5.6293871780150528</v>
      </c>
    </row>
  </sheetData>
  <phoneticPr fontId="2" type="noConversion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5-a</vt:lpstr>
      <vt:lpstr>Figure 5-d</vt:lpstr>
      <vt:lpstr>Figure 5-e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Behnam Ghalei</dc:creator>
  <cp:lastModifiedBy>Behnam Ghalei</cp:lastModifiedBy>
  <dcterms:created xsi:type="dcterms:W3CDTF">2021-09-29T06:22:35Z</dcterms:created>
  <dcterms:modified xsi:type="dcterms:W3CDTF">2021-10-21T12:42:37Z</dcterms:modified>
</cp:coreProperties>
</file>