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nupino-my.sharepoint.com/personal/kacper_szulecki_nupi_no/Documents/1. Articles UNDER CONSTRUCTION/ARTICLE - A nuclear energy weapon/2022-2023/Revisions January 2023 Final/"/>
    </mc:Choice>
  </mc:AlternateContent>
  <xr:revisionPtr revIDLastSave="13" documentId="8_{4CF4C179-4481-42B4-AB0A-1A9D3D3EC1D1}" xr6:coauthVersionLast="47" xr6:coauthVersionMax="47" xr10:uidLastSave="{DBF381BE-BB1D-47EE-A3E7-2D8EF28B7A25}"/>
  <bookViews>
    <workbookView xWindow="10" yWindow="0" windowWidth="19180" windowHeight="10200" activeTab="1" xr2:uid="{00000000-000D-0000-FFFF-FFFF00000000}"/>
  </bookViews>
  <sheets>
    <sheet name="NPPs" sheetId="14" r:id="rId1"/>
    <sheet name="Nuclear centers" sheetId="25" r:id="rId2"/>
    <sheet name="Agreements" sheetId="26" r:id="rId3"/>
    <sheet name="Other projects" sheetId="27" r:id="rId4"/>
    <sheet name="Scoring" sheetId="29" r:id="rId5"/>
    <sheet name="Sheet1" sheetId="4" state="hidden" r:id="rId6"/>
  </sheets>
  <definedNames>
    <definedName name="_xlnm._FilterDatabase" localSheetId="0" hidden="1">NPPs!$Z$1:$Z$1</definedName>
    <definedName name="_xlnm._FilterDatabase" localSheetId="3" hidden="1">'Other projects'!$A$1:$Z$1</definedName>
    <definedName name="POWER_USER_EXCEL_MAP_6882FD8E_2667_4363_A712_09A8CAD0B066" localSheetId="4">#REF!</definedName>
    <definedName name="POWER_USER_EXCEL_MAP_6882FD8E_2667_4363_A712_09A8CAD0B066">#REF!</definedName>
    <definedName name="POWER_USER_EXCEL_MAP_76C44F6A_6688_48A4_AC3E_B9B79255A95C" localSheetId="2">#REF!</definedName>
    <definedName name="POWER_USER_EXCEL_MAP_76C44F6A_6688_48A4_AC3E_B9B79255A95C" localSheetId="1">#REF!</definedName>
    <definedName name="POWER_USER_EXCEL_MAP_76C44F6A_6688_48A4_AC3E_B9B79255A95C" localSheetId="3">#REF!</definedName>
    <definedName name="POWER_USER_EXCEL_MAP_76C44F6A_6688_48A4_AC3E_B9B79255A95C" localSheetId="4">#REF!</definedName>
    <definedName name="POWER_USER_EXCEL_MAP_76C44F6A_6688_48A4_AC3E_B9B79255A95C">#REF!</definedName>
    <definedName name="POWER_USER_EXCEL_MAP_86663F75_267D_422B_8B64_28527BACAFAE" localSheetId="4">#REF!</definedName>
    <definedName name="POWER_USER_EXCEL_MAP_86663F75_267D_422B_8B64_28527BACAFAE">#REF!</definedName>
    <definedName name="POWER_USER_EXCEL_MAP_B2FE91EF_5533_4374_9200_C4B1B7F850F8" localSheetId="2">#REF!</definedName>
    <definedName name="POWER_USER_EXCEL_MAP_B2FE91EF_5533_4374_9200_C4B1B7F850F8" localSheetId="1">#REF!</definedName>
    <definedName name="POWER_USER_EXCEL_MAP_B2FE91EF_5533_4374_9200_C4B1B7F850F8" localSheetId="3">#REF!</definedName>
    <definedName name="POWER_USER_EXCEL_MAP_B2FE91EF_5533_4374_9200_C4B1B7F850F8" localSheetId="4">#REF!</definedName>
    <definedName name="POWER_USER_EXCEL_MAP_B2FE91EF_5533_4374_9200_C4B1B7F850F8">#REF!</definedName>
    <definedName name="POWER_USER_EXCEL_MAP_BD9A8A0A_6646_42F8_A23A_E98488B164C0" localSheetId="2">#REF!</definedName>
    <definedName name="POWER_USER_EXCEL_MAP_BD9A8A0A_6646_42F8_A23A_E98488B164C0" localSheetId="1">#REF!</definedName>
    <definedName name="POWER_USER_EXCEL_MAP_BD9A8A0A_6646_42F8_A23A_E98488B164C0" localSheetId="3">#REF!</definedName>
    <definedName name="POWER_USER_EXCEL_MAP_BD9A8A0A_6646_42F8_A23A_E98488B164C0" localSheetId="4">#REF!</definedName>
    <definedName name="POWER_USER_EXCEL_MAP_BD9A8A0A_6646_42F8_A23A_E98488B164C0">#REF!</definedName>
    <definedName name="POWER_USER_EXCEL_MAP_CA0336B0_DA29_44F4_BD99_8AB2BBE01BE0" localSheetId="4">#REF!</definedName>
    <definedName name="POWER_USER_EXCEL_MAP_CA0336B0_DA29_44F4_BD99_8AB2BBE01BE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1" i="29" l="1"/>
  <c r="M60" i="29"/>
  <c r="M59" i="29"/>
  <c r="M58" i="29"/>
  <c r="M57" i="29"/>
  <c r="M56" i="29"/>
  <c r="M55" i="29"/>
  <c r="M54" i="29"/>
  <c r="M53" i="29"/>
  <c r="M52" i="29"/>
  <c r="M51" i="29"/>
  <c r="M50" i="29"/>
  <c r="M49" i="29"/>
  <c r="M48" i="29"/>
  <c r="M47" i="29"/>
  <c r="M46" i="29"/>
  <c r="M45" i="29"/>
  <c r="M44" i="29"/>
  <c r="M43" i="29"/>
  <c r="M42" i="29"/>
  <c r="M41" i="29"/>
  <c r="M40" i="29"/>
  <c r="M39" i="29"/>
  <c r="M38" i="29"/>
  <c r="M37" i="29"/>
  <c r="M36" i="29"/>
  <c r="M35" i="29"/>
  <c r="M34" i="29"/>
  <c r="M33" i="29"/>
  <c r="M32" i="29"/>
  <c r="M31" i="29"/>
  <c r="M30" i="29"/>
  <c r="N30" i="29" s="1"/>
  <c r="M29" i="29"/>
  <c r="M28" i="29"/>
  <c r="M27" i="29"/>
  <c r="M26" i="29"/>
  <c r="M25" i="29"/>
  <c r="M24" i="29"/>
  <c r="M23" i="29"/>
  <c r="M22" i="29"/>
  <c r="M21" i="29"/>
  <c r="M20" i="29"/>
  <c r="M19" i="29"/>
  <c r="M18" i="29"/>
  <c r="M17" i="29"/>
  <c r="M16" i="29"/>
  <c r="M15" i="29"/>
  <c r="M14" i="29"/>
  <c r="N14" i="29" s="1"/>
  <c r="M13" i="29"/>
  <c r="M12" i="29"/>
  <c r="M11" i="29"/>
  <c r="M10" i="29"/>
  <c r="M9" i="29"/>
  <c r="M8" i="29"/>
  <c r="M7" i="29"/>
  <c r="M6" i="29"/>
  <c r="M5" i="29"/>
  <c r="P108" i="14"/>
  <c r="P62" i="14"/>
  <c r="P76" i="14"/>
  <c r="P77" i="14"/>
  <c r="P78" i="14"/>
  <c r="N2" i="14"/>
  <c r="O2" i="14" s="1"/>
  <c r="T2" i="14"/>
  <c r="T106" i="14"/>
  <c r="N106" i="14"/>
  <c r="O106" i="14" s="1"/>
  <c r="P106" i="14" s="1"/>
  <c r="T107" i="14"/>
  <c r="N107" i="14"/>
  <c r="O107" i="14" s="1"/>
  <c r="P107" i="14" s="1"/>
  <c r="T108" i="14"/>
  <c r="N108" i="14"/>
  <c r="O108" i="14" s="1"/>
  <c r="T105" i="14"/>
  <c r="N105" i="14"/>
  <c r="O105" i="14" s="1"/>
  <c r="P105" i="14" s="1"/>
  <c r="G77" i="14"/>
  <c r="G75" i="14"/>
  <c r="T104" i="14"/>
  <c r="N104" i="14"/>
  <c r="O104" i="14" s="1"/>
  <c r="P104" i="14" s="1"/>
  <c r="T53" i="14"/>
  <c r="P53" i="14" s="1"/>
  <c r="T54" i="14"/>
  <c r="P54" i="14" s="1"/>
  <c r="T55" i="14"/>
  <c r="P55" i="14" s="1"/>
  <c r="T56" i="14"/>
  <c r="T57" i="14"/>
  <c r="T58" i="14"/>
  <c r="T59" i="14"/>
  <c r="T60" i="14"/>
  <c r="T61" i="14"/>
  <c r="T62" i="14"/>
  <c r="T63" i="14"/>
  <c r="T64" i="14"/>
  <c r="T65" i="14"/>
  <c r="T66" i="14"/>
  <c r="T67" i="14"/>
  <c r="T68" i="14"/>
  <c r="T69" i="14"/>
  <c r="T70" i="14"/>
  <c r="T71" i="14"/>
  <c r="T72" i="14"/>
  <c r="P72" i="14" s="1"/>
  <c r="T73" i="14"/>
  <c r="T74" i="14"/>
  <c r="P74" i="14" s="1"/>
  <c r="T75" i="14"/>
  <c r="P75" i="14" s="1"/>
  <c r="T76" i="14"/>
  <c r="T77" i="14"/>
  <c r="T78" i="14"/>
  <c r="O74" i="14"/>
  <c r="N53" i="14"/>
  <c r="O53" i="14"/>
  <c r="N54" i="14"/>
  <c r="O54" i="14" s="1"/>
  <c r="N55" i="14"/>
  <c r="O55" i="14" s="1"/>
  <c r="N56" i="14"/>
  <c r="O56" i="14" s="1"/>
  <c r="P56" i="14" s="1"/>
  <c r="N57" i="14"/>
  <c r="O57" i="14"/>
  <c r="P57" i="14" s="1"/>
  <c r="N58" i="14"/>
  <c r="O58" i="14" s="1"/>
  <c r="P58" i="14" s="1"/>
  <c r="N59" i="14"/>
  <c r="O59" i="14"/>
  <c r="P59" i="14" s="1"/>
  <c r="N60" i="14"/>
  <c r="O60" i="14" s="1"/>
  <c r="P60" i="14" s="1"/>
  <c r="N61" i="14"/>
  <c r="O61" i="14" s="1"/>
  <c r="P61" i="14" s="1"/>
  <c r="N62" i="14"/>
  <c r="O62" i="14" s="1"/>
  <c r="N63" i="14"/>
  <c r="O63" i="14" s="1"/>
  <c r="P63" i="14" s="1"/>
  <c r="N64" i="14"/>
  <c r="O64" i="14" s="1"/>
  <c r="P64" i="14" s="1"/>
  <c r="N65" i="14"/>
  <c r="O65" i="14"/>
  <c r="P65" i="14" s="1"/>
  <c r="N66" i="14"/>
  <c r="O66" i="14" s="1"/>
  <c r="P66" i="14" s="1"/>
  <c r="N67" i="14"/>
  <c r="O67" i="14"/>
  <c r="P67" i="14" s="1"/>
  <c r="N68" i="14"/>
  <c r="O68" i="14" s="1"/>
  <c r="P68" i="14" s="1"/>
  <c r="N69" i="14"/>
  <c r="O69" i="14"/>
  <c r="P69" i="14" s="1"/>
  <c r="N70" i="14"/>
  <c r="O70" i="14"/>
  <c r="P70" i="14" s="1"/>
  <c r="N71" i="14"/>
  <c r="O71" i="14" s="1"/>
  <c r="P71" i="14" s="1"/>
  <c r="N72" i="14"/>
  <c r="O72" i="14" s="1"/>
  <c r="N73" i="14"/>
  <c r="O73" i="14" s="1"/>
  <c r="P73" i="14" s="1"/>
  <c r="O76" i="14"/>
  <c r="O77" i="14"/>
  <c r="O78" i="14"/>
  <c r="N3" i="14"/>
  <c r="O3" i="14" s="1"/>
  <c r="T3" i="14"/>
  <c r="P3" i="14" s="1"/>
  <c r="N4" i="14"/>
  <c r="O4" i="14"/>
  <c r="P4" i="14" s="1"/>
  <c r="T4" i="14"/>
  <c r="N48" i="29" l="1"/>
  <c r="N34" i="29"/>
  <c r="N20" i="29"/>
  <c r="N22" i="29"/>
  <c r="N55" i="29"/>
  <c r="N25" i="29"/>
  <c r="N58" i="29"/>
  <c r="N47" i="29"/>
  <c r="N49" i="29"/>
  <c r="N51" i="29"/>
  <c r="N21" i="29"/>
  <c r="N6" i="29"/>
  <c r="N7" i="29"/>
  <c r="N8" i="29"/>
  <c r="N9" i="29"/>
  <c r="N43" i="29"/>
  <c r="N15" i="29"/>
  <c r="N32" i="29"/>
  <c r="N33" i="29"/>
  <c r="N50" i="29"/>
  <c r="N19" i="29"/>
  <c r="N36" i="29"/>
  <c r="N37" i="29"/>
  <c r="N38" i="29"/>
  <c r="N23" i="29"/>
  <c r="N40" i="29"/>
  <c r="N60" i="29"/>
  <c r="N46" i="29"/>
  <c r="N31" i="29"/>
  <c r="N16" i="29"/>
  <c r="N17" i="29"/>
  <c r="N18" i="29"/>
  <c r="N35" i="29"/>
  <c r="N52" i="29"/>
  <c r="N53" i="29"/>
  <c r="N54" i="29"/>
  <c r="N39" i="29"/>
  <c r="N24" i="29"/>
  <c r="N56" i="29"/>
  <c r="N41" i="29"/>
  <c r="N57" i="29"/>
  <c r="N10" i="29"/>
  <c r="N26" i="29"/>
  <c r="N42" i="29"/>
  <c r="N11" i="29"/>
  <c r="N27" i="29"/>
  <c r="N59" i="29"/>
  <c r="N12" i="29"/>
  <c r="N28" i="29"/>
  <c r="N44" i="29"/>
  <c r="N13" i="29"/>
  <c r="N29" i="29"/>
  <c r="N45" i="29"/>
  <c r="N61" i="29"/>
  <c r="P2" i="14"/>
  <c r="G109" i="14" l="1"/>
  <c r="N103" i="14" l="1"/>
  <c r="O103" i="14" s="1"/>
  <c r="T103" i="14"/>
  <c r="N102" i="14"/>
  <c r="O102" i="14" s="1"/>
  <c r="T102" i="14"/>
  <c r="N101" i="14"/>
  <c r="O101" i="14" s="1"/>
  <c r="T101" i="14"/>
  <c r="N100" i="14"/>
  <c r="O100" i="14" s="1"/>
  <c r="T100" i="14"/>
  <c r="N99" i="14"/>
  <c r="O99" i="14" s="1"/>
  <c r="T99" i="14"/>
  <c r="N98" i="14"/>
  <c r="O98" i="14" s="1"/>
  <c r="T98" i="14"/>
  <c r="N97" i="14"/>
  <c r="O97" i="14" s="1"/>
  <c r="T97" i="14"/>
  <c r="N96" i="14"/>
  <c r="O96" i="14" s="1"/>
  <c r="T96" i="14"/>
  <c r="N95" i="14"/>
  <c r="O95" i="14" s="1"/>
  <c r="T95" i="14"/>
  <c r="N42" i="14"/>
  <c r="O42" i="14" s="1"/>
  <c r="T42" i="14"/>
  <c r="N43" i="14"/>
  <c r="O43" i="14" s="1"/>
  <c r="T43" i="14"/>
  <c r="N89" i="14"/>
  <c r="O89" i="14" s="1"/>
  <c r="N90" i="14"/>
  <c r="O90" i="14" s="1"/>
  <c r="N91" i="14"/>
  <c r="O91" i="14" s="1"/>
  <c r="N92" i="14"/>
  <c r="O92" i="14" s="1"/>
  <c r="T89" i="14"/>
  <c r="T90" i="14"/>
  <c r="T91" i="14"/>
  <c r="T92" i="14"/>
  <c r="N87" i="14"/>
  <c r="O87" i="14" s="1"/>
  <c r="P87" i="14" s="1"/>
  <c r="N88" i="14"/>
  <c r="O88" i="14" s="1"/>
  <c r="P88" i="14" s="1"/>
  <c r="T87" i="14"/>
  <c r="T88" i="14"/>
  <c r="N85" i="14"/>
  <c r="O85" i="14" s="1"/>
  <c r="N86" i="14"/>
  <c r="O86" i="14" s="1"/>
  <c r="T85" i="14"/>
  <c r="T86" i="14"/>
  <c r="N83" i="14"/>
  <c r="O83" i="14" s="1"/>
  <c r="N84" i="14"/>
  <c r="O84" i="14" s="1"/>
  <c r="T83" i="14"/>
  <c r="T84" i="14"/>
  <c r="P97" i="14" l="1"/>
  <c r="P92" i="14"/>
  <c r="P99" i="14"/>
  <c r="P90" i="14"/>
  <c r="P83" i="14"/>
  <c r="P96" i="14"/>
  <c r="P98" i="14"/>
  <c r="P91" i="14"/>
  <c r="P84" i="14"/>
  <c r="P89" i="14"/>
  <c r="P100" i="14"/>
  <c r="P43" i="14"/>
  <c r="P101" i="14"/>
  <c r="P86" i="14"/>
  <c r="P85" i="14"/>
  <c r="P42" i="14"/>
  <c r="P102" i="14"/>
  <c r="P95" i="14"/>
  <c r="P103" i="14"/>
  <c r="N82" i="14"/>
  <c r="O82" i="14" s="1"/>
  <c r="T82" i="14"/>
  <c r="N81" i="14"/>
  <c r="O81" i="14" s="1"/>
  <c r="T81" i="14"/>
  <c r="N94" i="14"/>
  <c r="O94" i="14" s="1"/>
  <c r="T94" i="14"/>
  <c r="N93" i="14"/>
  <c r="O93" i="14" s="1"/>
  <c r="T93" i="14"/>
  <c r="P93" i="14" l="1"/>
  <c r="P94" i="14"/>
  <c r="P81" i="14"/>
  <c r="P82" i="14"/>
  <c r="N80" i="14"/>
  <c r="O80" i="14" s="1"/>
  <c r="T80" i="14"/>
  <c r="N79" i="14"/>
  <c r="O79" i="14" s="1"/>
  <c r="T79" i="14"/>
  <c r="P79" i="14" l="1"/>
  <c r="P80" i="14"/>
  <c r="T5" i="14"/>
  <c r="T7" i="14"/>
  <c r="T8" i="14"/>
  <c r="T9" i="14"/>
  <c r="T10" i="14"/>
  <c r="T11" i="14"/>
  <c r="T12" i="14"/>
  <c r="T13" i="14"/>
  <c r="T14" i="14"/>
  <c r="T15" i="14"/>
  <c r="T16" i="14"/>
  <c r="T17" i="14"/>
  <c r="T18" i="14"/>
  <c r="T19" i="14"/>
  <c r="T20" i="14"/>
  <c r="T21" i="14"/>
  <c r="T22" i="14"/>
  <c r="T23" i="14"/>
  <c r="T24" i="14"/>
  <c r="T25" i="14"/>
  <c r="T26" i="14"/>
  <c r="T27" i="14"/>
  <c r="T28" i="14"/>
  <c r="T29" i="14"/>
  <c r="T30" i="14"/>
  <c r="T31" i="14"/>
  <c r="T32" i="14"/>
  <c r="T33" i="14"/>
  <c r="T34" i="14"/>
  <c r="T35" i="14"/>
  <c r="T36" i="14"/>
  <c r="T37" i="14"/>
  <c r="T38" i="14"/>
  <c r="T39" i="14"/>
  <c r="T40" i="14"/>
  <c r="T41" i="14"/>
  <c r="T44" i="14"/>
  <c r="T45" i="14"/>
  <c r="T46" i="14"/>
  <c r="T47" i="14"/>
  <c r="T48" i="14"/>
  <c r="T49" i="14"/>
  <c r="T50" i="14"/>
  <c r="T51" i="14"/>
  <c r="T52" i="14"/>
  <c r="N52" i="14"/>
  <c r="O52" i="14" s="1"/>
  <c r="P52" i="14" s="1"/>
  <c r="N51" i="14"/>
  <c r="O51" i="14" s="1"/>
  <c r="N50" i="14"/>
  <c r="O50" i="14" s="1"/>
  <c r="N49" i="14"/>
  <c r="O49" i="14" s="1"/>
  <c r="N48" i="14"/>
  <c r="O48" i="14" s="1"/>
  <c r="N47" i="14"/>
  <c r="O47" i="14" s="1"/>
  <c r="N46" i="14"/>
  <c r="O46" i="14" s="1"/>
  <c r="N45" i="14"/>
  <c r="O45" i="14" s="1"/>
  <c r="N44" i="14"/>
  <c r="O44" i="14" s="1"/>
  <c r="P44" i="14" s="1"/>
  <c r="N41" i="14"/>
  <c r="O41" i="14" s="1"/>
  <c r="P41" i="14" s="1"/>
  <c r="N40" i="14"/>
  <c r="O40" i="14" s="1"/>
  <c r="P40" i="14" s="1"/>
  <c r="N39" i="14"/>
  <c r="O39" i="14" s="1"/>
  <c r="P39" i="14" s="1"/>
  <c r="N38" i="14"/>
  <c r="O38" i="14" s="1"/>
  <c r="P38" i="14" s="1"/>
  <c r="N37" i="14"/>
  <c r="O37" i="14" s="1"/>
  <c r="P37" i="14" s="1"/>
  <c r="N36" i="14"/>
  <c r="O36" i="14" s="1"/>
  <c r="P36" i="14" s="1"/>
  <c r="N35" i="14"/>
  <c r="O35" i="14" s="1"/>
  <c r="N34" i="14"/>
  <c r="O34" i="14" s="1"/>
  <c r="P34" i="14" s="1"/>
  <c r="N33" i="14"/>
  <c r="O33" i="14" s="1"/>
  <c r="N32" i="14"/>
  <c r="O32" i="14" s="1"/>
  <c r="N31" i="14"/>
  <c r="O31" i="14" s="1"/>
  <c r="N30" i="14"/>
  <c r="O30" i="14" s="1"/>
  <c r="N29" i="14"/>
  <c r="O29" i="14" s="1"/>
  <c r="N28" i="14"/>
  <c r="O28" i="14" s="1"/>
  <c r="P28" i="14" s="1"/>
  <c r="N27" i="14"/>
  <c r="O27" i="14" s="1"/>
  <c r="P27" i="14" s="1"/>
  <c r="N26" i="14"/>
  <c r="O26" i="14" s="1"/>
  <c r="P26" i="14" s="1"/>
  <c r="N25" i="14"/>
  <c r="O25" i="14" s="1"/>
  <c r="P25" i="14" s="1"/>
  <c r="N24" i="14"/>
  <c r="O24" i="14" s="1"/>
  <c r="P24" i="14" s="1"/>
  <c r="N23" i="14"/>
  <c r="O23" i="14" s="1"/>
  <c r="P23" i="14" s="1"/>
  <c r="N22" i="14"/>
  <c r="O22" i="14" s="1"/>
  <c r="P22" i="14" s="1"/>
  <c r="N21" i="14"/>
  <c r="O21" i="14" s="1"/>
  <c r="P21" i="14" s="1"/>
  <c r="N20" i="14"/>
  <c r="O20" i="14" s="1"/>
  <c r="P20" i="14" s="1"/>
  <c r="N19" i="14"/>
  <c r="O19" i="14" s="1"/>
  <c r="N18" i="14"/>
  <c r="O18" i="14" s="1"/>
  <c r="P18" i="14" s="1"/>
  <c r="N17" i="14"/>
  <c r="O17" i="14" s="1"/>
  <c r="N16" i="14"/>
  <c r="O16" i="14" s="1"/>
  <c r="N15" i="14"/>
  <c r="O15" i="14" s="1"/>
  <c r="N14" i="14"/>
  <c r="O14" i="14" s="1"/>
  <c r="N13" i="14"/>
  <c r="O13" i="14" s="1"/>
  <c r="N12" i="14"/>
  <c r="O12" i="14" s="1"/>
  <c r="P12" i="14" s="1"/>
  <c r="N11" i="14"/>
  <c r="O11" i="14" s="1"/>
  <c r="P11" i="14" s="1"/>
  <c r="N10" i="14"/>
  <c r="O10" i="14" s="1"/>
  <c r="P10" i="14" s="1"/>
  <c r="N9" i="14"/>
  <c r="O9" i="14" s="1"/>
  <c r="N8" i="14"/>
  <c r="O8" i="14" s="1"/>
  <c r="P8" i="14" s="1"/>
  <c r="N7" i="14"/>
  <c r="O7" i="14" s="1"/>
  <c r="P7" i="14" s="1"/>
  <c r="R6" i="14"/>
  <c r="Q6" i="14"/>
  <c r="N6" i="14"/>
  <c r="O6" i="14" s="1"/>
  <c r="N5" i="14"/>
  <c r="O5" i="14" s="1"/>
  <c r="P5" i="14" s="1"/>
  <c r="P35" i="14" l="1"/>
  <c r="P45" i="14"/>
  <c r="P19" i="14"/>
  <c r="P47" i="14"/>
  <c r="P48" i="14"/>
  <c r="P9" i="14"/>
  <c r="P29" i="14"/>
  <c r="P31" i="14"/>
  <c r="P49" i="14"/>
  <c r="P6" i="14"/>
  <c r="P14" i="14"/>
  <c r="P16" i="14"/>
  <c r="P50" i="14"/>
  <c r="P46" i="14"/>
  <c r="P13" i="14"/>
  <c r="P30" i="14"/>
  <c r="P15" i="14"/>
  <c r="P32" i="14"/>
  <c r="P17" i="14"/>
  <c r="P33" i="14"/>
  <c r="P51" i="14"/>
  <c r="T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tc={9C119B7C-A7AE-914D-8468-9A2D0ECA2479}</author>
  </authors>
  <commentList>
    <comment ref="G33" authorId="0" shapeId="0" xr:uid="{9C119B7C-A7AE-914D-8468-9A2D0ECA2479}">
      <text>
        <t>[Threaded comment]
Your version of Excel allows you to read this threaded comment; however, any edits to it will get removed if the file is opened in a newer version of Excel. Learn more: https://go.microsoft.com/fwlink/?linkid=870924
Comment:
    SMR</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521E268-524C-49C1-9F21-05F0E88D3314}" keepAlive="1" name="Query - Merge One" description="Connection to the 'Merge One' query in the workbook." type="5" refreshedVersion="0" background="1">
    <dbPr connection="Provider=Microsoft.Mashup.OleDb.1;Data Source=$Workbook$;Location=&quot;Merge One&quot;;Extended Properties=&quot;&quot;" command="SELECT * FROM [Merge One]"/>
  </connection>
  <connection id="2" xr16:uid="{42586135-DBF9-404F-9381-86AFA522945E}" keepAlive="1" name="Query - Merge One (2)" description="Connection to the 'Merge One (2)' query in the workbook." type="5" refreshedVersion="0" background="1">
    <dbPr connection="Provider=Microsoft.Mashup.OleDb.1;Data Source=$Workbook$;Location=&quot;Merge One (2)&quot;;Extended Properties=&quot;&quot;" command="SELECT * FROM [Merge One (2)]"/>
  </connection>
  <connection id="3" xr16:uid="{49F783AF-084A-47A2-98AB-5B472FE1EFA4}" keepAlive="1" name="Query - Merge One (3)" description="Connection to the 'Merge One (3)' query in the workbook." type="5" refreshedVersion="0" background="1">
    <dbPr connection="Provider=Microsoft.Mashup.OleDb.1;Data Source=$Workbook$;Location=&quot;Merge One (3)&quot;;Extended Properties=&quot;&quot;" command="SELECT * FROM [Merge One (3)]"/>
  </connection>
  <connection id="4" xr16:uid="{BD9D09B5-C53A-4122-A557-239BC2D750A5}" keepAlive="1" name="Query - Merge One (4)" description="Connection to the 'Merge One (4)' query in the workbook." type="5" refreshedVersion="0" background="1">
    <dbPr connection="Provider=Microsoft.Mashup.OleDb.1;Data Source=$Workbook$;Location=&quot;Merge One (4)&quot;;Extended Properties=&quot;&quot;" command="SELECT * FROM [Merge One (4)]"/>
  </connection>
  <connection id="5" xr16:uid="{1EC7DD7A-F541-4531-BF24-588C55897AFF}" keepAlive="1" name="Query - Merge One (5)" description="Connection to the 'Merge One (5)' query in the workbook." type="5" refreshedVersion="0" background="1">
    <dbPr connection="Provider=Microsoft.Mashup.OleDb.1;Data Source=$Workbook$;Location=&quot;Merge One (5)&quot;;Extended Properties=&quot;&quot;" command="SELECT * FROM [Merge One (5)]"/>
  </connection>
  <connection id="6" xr16:uid="{9377144D-BE49-49EA-8577-512255BC19F7}" keepAlive="1" name="Query - Merge Two" description="Connection to the 'Merge Two' query in the workbook." type="5" refreshedVersion="0" background="1">
    <dbPr connection="Provider=Microsoft.Mashup.OleDb.1;Data Source=$Workbook$;Location=&quot;Merge Two&quot;;Extended Properties=&quot;&quot;" command="SELECT * FROM [Merge Two]"/>
  </connection>
  <connection id="7" xr16:uid="{FC39ABCF-BBEC-4B2C-8949-3BAED7B87264}" keepAlive="1" name="Query - Merge Two (2)" description="Connection to the 'Merge Two (2)' query in the workbook." type="5" refreshedVersion="0" background="1">
    <dbPr connection="Provider=Microsoft.Mashup.OleDb.1;Data Source=$Workbook$;Location=&quot;Merge Two (2)&quot;;Extended Properties=&quot;&quot;" command="SELECT * FROM [Merge Two (2)]"/>
  </connection>
  <connection id="8" xr16:uid="{6B1AE99C-9B30-4E71-90A0-CE493FB2A207}" keepAlive="1" name="Query - Merge Two (3)" description="Connection to the 'Merge Two (3)' query in the workbook." type="5" refreshedVersion="0" background="1">
    <dbPr connection="Provider=Microsoft.Mashup.OleDb.1;Data Source=$Workbook$;Location=&quot;Merge Two (3)&quot;;Extended Properties=&quot;&quot;" command="SELECT * FROM [Merge Two (3)]"/>
  </connection>
  <connection id="9" xr16:uid="{BBA7268F-D690-4BCC-8A19-EA6A6BF3BA47}" keepAlive="1" name="Query - Merge Two (4)" description="Connection to the 'Merge Two (4)' query in the workbook." type="5" refreshedVersion="0" background="1">
    <dbPr connection="Provider=Microsoft.Mashup.OleDb.1;Data Source=$Workbook$;Location=&quot;Merge Two (4)&quot;;Extended Properties=&quot;&quot;" command="SELECT * FROM [Merge Two (4)]"/>
  </connection>
  <connection id="10" xr16:uid="{180E0650-22C9-45FC-804E-E862A432D6CF}" keepAlive="1" name="Query - Merge Two (5)" description="Connection to the 'Merge Two (5)' query in the workbook." type="5" refreshedVersion="0" background="1">
    <dbPr connection="Provider=Microsoft.Mashup.OleDb.1;Data Source=$Workbook$;Location=&quot;Merge Two (5)&quot;;Extended Properties=&quot;&quot;" command="SELECT * FROM [Merge Two (5)]"/>
  </connection>
  <connection id="11" xr16:uid="{17428AA2-A92B-4A14-98B9-BC6490238DCF}" keepAlive="1" name="Query - Merge1" description="Connection to the 'Merge1' query in the workbook." type="5" refreshedVersion="6" background="1" saveData="1">
    <dbPr connection="Provider=Microsoft.Mashup.OleDb.1;Data Source=$Workbook$;Location=Merge1;Extended Properties=&quot;&quot;" command="SELECT * FROM [Merge1]"/>
  </connection>
  <connection id="12" xr16:uid="{703D0339-483D-4968-B503-65B8C35DD3DC}" keepAlive="1" name="Query - Merge1 (2)" description="Connection to the 'Merge1 (2)' query in the workbook." type="5" refreshedVersion="6" background="1" saveData="1">
    <dbPr connection="Provider=Microsoft.Mashup.OleDb.1;Data Source=$Workbook$;Location=&quot;Merge1 (2)&quot;;Extended Properties=&quot;&quot;" command="SELECT * FROM [Merge1 (2)]"/>
  </connection>
  <connection id="13" xr16:uid="{C601FA81-DE0F-4D0B-8DEC-1D25F5703C72}" keepAlive="1" name="Query - Merge1 (3)" description="Connection to the 'Merge1 (3)' query in the workbook." type="5" refreshedVersion="6" background="1" saveData="1">
    <dbPr connection="Provider=Microsoft.Mashup.OleDb.1;Data Source=$Workbook$;Location=&quot;Merge1 (3)&quot;;Extended Properties=&quot;&quot;" command="SELECT * FROM [Merge1 (3)]"/>
  </connection>
  <connection id="14" xr16:uid="{C5B5F279-69B2-4505-92C9-FC78B85134CC}" keepAlive="1" name="Query - Merge1 (4)" description="Connection to the 'Merge1 (4)' query in the workbook." type="5" refreshedVersion="6" background="1" saveData="1">
    <dbPr connection="Provider=Microsoft.Mashup.OleDb.1;Data Source=$Workbook$;Location=&quot;Merge1 (4)&quot;;Extended Properties=&quot;&quot;" command="SELECT * FROM [Merge1 (4)]"/>
  </connection>
  <connection id="15" xr16:uid="{DD299A71-6F32-411A-8960-DFCABE3300D0}" keepAlive="1" name="Query - Merge1 (5)" description="Connection to the 'Merge1 (5)' query in the workbook." type="5" refreshedVersion="6" background="1" saveData="1">
    <dbPr connection="Provider=Microsoft.Mashup.OleDb.1;Data Source=$Workbook$;Location=&quot;Merge1 (5)&quot;;Extended Properties=&quot;&quot;" command="SELECT * FROM [Merge1 (5)]"/>
  </connection>
  <connection id="16" xr16:uid="{9A52CD16-29B7-43C0-9DBA-C847B6C692C3}" keepAlive="1" name="Query - Merge1 (6)" description="Connection to the 'Merge1 (6)' query in the workbook." type="5" refreshedVersion="6" background="1" saveData="1">
    <dbPr connection="Provider=Microsoft.Mashup.OleDb.1;Data Source=$Workbook$;Location=&quot;Merge1 (6)&quot;;Extended Properties=&quot;&quot;" command="SELECT * FROM [Merge1 (6)]"/>
  </connection>
  <connection id="17" xr16:uid="{FE588735-B370-4195-9A51-8384FD4CDDF5}" keepAlive="1" name="Query - Merge1 (7)" description="Connection to the 'Merge1 (7)' query in the workbook." type="5" refreshedVersion="6" background="1" saveData="1">
    <dbPr connection="Provider=Microsoft.Mashup.OleDb.1;Data Source=$Workbook$;Location=&quot;Merge1 (7)&quot;;Extended Properties=&quot;&quot;" command="SELECT * FROM [Merge1 (7)]"/>
  </connection>
</connections>
</file>

<file path=xl/sharedStrings.xml><?xml version="1.0" encoding="utf-8"?>
<sst xmlns="http://schemas.openxmlformats.org/spreadsheetml/2006/main" count="2104" uniqueCount="769">
  <si>
    <t>Rosatom</t>
  </si>
  <si>
    <t>Country</t>
  </si>
  <si>
    <t>Continent/region</t>
  </si>
  <si>
    <t>Location</t>
  </si>
  <si>
    <t>NPP</t>
  </si>
  <si>
    <t>Business model</t>
  </si>
  <si>
    <t>Project Cost</t>
  </si>
  <si>
    <t>Project cost, billion USD</t>
  </si>
  <si>
    <t>Type of financing</t>
  </si>
  <si>
    <t>Amount of financing</t>
  </si>
  <si>
    <t>Reactor unit</t>
  </si>
  <si>
    <t>Reactor type</t>
  </si>
  <si>
    <t>Reactor model</t>
  </si>
  <si>
    <t>Net capacity in Mwe</t>
  </si>
  <si>
    <t>Annual Net Output in TWh</t>
  </si>
  <si>
    <t>Share of NPP in Electricity Generation in 2040 in %</t>
  </si>
  <si>
    <t>Regional Electricity generation in 2018</t>
  </si>
  <si>
    <t>Regional Electricity generation in 2040</t>
  </si>
  <si>
    <t>National Electricity Generation in 2018</t>
  </si>
  <si>
    <t>National Electricity generation in 2040</t>
  </si>
  <si>
    <t>Construction date (start)</t>
  </si>
  <si>
    <t>Commercial operation (start)</t>
  </si>
  <si>
    <t>Type of services</t>
  </si>
  <si>
    <t xml:space="preserve">Service provider </t>
  </si>
  <si>
    <t>Implementation status (jan 2022)</t>
  </si>
  <si>
    <t>New implementation status (oct 2022)</t>
  </si>
  <si>
    <t>Comments on new impl status (oct 2022)</t>
  </si>
  <si>
    <t>Argentina</t>
  </si>
  <si>
    <t>Central and South America</t>
  </si>
  <si>
    <t>Atucha</t>
  </si>
  <si>
    <t>Atucha-5</t>
  </si>
  <si>
    <t>AES-2006</t>
  </si>
  <si>
    <t>Construction</t>
  </si>
  <si>
    <t>Proposals</t>
  </si>
  <si>
    <t>Postponed</t>
  </si>
  <si>
    <t>Armenia</t>
  </si>
  <si>
    <t>Eurasia</t>
  </si>
  <si>
    <t>Metsamor</t>
  </si>
  <si>
    <t>$ 2 bn</t>
  </si>
  <si>
    <t>credit; grant</t>
  </si>
  <si>
    <t>$200 mln: $30 mln</t>
  </si>
  <si>
    <t>METSAMOR-2</t>
  </si>
  <si>
    <t>PWR</t>
  </si>
  <si>
    <t>VVER-440/V-270</t>
  </si>
  <si>
    <t>Operating; fuel supply</t>
  </si>
  <si>
    <t>InterRAO; TVEL</t>
  </si>
  <si>
    <t>In progress</t>
  </si>
  <si>
    <t xml:space="preserve">In progress </t>
  </si>
  <si>
    <t>Signed nuclear fuel supply agreements on August 29, 2022</t>
  </si>
  <si>
    <t>$5 bn</t>
  </si>
  <si>
    <t>loan</t>
  </si>
  <si>
    <t>loan for 50%</t>
  </si>
  <si>
    <t>METSAMOR-3</t>
  </si>
  <si>
    <t>VVER-1200 V-270</t>
  </si>
  <si>
    <t>fuel supply, construction</t>
  </si>
  <si>
    <t>Contracted</t>
  </si>
  <si>
    <t>Bangladesh</t>
  </si>
  <si>
    <t>Asia Pacific, excluding China and India</t>
  </si>
  <si>
    <t>Pabna</t>
  </si>
  <si>
    <t>Rooppur</t>
  </si>
  <si>
    <t>$12.6 bn</t>
  </si>
  <si>
    <t>credit, 90%</t>
  </si>
  <si>
    <t>$11.38 bln</t>
  </si>
  <si>
    <t>ROOPPUR-1</t>
  </si>
  <si>
    <t>VVER V-523</t>
  </si>
  <si>
    <t>Construction, materials, equipment, and crew training; fuel supply</t>
  </si>
  <si>
    <t>Rosatom; TVEL JSC</t>
  </si>
  <si>
    <t>Under construction</t>
  </si>
  <si>
    <t>Delay is expected</t>
  </si>
  <si>
    <t>above</t>
  </si>
  <si>
    <t>ROOPPUR-2</t>
  </si>
  <si>
    <t>Belarus</t>
  </si>
  <si>
    <t>Europe</t>
  </si>
  <si>
    <t>Ostrovets</t>
  </si>
  <si>
    <t>Belarussian</t>
  </si>
  <si>
    <t>$11.1 bn</t>
  </si>
  <si>
    <t>Russian credit, 90%</t>
  </si>
  <si>
    <t>$10bn</t>
  </si>
  <si>
    <t>BELARUSIAN-1</t>
  </si>
  <si>
    <t>VVER V-491</t>
  </si>
  <si>
    <t>Construction; fuel supply; repatriation of spent fuel</t>
  </si>
  <si>
    <t>AtomStroyExport</t>
  </si>
  <si>
    <t>Operating</t>
  </si>
  <si>
    <t xml:space="preserve">Operating </t>
  </si>
  <si>
    <t>BELARUSIAN-2</t>
  </si>
  <si>
    <t xml:space="preserve">Under construction </t>
  </si>
  <si>
    <t>Brazil</t>
  </si>
  <si>
    <t>Angra</t>
  </si>
  <si>
    <t>$3.7 bn</t>
  </si>
  <si>
    <t>Angra-3</t>
  </si>
  <si>
    <t>PRE KONVOI</t>
  </si>
  <si>
    <t>2010 (construction restarted)</t>
  </si>
  <si>
    <t>Rosatom is invited as a potential partner and investor</t>
  </si>
  <si>
    <t>Additional MoU is signed on October 5, 2022</t>
  </si>
  <si>
    <t>Bulgaria</t>
  </si>
  <si>
    <t>Belene</t>
  </si>
  <si>
    <t>Kozloduy</t>
  </si>
  <si>
    <t>€4 bn</t>
  </si>
  <si>
    <t>Kozloduy-7</t>
  </si>
  <si>
    <t>AES-92</t>
  </si>
  <si>
    <t>Construction, fuel supply</t>
  </si>
  <si>
    <t>Cancelled, but may be revived</t>
  </si>
  <si>
    <t>Cancelled</t>
  </si>
  <si>
    <t>Kozloduy-5</t>
  </si>
  <si>
    <t>VVER-1000</t>
  </si>
  <si>
    <t>Fuel supply</t>
  </si>
  <si>
    <t>TVEL</t>
  </si>
  <si>
    <t>no change in status</t>
  </si>
  <si>
    <t>The expectation is that the current government will not carry out the Belene project, but it will not be permanently terminated due to the different positions of the coalition partners towards Russia</t>
  </si>
  <si>
    <t>Kozloduy-6</t>
  </si>
  <si>
    <t>Shut dowm for planned maintanence</t>
  </si>
  <si>
    <t>China</t>
  </si>
  <si>
    <t>Xiapu</t>
  </si>
  <si>
    <t>Xiapu I</t>
  </si>
  <si>
    <t>Xiapu I-1</t>
  </si>
  <si>
    <t>SFR</t>
  </si>
  <si>
    <t>CFR-600</t>
  </si>
  <si>
    <t>TVEL JSC</t>
  </si>
  <si>
    <t xml:space="preserve">Rosatom starts supplies of nuclear fuel for China’s CFR-600 fast reactor </t>
  </si>
  <si>
    <t>Lianyungang</t>
  </si>
  <si>
    <t>Tianwan</t>
  </si>
  <si>
    <t>$3.6 bn</t>
  </si>
  <si>
    <t>China contribution</t>
  </si>
  <si>
    <t>$1.8 bn</t>
  </si>
  <si>
    <t>Tianwan-1</t>
  </si>
  <si>
    <t>Tianwan-2</t>
  </si>
  <si>
    <t>Tianwan-3</t>
  </si>
  <si>
    <t>Tianwan-4</t>
  </si>
  <si>
    <t>$1.92 bn</t>
  </si>
  <si>
    <t>$3.1 bn</t>
  </si>
  <si>
    <t>Tianwan-7</t>
  </si>
  <si>
    <t>VVER-1200</t>
  </si>
  <si>
    <t>Partial construction; fuel supply</t>
  </si>
  <si>
    <t>under construction</t>
  </si>
  <si>
    <t>Tianwan-8</t>
  </si>
  <si>
    <t>Liaoning</t>
  </si>
  <si>
    <t>Xudabao</t>
  </si>
  <si>
    <t>$1.7bn</t>
  </si>
  <si>
    <t>Xudabao-3</t>
  </si>
  <si>
    <t>VVER-1200 V-491</t>
  </si>
  <si>
    <t>2027-2028</t>
  </si>
  <si>
    <t>Partial construction, fuel supply</t>
  </si>
  <si>
    <t>AtomStroyExport; Rosatom</t>
  </si>
  <si>
    <t>Xudabao-4</t>
  </si>
  <si>
    <t>VVER-1200 V-492</t>
  </si>
  <si>
    <t>Czech Republic</t>
  </si>
  <si>
    <t>Temelin</t>
  </si>
  <si>
    <t>Bid is closed for Rosatom</t>
  </si>
  <si>
    <t>Dukovany</t>
  </si>
  <si>
    <t>$6.7 bn</t>
  </si>
  <si>
    <t>State loan of 70% (interest free)</t>
  </si>
  <si>
    <t>Dukovany (2 reactors)</t>
  </si>
  <si>
    <t>Egypt</t>
  </si>
  <si>
    <t>Middle East</t>
  </si>
  <si>
    <t>Matrouh</t>
  </si>
  <si>
    <t>El-Dabaa</t>
  </si>
  <si>
    <t>$30 bn</t>
  </si>
  <si>
    <t>credit</t>
  </si>
  <si>
    <t>$25bn</t>
  </si>
  <si>
    <t>El Dabaa-1</t>
  </si>
  <si>
    <t>VVER-1200/V-529</t>
  </si>
  <si>
    <t>Construction, operating, crew training; fuel supply</t>
  </si>
  <si>
    <t>Contracted/Planned</t>
  </si>
  <si>
    <t>Construction start, 	July 2022</t>
  </si>
  <si>
    <t>El Dabaa-2</t>
  </si>
  <si>
    <t>VVER-1200/V-530</t>
  </si>
  <si>
    <t>Planned</t>
  </si>
  <si>
    <t>El Dabaa-3</t>
  </si>
  <si>
    <t>VVER-1200/V-531</t>
  </si>
  <si>
    <t>El Dabaa-4</t>
  </si>
  <si>
    <t>VVER-1200/V-532</t>
  </si>
  <si>
    <t>Finland</t>
  </si>
  <si>
    <t>Pyhajoki</t>
  </si>
  <si>
    <t>Hanhkivi</t>
  </si>
  <si>
    <t>BOO</t>
  </si>
  <si>
    <t>$7 bn</t>
  </si>
  <si>
    <t>34 Rosatom equity, 75%loan</t>
  </si>
  <si>
    <t>Hanhikivi-1</t>
  </si>
  <si>
    <t>RAOS Voima Oy</t>
  </si>
  <si>
    <t>due to the war in Ukraine</t>
  </si>
  <si>
    <t>1 reactor</t>
  </si>
  <si>
    <t>Rosatom,RAOS Voima Oy</t>
  </si>
  <si>
    <t>To be decided</t>
  </si>
  <si>
    <t>Highly unlikely. 
"Finnish Economic Affairs Minister Mika Lintila said that it would be ‘absolutely impossible’ for the Finnish government to give permission to build the Hanhikivi I plant."</t>
  </si>
  <si>
    <t>Hungary</t>
  </si>
  <si>
    <t>Paks</t>
  </si>
  <si>
    <t>Paks II</t>
  </si>
  <si>
    <t>$12.2 bn</t>
  </si>
  <si>
    <t>credit; investment</t>
  </si>
  <si>
    <t>$ 9.7 bn</t>
  </si>
  <si>
    <t>PAKS-5</t>
  </si>
  <si>
    <t xml:space="preserve">Construction </t>
  </si>
  <si>
    <t>Ordered/Planned</t>
  </si>
  <si>
    <t>Hungary’s nuclear regulator has granted a construction licence for two new reactors at the Paks nuclear power plant. Rosatom will begin constructing two new nuclear reactors in Hungary in the coming weeks, Hungary's foreign minister said.</t>
  </si>
  <si>
    <t>PAKS-6</t>
  </si>
  <si>
    <t>India</t>
  </si>
  <si>
    <t>Tirunellveli-Kattabomman</t>
  </si>
  <si>
    <t>Kudankulam</t>
  </si>
  <si>
    <t>$ 6.7 bn</t>
  </si>
  <si>
    <t>$4.2 bn</t>
  </si>
  <si>
    <t>KUDANKULAM-5</t>
  </si>
  <si>
    <t>VVER 1000 V-412</t>
  </si>
  <si>
    <t>Construction; fuel supply</t>
  </si>
  <si>
    <t>Atomenergoproekt; TVEL</t>
  </si>
  <si>
    <t>Ordered</t>
  </si>
  <si>
    <t>Rosatom is currently building the 6,000-MW project at Kudankulam, which will have six VVER-1000 nuclear reactors, and is in talks with India to construct six more reactors at a new site that is yet to be identified.</t>
  </si>
  <si>
    <t>KUDANKULAM-6</t>
  </si>
  <si>
    <t>KUDANKULAM-3</t>
  </si>
  <si>
    <t>n/a</t>
  </si>
  <si>
    <t>Reactor plant equipment installed in Kudankulam 3</t>
  </si>
  <si>
    <t>KUDANKULAM-4</t>
  </si>
  <si>
    <t>$3 bn</t>
  </si>
  <si>
    <t>KUDANKULAM-1</t>
  </si>
  <si>
    <t>Construction completed, fuel supply</t>
  </si>
  <si>
    <t>operating</t>
  </si>
  <si>
    <t>The first power unit of the Kudankulam plant has been steadily operating at the design capacity level of 1,000 MW since February 2016.</t>
  </si>
  <si>
    <t>KUDANKULAM-2</t>
  </si>
  <si>
    <t>The second was included in India’s national electricity grid in August 2016.</t>
  </si>
  <si>
    <t>Tamil Nadu</t>
  </si>
  <si>
    <t>no information</t>
  </si>
  <si>
    <t>KUDANKULAM-7</t>
  </si>
  <si>
    <t>KUDANKULAM-8</t>
  </si>
  <si>
    <t>Andra Pradesh</t>
  </si>
  <si>
    <t>"Kudankulam 9-12"</t>
  </si>
  <si>
    <t>6 reactors</t>
  </si>
  <si>
    <t>Tarapur</t>
  </si>
  <si>
    <t>$700 mln</t>
  </si>
  <si>
    <t>TARAPUR-1</t>
  </si>
  <si>
    <t>BWR</t>
  </si>
  <si>
    <t>BWR-1(MARK 2)</t>
  </si>
  <si>
    <t>TVEL, Rosatom</t>
  </si>
  <si>
    <t>Contract renewed in 2019</t>
  </si>
  <si>
    <t>Contract signed in 2019</t>
  </si>
  <si>
    <t xml:space="preserve">Probably the same thing </t>
  </si>
  <si>
    <t>TARAPUR-2</t>
  </si>
  <si>
    <t>Indonesia</t>
  </si>
  <si>
    <t>Serpong</t>
  </si>
  <si>
    <t>HTR</t>
  </si>
  <si>
    <t>proposal</t>
  </si>
  <si>
    <t xml:space="preserve">World Nuclear Association indicates that it is planned, as of August, 2022. Doesn't clarify which reactor and its net capacity.  On Rosatom's webesite (the link in the left column) Serpong is listed among other 2 operating reactors in Indonesia.  </t>
  </si>
  <si>
    <t>FNNP</t>
  </si>
  <si>
    <t>MoU signed</t>
  </si>
  <si>
    <t>Iran</t>
  </si>
  <si>
    <t>Halileh</t>
  </si>
  <si>
    <t>Busher</t>
  </si>
  <si>
    <t>$850 mln</t>
  </si>
  <si>
    <t>Busher-1</t>
  </si>
  <si>
    <t>VVER-1000/V-466</t>
  </si>
  <si>
    <t>Fuel supply; construction</t>
  </si>
  <si>
    <t>TVEL JSC, "Zarubejatomenergistroy"</t>
  </si>
  <si>
    <t>Although, the NPP has undergone an emerhency shutdown due to unspecified reasons in 2021, the webiste article doesn't state whether it was opened later</t>
  </si>
  <si>
    <t>$10 bn</t>
  </si>
  <si>
    <t>Bushehr-2</t>
  </si>
  <si>
    <t>Under constructin since 2019</t>
  </si>
  <si>
    <t>Bushehr-3</t>
  </si>
  <si>
    <t>planned</t>
  </si>
  <si>
    <t>Bushehr-4</t>
  </si>
  <si>
    <t>Bushehr-5</t>
  </si>
  <si>
    <t>Jordan</t>
  </si>
  <si>
    <t>Al Amra</t>
  </si>
  <si>
    <t>$ 10 bn</t>
  </si>
  <si>
    <t>Russian contribution of 49%</t>
  </si>
  <si>
    <t>2 reactors</t>
  </si>
  <si>
    <t>No updates found since 2019</t>
  </si>
  <si>
    <t>small modular reactor construction</t>
  </si>
  <si>
    <t>SMR</t>
  </si>
  <si>
    <t>Kazakhstan</t>
  </si>
  <si>
    <t>Ulken</t>
  </si>
  <si>
    <t>VVER-1200?</t>
  </si>
  <si>
    <t>No concrete decision</t>
  </si>
  <si>
    <t>Interested</t>
  </si>
  <si>
    <t>June 2022 - "Kazakhstan is interested in the construction of a nuclear power plant and considers the possibility of partnership with Rosatom. National authorities visited the Akkuyu NPP and had a meeting with Rosatom Director General Alexey Likhachev. In addition, a branch of Russia’s National Nuclear Research University will open in Almaty, country’s largest city."</t>
  </si>
  <si>
    <t>Nigeria</t>
  </si>
  <si>
    <t>Africa</t>
  </si>
  <si>
    <t> </t>
  </si>
  <si>
    <t>$20 bn</t>
  </si>
  <si>
    <t>4 reactors</t>
  </si>
  <si>
    <t>razil</t>
  </si>
  <si>
    <t>In 2012 Rosatom and NAEC signed a MOU to prepare a programme including financing options and considering a BOO arrangement. In 2021, a reconstituted Russian-Nigerian Joint Coordination Committee (JCC) on National Atomic Energy was launched for cooperation in the design, construction and decommissioning of NPPs.</t>
  </si>
  <si>
    <t>Poland</t>
  </si>
  <si>
    <t>Morong, Bataan</t>
  </si>
  <si>
    <t>Bataan</t>
  </si>
  <si>
    <t>$1-3 bn</t>
  </si>
  <si>
    <t>not started</t>
  </si>
  <si>
    <t>Rehabilitation</t>
  </si>
  <si>
    <t>To be decided, MoC signed in 2018</t>
  </si>
  <si>
    <t>no new info about "Rehabilitation", only about new SMRs feasibility study plan</t>
  </si>
  <si>
    <t>In 2017 two nuclear cooperation agreements were signed with Rosatom, followed by another in 2019, to assess the feasibility of an SMR, floating or on land.</t>
  </si>
  <si>
    <t>"Rusatom Overseas" signed a Memorandum of Intent on 4 October 2019 with the DOE on cooperation on small modular reactors (SMRs)</t>
  </si>
  <si>
    <t>Saudi Arabia</t>
  </si>
  <si>
    <t>Tender participation (has already passed 2 stages)</t>
  </si>
  <si>
    <t>no new info about tender results (not listed among Rosatom projects under construction)</t>
  </si>
  <si>
    <t xml:space="preserve">A June 2015 agreement with Rosatom provided for cooperation in the field of nuclear energy, including: the design, construction, operation and decommissioning of nuclear power and research reactors, including desalination plants and particle accelerators; the provision of nuclear fuel cycle services, including nuclear power plants and research reactors; the management of used nuclear fuel and radioactive waste management; the production of radioisotopes and their application in industry, medicine and agriculture; and the education and training of specialists in the field of nuclear energy. </t>
  </si>
  <si>
    <t>A further programme of cooperation was signed in October 2017 between KA-CARE and Rosatom, focused on small and medium reactors, and on building a new research reactor. In July 2019 it was reported that Rosatom proposed a feasibility study on building a VVER-600 reactor for KA-CARE initially, with a view to building VVER-1200 units eventually.</t>
  </si>
  <si>
    <t>Slovakia</t>
  </si>
  <si>
    <t>LEVICE</t>
  </si>
  <si>
    <t>Mochovce</t>
  </si>
  <si>
    <t>$6.1 bn (it was total cost of the project, NOT fuel supply contract)</t>
  </si>
  <si>
    <t>Mochovce-3</t>
  </si>
  <si>
    <t>VVER V-213</t>
  </si>
  <si>
    <t>Fuel supply, technical support for equipment installation and commissioning units</t>
  </si>
  <si>
    <t>TVEL; Rosatom</t>
  </si>
  <si>
    <t>fuel supply</t>
  </si>
  <si>
    <t>2019 - signed contractual documents on supply of nuclear fuel to nuclear power plants in Slovakia for 2022-2026 with the possibility of the contract extension to 2030; no info after that</t>
  </si>
  <si>
    <t>2022 - fuel loaded</t>
  </si>
  <si>
    <t>Russia is the only supplier of nuclear fuel for this type of reactor</t>
  </si>
  <si>
    <t>Mochovce-4</t>
  </si>
  <si>
    <t>VVER V-214</t>
  </si>
  <si>
    <t>NPP is Under Construction</t>
  </si>
  <si>
    <t>Bohunice V3</t>
  </si>
  <si>
    <t>$7.7 bn</t>
  </si>
  <si>
    <t>51% Rosatom equity</t>
  </si>
  <si>
    <t>no new info; not mentioned in the list of NPPs under construction at Rosatom web site</t>
  </si>
  <si>
    <t>In March 2022 CEZ said the project was effectively stalled. (on the basis of demand forecasts and transmission system requirements, the proposed 1200 MWe reactor at Bohunice would not be commissioned until after 2035.)</t>
  </si>
  <si>
    <t>South Africa</t>
  </si>
  <si>
    <t>Thyspunt</t>
  </si>
  <si>
    <t>$76 bn</t>
  </si>
  <si>
    <t>up to 8 units</t>
  </si>
  <si>
    <t>Proposals/to be decided</t>
  </si>
  <si>
    <t>no new info</t>
  </si>
  <si>
    <t>In August 2018 the South African government announced that it had abandoned plans to build up to 9600 MWe of new nuclear capacity by 2030. reactors. In August 2021 NERSA approved the plan. (russia is not mentioned)</t>
  </si>
  <si>
    <t xml:space="preserve"> In May 2020, South Africa's Department of Mineral Resources and Energy stated that it was to begin working on a roadmap for the procurement of 2500 MWe of new nuclear capacity. It is considering all options, including small modular reactors. In August 2021 NERSA approved the plan.</t>
  </si>
  <si>
    <t>(russia is not mentioned)</t>
  </si>
  <si>
    <t>Sudan</t>
  </si>
  <si>
    <t>agreement for construction NPP (2019); not mentioned in the list of NPPs under construction at Rosatom web site</t>
  </si>
  <si>
    <t>A 2017 nuclear cooperation agreement with Rosatom included assessing the feasibility of a nuclear science and technology centre with a research reactor and power plant.</t>
  </si>
  <si>
    <t>Rosatom and the Ministry of Water Resources, Irrigation and Electric Power of Sudan have signed a Memorandum on Cooperation in nuclear personnel training and an agreement on fostering positive public opinion towards nuclear energy in Sudan.</t>
  </si>
  <si>
    <t>Russia and Sudan have signed an agreement to embark on the building of a nuclear plant for peaceful purposes in Sudan in the middle of 2019. No info that construction started (not listed in the Rosatom web site)</t>
  </si>
  <si>
    <t>KLT-40</t>
  </si>
  <si>
    <t>no info</t>
  </si>
  <si>
    <t>Turkey</t>
  </si>
  <si>
    <t>MERSIN</t>
  </si>
  <si>
    <t>Akkuyu</t>
  </si>
  <si>
    <t>Equity</t>
  </si>
  <si>
    <t>AKKUYU-1</t>
  </si>
  <si>
    <t>VVER-1200 V-509</t>
  </si>
  <si>
    <t>Construction, owning, operation</t>
  </si>
  <si>
    <t xml:space="preserve">Rosenergoatom; InterRao; Atomstroyexport; Atomenergoremont; Atomtechenergo </t>
  </si>
  <si>
    <t>AKKUYU-2</t>
  </si>
  <si>
    <t>VVER-1200 V-513</t>
  </si>
  <si>
    <t>AKKUYU-3</t>
  </si>
  <si>
    <t>AKKUYU-4</t>
  </si>
  <si>
    <t>VVER-1200 V-514</t>
  </si>
  <si>
    <t>UAE</t>
  </si>
  <si>
    <t>Ukraine</t>
  </si>
  <si>
    <t>Khmelnitski</t>
  </si>
  <si>
    <t>Khmelnitski-2</t>
  </si>
  <si>
    <t>VVER-1000/V-320</t>
  </si>
  <si>
    <t>imports stopped</t>
  </si>
  <si>
    <t>Энергоатом прекратил импорт российского ядерного топлива для АЭС - Телеграф (telegraf.com.ua)</t>
  </si>
  <si>
    <t>Rivne/Rovno</t>
  </si>
  <si>
    <t>Rovno</t>
  </si>
  <si>
    <t>Rovno-4</t>
  </si>
  <si>
    <t>$4.9 bn</t>
  </si>
  <si>
    <t>85% loan</t>
  </si>
  <si>
    <t>Khmelnitski-3</t>
  </si>
  <si>
    <t>VVER V-392B</t>
  </si>
  <si>
    <t>contract rescinded</t>
  </si>
  <si>
    <t>Was due to commence construction 2015, 85% financed by loan, but contract rescinded by Ukraine in 2015</t>
  </si>
  <si>
    <t xml:space="preserve">In May of 2022, Energoatom stated that the war and occupations of other power stations had not changed their ambitions to construct these units. They are still working with Westinghouse to construct two AP1000 reactors at the site once the war is over. the agreement signed with Westinghouse covered the construction of five units in total, with the other three units to be distributed at the country’s other existing nuclear power plants. </t>
  </si>
  <si>
    <t>Westinghouse, but NOT Rosatom. Probably proposal of Rosatom was rejected</t>
  </si>
  <si>
    <t>Khmelnitski-4</t>
  </si>
  <si>
    <t>Uzbekistan</t>
  </si>
  <si>
    <t>Farishsky/ Lake Tuzkan</t>
  </si>
  <si>
    <t>$13 bn</t>
  </si>
  <si>
    <t>Largely financed by Russia</t>
  </si>
  <si>
    <t>Uzbekistan-1</t>
  </si>
  <si>
    <t>contract for construction signed</t>
  </si>
  <si>
    <t xml:space="preserve">In December 2017 Uzbekistan and Russia signed an intergovernmental agreement on cooperation in the use of nuclear energy for peaceful purposes. In September 2018 a further intergovernmental agreement was signed for construction by Rosatom of two VVER-1200 reactors to be commissioned about 2028. </t>
  </si>
  <si>
    <t>the start of construction of two nuclear power units in Uzbekistan is expected in 2022. Rosatom will participate in the project.</t>
  </si>
  <si>
    <t>Uzbekistan-2</t>
  </si>
  <si>
    <t>Vietnam</t>
  </si>
  <si>
    <t>Phuoc Dinh, Nihn Thuan</t>
  </si>
  <si>
    <t>$9 bn</t>
  </si>
  <si>
    <t>85% Russian credit</t>
  </si>
  <si>
    <t>Nihn Thuan-1</t>
  </si>
  <si>
    <t>VVER-1200/V492</t>
  </si>
  <si>
    <t>2019 (not started)</t>
  </si>
  <si>
    <t>Atomstroyexport</t>
  </si>
  <si>
    <t>now there is fast growing solar energy sector</t>
  </si>
  <si>
    <t>Ethiopia</t>
  </si>
  <si>
    <t>roadmap for cooperation in the construction of a NPP and a Centre for nuclear science and technology</t>
  </si>
  <si>
    <t>MoU concluded between Rosatom and Ethiopia's Ministry of Innovation and Technology in June 2017;   signing in April 2019 of a 3-year roadmap for cooperation in the construction of a NPP and a Centre for nuclear science and technology;     2019 - Ethiopia and Russia today signed an intergovernmental agreement on cooperation in the peaceful uses of nuclear energy</t>
  </si>
  <si>
    <t>no specific details</t>
  </si>
  <si>
    <t>Algeria</t>
  </si>
  <si>
    <t>1 NPP</t>
  </si>
  <si>
    <t>Agreement/ MoU in 2016</t>
  </si>
  <si>
    <t>Proposal</t>
  </si>
  <si>
    <t>agreement with Rosatom was signed in April 2016, including the possibility of building a nuclear power plant, and a further agreement in September 2016 involved design, construction, operation and maintenance of nuclear power plants in Algeria with a view to the first being completed in 2026.</t>
  </si>
  <si>
    <t>Agreement signed, no specifics</t>
  </si>
  <si>
    <t>Proposals (mentioned in article: dec 2021)</t>
  </si>
  <si>
    <t>Tunisia</t>
  </si>
  <si>
    <t>to be decided</t>
  </si>
  <si>
    <t>MoU  signed in 2015</t>
  </si>
  <si>
    <t>intergovernmental agreement, 2016</t>
  </si>
  <si>
    <t>In June 2015 a nuclear cooperation agreement was signed with Russia, covering: the design, construction and operation of nuclear power plants and research reactors; the production and use of radioisotopes in industry, medicine and agriculture; radioactive waste management; and the training of specialists in nuclear physics and nuclear energy</t>
  </si>
  <si>
    <t>A further intergovernmental agreement with Russia was signed in 2016. </t>
  </si>
  <si>
    <t>Cambodia</t>
  </si>
  <si>
    <t>MoU signed in 2016</t>
  </si>
  <si>
    <t>Kenya</t>
  </si>
  <si>
    <t>In May 2016 Rosatom signed an agreement covering a wide range of areas, including: assistance in the development of a nuclear energy infrastructure in Kenya; basic and applied research; design, construction and operation of nuclear power and research reactors; production and use of radioisotopes in industry, medicine and agriculture; radioactive waste management; and education and training of specialists in the field of nuclear physics and nuclear energy.</t>
  </si>
  <si>
    <t>The two countries will also continue talks on the practical aspects of constructing the first nuclear power plant in Kenya.</t>
  </si>
  <si>
    <t>United Kingdom</t>
  </si>
  <si>
    <t>VVER-TOI</t>
  </si>
  <si>
    <t>MoU signed I 2013, no further developments</t>
  </si>
  <si>
    <t>No further developments</t>
  </si>
  <si>
    <t>There were talks regarding Rosatom's involvement in the UK's nuclear market.  Nuclear cooperation agreement in September 2013, immediately following which Rosatom, Rolls-Royce and Fortum agreed to prepare for submitting an application for GDA for the VVER-TOI reactor, possibly in 2015, though this did not proceed. There have been no further developments regarding VVER reactors.</t>
  </si>
  <si>
    <t>Suffolk</t>
  </si>
  <si>
    <t>Sizewell</t>
  </si>
  <si>
    <t>Sizewell B</t>
  </si>
  <si>
    <t>SNUPPS</t>
  </si>
  <si>
    <t>MSZ Elektrostal - TVEL</t>
  </si>
  <si>
    <t>na</t>
  </si>
  <si>
    <t>"Sizewell B has in the past been run on reprocessed uranium, including blended-down reprocessed submarine reactor fuel from MSZ Elektrostal in Russia, part exchanged for UK reprocessed uranium." Seems like now TVEL is not supplying fuel to Sizewell B, since no info in both languages. The only mention says "in the past"</t>
  </si>
  <si>
    <t>Sweden</t>
  </si>
  <si>
    <t> 60 kilometres south of Gothenburg </t>
  </si>
  <si>
    <t>NPP Ringhals</t>
  </si>
  <si>
    <t>Long-term supply contract (2018-2025)</t>
  </si>
  <si>
    <t>One fifth of 131 million USD</t>
  </si>
  <si>
    <t>Ringhals-3</t>
  </si>
  <si>
    <t>WH 3LP</t>
  </si>
  <si>
    <t>Fuel supply from 2021</t>
  </si>
  <si>
    <t>Contract signed in 2016</t>
  </si>
  <si>
    <t xml:space="preserve">Ceased </t>
  </si>
  <si>
    <t>In February 24, 2022 Vattenfall issued a brief press release, wherein they plainly stated, “No deliveries of nuclear fuel from Russia to Vattenfall’s nuclear power plants will take place until further notice.</t>
  </si>
  <si>
    <t>Ringhals-4</t>
  </si>
  <si>
    <t>Fuel supply from 2022</t>
  </si>
  <si>
    <t>Contract signed in 2017</t>
  </si>
  <si>
    <t>Paks-1</t>
  </si>
  <si>
    <t>Modified fuel supply</t>
  </si>
  <si>
    <t xml:space="preserve">Modification completed </t>
  </si>
  <si>
    <t>October 2020: TVEL Fuel Company of Rosatom has completed the project of development and validation of the new nuclear fuel modification for the VVER-440 reactors operated at Paks NPP in Hungary</t>
  </si>
  <si>
    <t>Paks-2</t>
  </si>
  <si>
    <t>Contract signed in 2018</t>
  </si>
  <si>
    <t xml:space="preserve">Today fuel supply is being delivered </t>
  </si>
  <si>
    <t>Paks-3</t>
  </si>
  <si>
    <t>Paks-4</t>
  </si>
  <si>
    <t>Contract signed in 2020</t>
  </si>
  <si>
    <t>30 km southeast of the Třebíč</t>
  </si>
  <si>
    <t>DUKOVANY-1</t>
  </si>
  <si>
    <t>Still supplying</t>
  </si>
  <si>
    <t>At least during the next three years</t>
  </si>
  <si>
    <t>DUKOVANY-2</t>
  </si>
  <si>
    <t>VVVER V-213</t>
  </si>
  <si>
    <t>DUKOVANY-3</t>
  </si>
  <si>
    <t>DUKOVANY-4</t>
  </si>
  <si>
    <t>Temelin village</t>
  </si>
  <si>
    <t>TEMELIN-1</t>
  </si>
  <si>
    <t>VVER V-320</t>
  </si>
  <si>
    <t>Until 2023. Starting from 2024 Westinghouse Electric Co. and  Framatome will supply</t>
  </si>
  <si>
    <t>TEMELIN-2</t>
  </si>
  <si>
    <t xml:space="preserve">Loviisa </t>
  </si>
  <si>
    <t>Loviisa</t>
  </si>
  <si>
    <t>LOVIISA-I</t>
  </si>
  <si>
    <t>VVER-440</t>
  </si>
  <si>
    <t>A new modification of nuclear
fuel with increased uranium
capacity</t>
  </si>
  <si>
    <t>Modification completed in May 2021. Fortum, which operates the Loviisa power plant in Finland, said it had a fuel deal with Rosatom’s TVEL subsidiary until the current operating licenses expire in 2027 and 2030</t>
  </si>
  <si>
    <t>LOVIISA-II</t>
  </si>
  <si>
    <t>Netishyn</t>
  </si>
  <si>
    <t>Khmelnitski-1</t>
  </si>
  <si>
    <t xml:space="preserve">Cancelled </t>
  </si>
  <si>
    <t>Varash</t>
  </si>
  <si>
    <t>Rovno-1</t>
  </si>
  <si>
    <t>In December 2018 Energoatom confirmed that an agreement with TVEL had been signed for the continued supply of fuel for eight of the 15 Ukranian nuclear reactors between 2021 and 2025. Westinghouse will supply fuel to six.</t>
  </si>
  <si>
    <t>Rovno-2</t>
  </si>
  <si>
    <t>By late 2018, Energoatom and TVEL extended the Russian fuel supply contract until 2025, TASS news agency reported.</t>
  </si>
  <si>
    <t>Rovno-3</t>
  </si>
  <si>
    <t>In March 11, 2022 Ukrainian State-Owned Enterprise Energoatom on Friday announced in a communiqué that the country will not purchase Russian fuel to feed the power units of its nuclear power plants.</t>
  </si>
  <si>
    <t>Yuzhnoukrinsk</t>
  </si>
  <si>
    <t>South Ukraine</t>
  </si>
  <si>
    <t>South Urkaine-1</t>
  </si>
  <si>
    <t>VVER V-302</t>
  </si>
  <si>
    <t>Before the war outbrake, in value terms, fuel purchases from Russia accounted for about 52%, and from Westinghouse—48%.</t>
  </si>
  <si>
    <t>Enerhodar</t>
  </si>
  <si>
    <t>Zaporozhye</t>
  </si>
  <si>
    <t>Zaporozhye-2</t>
  </si>
  <si>
    <t>In April 20, 2022 Energoatom announced launching a nuclear fuel assembly line of its own production in Ukraine using Westinghouse technolog</t>
  </si>
  <si>
    <t>Zaporozhye-6</t>
  </si>
  <si>
    <t>Trnava district</t>
  </si>
  <si>
    <t xml:space="preserve">Bohunice </t>
  </si>
  <si>
    <t>Bohunice-3</t>
  </si>
  <si>
    <t>Russia is still supplying nuclear fuel to Slovakia</t>
  </si>
  <si>
    <t>Bohunice-4</t>
  </si>
  <si>
    <t>Slovak authorities are in search of alternatives to the Russian uranium. Slovakia's own uranium would be an alternative. However, it is unlikely to solve nuclear shortage problem. Theoretically, the mine can be considered in 3-4 years the earliest.</t>
  </si>
  <si>
    <t xml:space="preserve">The contract was signed for the years of 2022-2026 </t>
  </si>
  <si>
    <t>Spain</t>
  </si>
  <si>
    <t>Almaraz</t>
  </si>
  <si>
    <t>Almaraz 1</t>
  </si>
  <si>
    <t>W (3-loop)</t>
  </si>
  <si>
    <t>TENEX</t>
  </si>
  <si>
    <t>Still supplying (till 2027)</t>
  </si>
  <si>
    <t>Almaraz 2</t>
  </si>
  <si>
    <t>Ascó</t>
  </si>
  <si>
    <t xml:space="preserve">Asco 1  </t>
  </si>
  <si>
    <t xml:space="preserve">
WH 3LP</t>
  </si>
  <si>
    <t>Asco 2</t>
  </si>
  <si>
    <t>Vandellós</t>
  </si>
  <si>
    <t>Vandellos 2</t>
  </si>
  <si>
    <t xml:space="preserve">	W (3-loop)</t>
  </si>
  <si>
    <t>AVERAGE COST &gt;</t>
  </si>
  <si>
    <t>Project description</t>
  </si>
  <si>
    <t>Service provider</t>
  </si>
  <si>
    <t>Services</t>
  </si>
  <si>
    <t>Reactor unit or project name</t>
  </si>
  <si>
    <t>Status</t>
  </si>
  <si>
    <t>Gross capacity</t>
  </si>
  <si>
    <t>Cost</t>
  </si>
  <si>
    <t>Energy demand (current)</t>
  </si>
  <si>
    <t>Energy demand(prognosed)</t>
  </si>
  <si>
    <t>Energy mix (current)</t>
  </si>
  <si>
    <t>Energy mix (prognosed)</t>
  </si>
  <si>
    <t>Bolivia</t>
  </si>
  <si>
    <t>South America</t>
  </si>
  <si>
    <t>construction of the Center itself, but also the training of scientific and engineering personnel, development of the nuclear infrastructure, support in operation and service maintenance throughout the life cycle of the Center, as well as scientific cooperation</t>
  </si>
  <si>
    <t>water-cooled reactor with a nominal power of up to 200 kW</t>
  </si>
  <si>
    <t>El Alto</t>
  </si>
  <si>
    <t>300 million USD</t>
  </si>
  <si>
    <t>Research reactors</t>
  </si>
  <si>
    <t>Partial support provided by Russia</t>
  </si>
  <si>
    <t>Mongolia</t>
  </si>
  <si>
    <t>Asia</t>
  </si>
  <si>
    <t>Construction of the Center for Nuclear Science and Technology</t>
  </si>
  <si>
    <t>development of a construction project for the Center for Nuclear Science and Technology</t>
  </si>
  <si>
    <t>Memorandum signed</t>
  </si>
  <si>
    <t>Contract with Poland's National Centre for Nuclear Research</t>
  </si>
  <si>
    <t xml:space="preserve">TVEL </t>
  </si>
  <si>
    <t>supply fuel targets for the Maria research reactor</t>
  </si>
  <si>
    <t>Rwanda</t>
  </si>
  <si>
    <t>Building of a nuclear science center and nuclear power plant</t>
  </si>
  <si>
    <t>building nuclear science center</t>
  </si>
  <si>
    <t>Agreement signed</t>
  </si>
  <si>
    <t>construction of the Center of Nuclear Science and Technologies</t>
  </si>
  <si>
    <t>500 million USD</t>
  </si>
  <si>
    <t>Zambia</t>
  </si>
  <si>
    <t>Construction of a Centre for Nuclear Science and Technology</t>
  </si>
  <si>
    <t>construction of a Centre for Nuclear Science and Technology to ensure a wide application of radiation technologies in medicine, industry and agriculture</t>
  </si>
  <si>
    <t>Memorandum on Nuclear Energy Information Center</t>
  </si>
  <si>
    <t>education, development of local nuclear energy industry</t>
  </si>
  <si>
    <t>MOU signed in 2016</t>
  </si>
  <si>
    <t>Congo</t>
  </si>
  <si>
    <t>Roadmap for cooperation</t>
  </si>
  <si>
    <t>construction of a nuclear science centre and the training of Congolese technicians</t>
  </si>
  <si>
    <t>Roadmap signed in 2019</t>
  </si>
  <si>
    <t>Ghana</t>
  </si>
  <si>
    <t>Deal</t>
  </si>
  <si>
    <t>1.2GW nuclear energy production facility</t>
  </si>
  <si>
    <t xml:space="preserve">Deal signed </t>
  </si>
  <si>
    <t>1.2GW</t>
  </si>
  <si>
    <t>Memorandum of Understanding</t>
  </si>
  <si>
    <t>Construction of a nuclear science and technology centre with a research reactor.</t>
  </si>
  <si>
    <t>Memorandum of understanding</t>
  </si>
  <si>
    <t>Rusatom International Network</t>
  </si>
  <si>
    <t>collaboration in the maintenance and modernisation of nuclear power plants, as well as the service and construction of nuclear research facilities, nuclear fuel cycle at back-end stage, decommissioning, and the supply of Rosatom equipment for nuclear and thermal power plants</t>
  </si>
  <si>
    <t>MOU signed in 2018</t>
  </si>
  <si>
    <t xml:space="preserve">South America </t>
  </si>
  <si>
    <t>construction of the Nuclear Research and Technology Center (NRTC)</t>
  </si>
  <si>
    <t>JSC "State Specialized Design Institute" (part of Rosatom)</t>
  </si>
  <si>
    <t>Construction of the Center itself, but also the training of scientific and engineering personnel, development of the nuclear infrastructure, support in operation and service maintenance throughout the life cycle of the Center, as well as scientific cooperation</t>
  </si>
  <si>
    <t>VVER  water-cooled research reactor with a nominal power of up to 200 kW.</t>
  </si>
  <si>
    <t>The first two stages of construction - the CRPC and the MIC - have been completed in by 2022, with construction and installation work continuing on the third and fourth stages, which include the research which include the reactor complex and laboratory buildings. Full start is planned in 2024</t>
  </si>
  <si>
    <t>Investment</t>
  </si>
  <si>
    <t>The center is oriented more on healthcare and agricultural technologies</t>
  </si>
  <si>
    <t>Novosibirsk Chemical Concentrates Plant (NCCP) subsidiary of TVEL</t>
  </si>
  <si>
    <t>supply of low-enriched nuclear fuel components, such as uranium and aluminium items, for the ETRR-2 research reactor.</t>
  </si>
  <si>
    <r>
      <t xml:space="preserve">2 research reactors: an Argentinian-designed 22 MWt ETRR-2 and a 1961 vintage 2 MWt Russian research reactor </t>
    </r>
    <r>
      <rPr>
        <b/>
        <sz val="11"/>
        <color rgb="FFFF0000"/>
        <rFont val="Calibri"/>
        <family val="2"/>
      </rPr>
      <t>(in long-term shut down)</t>
    </r>
  </si>
  <si>
    <t>In April 2020 a 10-year contract between the Egyptian Atomic Energy Authority and NCCP for the supply of low-enriched nuclear fuel components, such as uranium and aluminium items, for the ETRR-2 research reactor was signed</t>
  </si>
  <si>
    <t>Inshas</t>
  </si>
  <si>
    <t>22 MWt</t>
  </si>
  <si>
    <t>2020-2030</t>
  </si>
  <si>
    <t>Memorandum signed  in February 2018. he last mentioning of nuclear cooperation was in December 2019 during the visit of Mongolian PM to Moscow</t>
  </si>
  <si>
    <t>Contract signed in 2016. For now there is no update in Russian or English</t>
  </si>
  <si>
    <t>30MW</t>
  </si>
  <si>
    <t>roadmap for cooperation (in 2019, for 3 years)</t>
  </si>
  <si>
    <t>roadmap signed in 2019</t>
  </si>
  <si>
    <t>nuclear cooperation agreement</t>
  </si>
  <si>
    <t>nuclear cooperation agreement, 2017</t>
  </si>
  <si>
    <t>research reactor; 10-MW water-cooled reactor</t>
  </si>
  <si>
    <t>Agreement signed, oct 2019; 2020 - Parlament approved the construction</t>
  </si>
  <si>
    <t>Kigali</t>
  </si>
  <si>
    <t>Construction of the Center of Nuclear Science and Technologies (CNEST)</t>
  </si>
  <si>
    <t>research reactor; a 10-MWt nuclear reactor</t>
  </si>
  <si>
    <t>MoU signed, 2019; project in progress</t>
  </si>
  <si>
    <t>a 10 MW research reactor</t>
  </si>
  <si>
    <t>Contract signed in 2018 (no new info)</t>
  </si>
  <si>
    <t>10 kilometers away from the capital of Zambia, Lusaka</t>
  </si>
  <si>
    <r>
      <rPr>
        <u/>
        <sz val="11"/>
        <color rgb="FF0563C1"/>
        <rFont val="Calibri"/>
        <family val="2"/>
      </rPr>
      <t>MOU signed in 2016; nov 2019 - the working group r</t>
    </r>
    <r>
      <rPr>
        <b/>
        <u/>
        <sz val="11"/>
        <color rgb="FF0563C1"/>
        <rFont val="Calibri"/>
        <family val="2"/>
      </rPr>
      <t>eviewed a draft agreement</t>
    </r>
    <r>
      <rPr>
        <u/>
        <sz val="11"/>
        <color rgb="FF0563C1"/>
        <rFont val="Calibri"/>
        <family val="2"/>
      </rPr>
      <t xml:space="preserve"> </t>
    </r>
    <r>
      <rPr>
        <b/>
        <sz val="11"/>
        <color rgb="FF0563C1"/>
        <rFont val="Calibri"/>
        <family val="2"/>
      </rPr>
      <t>on cooperation for the construction</t>
    </r>
    <r>
      <rPr>
        <u/>
        <sz val="11"/>
        <color rgb="FF0563C1"/>
        <rFont val="Calibri"/>
        <family val="2"/>
      </rPr>
      <t xml:space="preserve"> of a nuclear science and technology centre in Cambodia. Still there are only plans, no actions</t>
    </r>
  </si>
  <si>
    <r>
      <rPr>
        <u/>
        <sz val="11"/>
        <color rgb="FF000000"/>
        <rFont val="Calibri"/>
        <family val="2"/>
      </rPr>
      <t>2 memorandums signed:</t>
    </r>
    <r>
      <rPr>
        <sz val="11"/>
        <color rgb="FF000000"/>
        <rFont val="Calibri"/>
        <family val="2"/>
      </rPr>
      <t xml:space="preserve"> 1) a memorandum on cooperation in the education and training of the nuclear personnel of the DRC;
2) a memorandum on cooperation in the creation of a positive public opinion regarding nuclear energy in the country. </t>
    </r>
  </si>
  <si>
    <t>Paraguay</t>
  </si>
  <si>
    <t>agreement on cooperation for peaceful use of nuclear power</t>
  </si>
  <si>
    <t>Agreement to construct a Centre for Nuclear Science and Technology (CNST) and an agreement to form a joint venture that will implement the project in Serbia.</t>
  </si>
  <si>
    <t>will construct a modern radiopharmaceuticals production facility for the diagnosis and treatment of various diseases using the initial stage of construction facilities. This will make a significant contribution to the development of advanced nuclear medicine in Serbia</t>
  </si>
  <si>
    <t>Azerbaijan</t>
  </si>
  <si>
    <t>personnel training for the joint use of atomic energy for peaceful purposes as well as joint scientific work</t>
  </si>
  <si>
    <t>MoU signed in 2019</t>
  </si>
  <si>
    <t>Chile</t>
  </si>
  <si>
    <t>Rosatom America Latina</t>
  </si>
  <si>
    <t>peaceful use of nuclear energy to application of lithium production technologies</t>
  </si>
  <si>
    <t>Cuba</t>
  </si>
  <si>
    <t>Caribbean region</t>
  </si>
  <si>
    <t>Memorandum of Understanding and Strategic Partnership on the development and use of irradiation technologies</t>
  </si>
  <si>
    <t>development of a multi-purpose training centre based on a gamma-radiation facility in the Mariel Special Economic Development Zone</t>
  </si>
  <si>
    <t>MoU on strategic cooperation</t>
  </si>
  <si>
    <t>cooperate and exchange experience in the field of nuclear energy for peaceful purposes, including the development of human resources, implementation of joint educational programs, scientific and technical research and development, as well as environmental programs</t>
  </si>
  <si>
    <t>Kuwait</t>
  </si>
  <si>
    <t>cooperation in the fields of peaceful use of nuclear energy, development of the nuclear energy program</t>
  </si>
  <si>
    <t>MoU signed in 2010</t>
  </si>
  <si>
    <t>Rosatom MENA</t>
  </si>
  <si>
    <t>infrastructure security systems, construction, isotope and wind turbine sectors</t>
  </si>
  <si>
    <t>Serbia</t>
  </si>
  <si>
    <t>Intergovernmental agreement</t>
  </si>
  <si>
    <t>peaceful use of atomic energy</t>
  </si>
  <si>
    <t>Memorandum on Cooperation</t>
  </si>
  <si>
    <t>nuclear personnel training and an agreement on fostering positive public opinion towards nuclear energy in Sudan</t>
  </si>
  <si>
    <t>Memorandum signed in 2018</t>
  </si>
  <si>
    <t>Tanzania</t>
  </si>
  <si>
    <t>development of nuclear energy sector</t>
  </si>
  <si>
    <t>Intergovernmental Cooperation Agreement on nuclear energy for peaceful purposes</t>
  </si>
  <si>
    <t>(Next step after 2016 nuclear deal) The document provides for the cooperation in nuclear education and staff training, fundamental and applied research, use of irradiation technologies in industry, medicine, agriculture and environmental protection.</t>
  </si>
  <si>
    <t xml:space="preserve"> a floating nuclear plant</t>
  </si>
  <si>
    <t>scarce info, in the website (hyperlink) it is stated that Russia agreed to build a floating NPP in Sudan to produce electricity, more reliable websites do not have updates on the issue</t>
  </si>
  <si>
    <t>Uranium mining</t>
  </si>
  <si>
    <t>after the MoU, the websie mentions that uranium mining kept being postponed until 2020</t>
  </si>
  <si>
    <t>Rosatom International Network</t>
  </si>
  <si>
    <t>MoU signed in April, 2019. In October the same year, during Ilham Aliev's visit to   the Valdai International Discussion Club in Sochi, Rosatom  proposed to Azerbaijan to build nuclear power plant. Few days later Azerbaijani Energy Minister Parviz Shahbazov confirmed that Azerbaijan is considering the Russian offer, but he declined to offer any additional details</t>
  </si>
  <si>
    <t xml:space="preserve">Memorandum signed in 2018. In 2019 there were talks concerning the possibility that Rosatom can by controlling stake at Wealth Minerals Ltd's Atacama project in northern Chile,   home to leading lithium producers SQM SQMa.SN and Albemarle ALB.N, which accounts for around one-third the world's supply of lithium. However, no further information. </t>
  </si>
  <si>
    <t>MOU signed in 2018. In 2019 PM of Russia Medvedev visited Cuba and had talks with his Cuban collegues. However, there were no official talks about nuclear energy projects. Reportedly, Cuba has no willingness to spend money on nuclear energy.</t>
  </si>
  <si>
    <t>MOU signed in 2016 (no new info)</t>
  </si>
  <si>
    <t>MoU signed in 2010 (in 2016 Kuwait dropped plans to build a NPP; no new agreements with Russia)</t>
  </si>
  <si>
    <t>MOU signed in 2018 (no new info)</t>
  </si>
  <si>
    <t>Burundi</t>
  </si>
  <si>
    <t>Memorandum of Understanding (MOU) on cooperation in the peaceful use of nuclear energy.  The document establishes the basis for cooperation in a wide range of areas, in particular, for the development of the nuclear infrastructure in Burundi, for the development of programmes to raise public awareness of nuclear technologies, and for the use of radioisotopes and radiation technologies in industry, agriculture and medicine.</t>
  </si>
  <si>
    <t>MOU signed in Apr 2021</t>
  </si>
  <si>
    <t>Uganda</t>
  </si>
  <si>
    <t>intergovernmental agreement on cooperation in the peaceful use of nuclear energy. Under the agreement, Russia would build the center for nuclear science and technology in Uganda</t>
  </si>
  <si>
    <t>Agreement signed in 2019</t>
  </si>
  <si>
    <t>Dominican Republic</t>
  </si>
  <si>
    <t>Memorandum of cooperation in the field of peaceful use of nuclear energy</t>
  </si>
  <si>
    <t>MOU signed in September 2019</t>
  </si>
  <si>
    <t>Costa Rica</t>
  </si>
  <si>
    <t>MOU signed in 2021</t>
  </si>
  <si>
    <t>memorandum on cooperation in the field of nuclear energy for peaceful purposes</t>
  </si>
  <si>
    <t>Tender participation</t>
  </si>
  <si>
    <t>Atomenergoprom</t>
  </si>
  <si>
    <t>construction of a nuclear plant</t>
  </si>
  <si>
    <t>pledges of $10 bln</t>
  </si>
  <si>
    <t>2-year development scheme</t>
  </si>
  <si>
    <t>Postponed due to financial difficulties</t>
  </si>
  <si>
    <t>$10bln</t>
  </si>
  <si>
    <t>Construction of 2 reactors</t>
  </si>
  <si>
    <t>implementation of a joint road map for building small SMRs;  personnel training</t>
  </si>
  <si>
    <t>Rosatom was chosen as a vendor</t>
  </si>
  <si>
    <t>has not started</t>
  </si>
  <si>
    <t>Construction of 1 reactor</t>
  </si>
  <si>
    <t>construction or 1 reactor</t>
  </si>
  <si>
    <t>1200 MW</t>
  </si>
  <si>
    <t>Construction of a nuclear plant</t>
  </si>
  <si>
    <t xml:space="preserve">5-year fuel supply </t>
  </si>
  <si>
    <t>TVEL is a contractor</t>
  </si>
  <si>
    <t>construction of a new reactor</t>
  </si>
  <si>
    <t>1060 Mwe</t>
  </si>
  <si>
    <t>NPP construction</t>
  </si>
  <si>
    <t>Rusatom Overseas</t>
  </si>
  <si>
    <t>development of an NPP construction project</t>
  </si>
  <si>
    <t>Agreement signed/ cancelled</t>
  </si>
  <si>
    <t>NPP construction project</t>
  </si>
  <si>
    <t>Filed the proposal</t>
  </si>
  <si>
    <t>construction of 2 reactor units</t>
  </si>
  <si>
    <t>Project development agreement signed</t>
  </si>
  <si>
    <t>strategic document on the Russian-Argentinian partnership</t>
  </si>
  <si>
    <t>Russia, Rosatom</t>
  </si>
  <si>
    <t>small and large NPP construction, joint operation of a fleet floating NPPs</t>
  </si>
  <si>
    <t>No construction or operation</t>
  </si>
  <si>
    <t>construction of NPP</t>
  </si>
  <si>
    <t>reactor unit construction</t>
  </si>
  <si>
    <t>Russian financing</t>
  </si>
  <si>
    <t>developing approaches to constructing Center for Nuclear Science and Technology</t>
  </si>
  <si>
    <t>cooperation in the field of small- and medium-capacity reactors</t>
  </si>
  <si>
    <t>partly supported by Russia</t>
  </si>
  <si>
    <t>providing support</t>
  </si>
  <si>
    <t>ETRR-2</t>
  </si>
  <si>
    <t>fuel supply to 2 reactors</t>
  </si>
  <si>
    <t>Contract with Rosatom was renewed in 2019</t>
  </si>
  <si>
    <t>150 Mwe</t>
  </si>
  <si>
    <t>life time fuel supply for 2 reactors</t>
  </si>
  <si>
    <t>Kudankulam 1&amp;2</t>
  </si>
  <si>
    <t>Life time fuel supply</t>
  </si>
  <si>
    <t>VVER-100</t>
  </si>
  <si>
    <t>construction of floating nuclear plants</t>
  </si>
  <si>
    <t>construction of small nuclear plants on a fully-serviced basis</t>
  </si>
  <si>
    <t>Cooperation agreement signed</t>
  </si>
  <si>
    <t>construction</t>
  </si>
  <si>
    <t>construction of a nuclear plant, fuel fabrication, nuclear waste management</t>
  </si>
  <si>
    <t>VVER</t>
  </si>
  <si>
    <t>MOU signed in 2014</t>
  </si>
  <si>
    <t>1200 Mwe</t>
  </si>
  <si>
    <t>possible construction of a new nuclear power plant in Brazil, operation, maintenance and decommissioning work; nuclear fuel management; the life extension of existing nuclear power plants in Brazil; education and training of nuclear power personnel; and developing public awareness of Brazil's nuclear power programme</t>
  </si>
  <si>
    <t>MOU signed in 2017</t>
  </si>
  <si>
    <t>Memorandum on a Cambodia-Russia joint working group on the peaceful uses of atomic energy</t>
  </si>
  <si>
    <t>regular meetings between experts to identify and implement joint projects</t>
  </si>
  <si>
    <t>Memorandum on cooperation in the field of nuclear energy for peaceful purposes</t>
  </si>
  <si>
    <t>design, construction and operation of nuclear power and research reactors; conducting fundamental and applied researches; nuclear and radiation safety; research and development of technologies in the field of nuclear medicine</t>
  </si>
  <si>
    <t>MOU signed</t>
  </si>
  <si>
    <t xml:space="preserve">Contract for the construction of the Nuclear Technology Center </t>
  </si>
  <si>
    <t>General Contract  for the construction of a Centre for Nuclear Science and Technology</t>
  </si>
  <si>
    <t>Framework agreement</t>
  </si>
  <si>
    <t>costruction of the first nuclear plan by 2029</t>
  </si>
  <si>
    <t>Framework agreement signed in 2019</t>
  </si>
  <si>
    <t>Memorandum of mutual understanding and cooperation in the field of peaceful use of nuclear energy</t>
  </si>
  <si>
    <t>development of nuclear energy infrastructure; research; design, construction and operation of nuclear energy and research reactors; production and use of radio isotopes; handling of radioactive waste; and training of nuclear specialists</t>
  </si>
  <si>
    <t>development of nuclear energy sector; NPP construction planned with the follow-up deal</t>
  </si>
  <si>
    <t>MoU signed in 2012 and 2017</t>
  </si>
  <si>
    <t>4.8GW</t>
  </si>
  <si>
    <t>$20bn.</t>
  </si>
  <si>
    <t>Philippines</t>
  </si>
  <si>
    <t>Memorandum of cooperation</t>
  </si>
  <si>
    <t>infrastructure studies towards national energy policy development and nuclear energy programme implementation in the Philippines</t>
  </si>
  <si>
    <t>MoC signed in 2018</t>
  </si>
  <si>
    <t xml:space="preserve">Memorandum of understanding </t>
  </si>
  <si>
    <t>support in the development of nuclear energy infrastructure in Tunisia; fundamental and applied research; the design, construction and operation of nuclear power plants and research reactors; the production and use of radioisotopes in industry, medicine and agriculture; radioactive waste management; the training of specialists in nuclear physics and nuclear energy</t>
  </si>
  <si>
    <t>MoU signed in 2015</t>
  </si>
  <si>
    <t xml:space="preserve"> building a Russian-designed nuclear power plant in the People's Democratic Republic of Algeria, development of Algeria’s nuclear infrastructure, and non-energy use of nuclear technology</t>
  </si>
  <si>
    <t>Agreement signed in 2016</t>
  </si>
  <si>
    <t>TENEX, Rosatom</t>
  </si>
  <si>
    <t>uranium supply</t>
  </si>
  <si>
    <t>extended the contract for uranium supply until 2027</t>
  </si>
  <si>
    <t xml:space="preserve">Turkey </t>
  </si>
  <si>
    <t xml:space="preserve">Personnel training </t>
  </si>
  <si>
    <t>Agreement not mentioning NPP</t>
  </si>
  <si>
    <t>nuclear cooperation agreement, 2012</t>
  </si>
  <si>
    <t xml:space="preserve">Democratic Republic of Congo </t>
  </si>
  <si>
    <t>Central Africa</t>
  </si>
  <si>
    <t xml:space="preserve">2 memorandums </t>
  </si>
  <si>
    <t>a memorandum on cooperation in the education and training of the nuclear personnel of the Democratic Republic of the Congo, and a memorandum on cooperation in the creation of a positive public opinion regarding nuclear energy in the country</t>
  </si>
  <si>
    <t>Net output adjusted to capacity factor</t>
  </si>
  <si>
    <r>
      <t xml:space="preserve">Russian-Nigerian </t>
    </r>
    <r>
      <rPr>
        <b/>
        <sz val="11"/>
        <rFont val="Calibri"/>
        <family val="2"/>
      </rPr>
      <t>Joint Coordination Committee</t>
    </r>
    <r>
      <rPr>
        <sz val="11"/>
        <rFont val="Calibri"/>
        <family val="2"/>
      </rPr>
      <t xml:space="preserve"> (JCC) on National Atomic Energy was launched for cooperation in the design, construction and decommissioning of NPPs (2021)</t>
    </r>
  </si>
  <si>
    <r>
      <t xml:space="preserve">in January 2021 a joint action plan was signed online with the Philippines for a preliminary feasibility study on SMRs.       </t>
    </r>
    <r>
      <rPr>
        <b/>
        <u/>
        <sz val="11"/>
        <rFont val="Calibri"/>
        <family val="2"/>
      </rPr>
      <t>!!! it is about new reactors</t>
    </r>
  </si>
  <si>
    <t>United Arab Emirates</t>
  </si>
  <si>
    <t>2 NPP construction cancelled</t>
  </si>
  <si>
    <t>fuel supply cancelled</t>
  </si>
  <si>
    <t>Temporarily ceased</t>
  </si>
  <si>
    <t>Russia</t>
  </si>
  <si>
    <t>fuel supply for research reactor</t>
  </si>
  <si>
    <t>Kyrgyzstan</t>
  </si>
  <si>
    <t xml:space="preserve"> </t>
  </si>
  <si>
    <t>Democratic Republic of the Congo</t>
  </si>
  <si>
    <t>Normalization (Total)</t>
  </si>
  <si>
    <t>Total</t>
  </si>
  <si>
    <t xml:space="preserve">Full-scale nuclear reactor operating </t>
  </si>
  <si>
    <t>Full-scale nuclear reactor under constuction</t>
  </si>
  <si>
    <t>Nuclear fuel supply</t>
  </si>
  <si>
    <t>Full-scale nuclear reactor concretely agreed or planned</t>
  </si>
  <si>
    <t>MoU on the construction of a nuclear research center or research reactor or small modular reactor</t>
  </si>
  <si>
    <t>Strategic documents  mentioning construction or renovation of NPP</t>
  </si>
  <si>
    <t>NPP agreed but shelved</t>
  </si>
  <si>
    <t>MoU not mentioning NPP or nuclear research center</t>
  </si>
  <si>
    <t>Personnel training agreement</t>
  </si>
  <si>
    <t>#</t>
  </si>
  <si>
    <t>Score</t>
  </si>
  <si>
    <t>SCORES TABLE FOR ARTICLE</t>
  </si>
  <si>
    <t>Research reactor/research center under construction or operating (+fuel supply)</t>
  </si>
  <si>
    <r>
      <t xml:space="preserve">MoU </t>
    </r>
    <r>
      <rPr>
        <b/>
        <i/>
        <sz val="11"/>
        <rFont val="Calibri"/>
        <family val="2"/>
        <scheme val="minor"/>
      </rPr>
      <t>not mentioning NPP</t>
    </r>
    <r>
      <rPr>
        <b/>
        <sz val="11"/>
        <rFont val="Calibri"/>
        <family val="2"/>
        <scheme val="minor"/>
      </rPr>
      <t xml:space="preserve"> or nuclear research center</t>
    </r>
  </si>
  <si>
    <r>
      <t>Strategic documents  mentioning</t>
    </r>
    <r>
      <rPr>
        <b/>
        <i/>
        <sz val="11"/>
        <rFont val="Calibri"/>
        <family val="2"/>
        <scheme val="minor"/>
      </rPr>
      <t xml:space="preserve"> construction</t>
    </r>
    <r>
      <rPr>
        <b/>
        <sz val="11"/>
        <rFont val="Calibri"/>
        <family val="2"/>
        <scheme val="minor"/>
      </rPr>
      <t xml:space="preserve"> or renovation of NPP</t>
    </r>
  </si>
  <si>
    <r>
      <t>MoU on the construction of a</t>
    </r>
    <r>
      <rPr>
        <b/>
        <i/>
        <sz val="11"/>
        <rFont val="Calibri"/>
        <family val="2"/>
        <scheme val="minor"/>
      </rPr>
      <t xml:space="preserve"> nuclear research center or research reactor or small modular reactor</t>
    </r>
  </si>
  <si>
    <r>
      <t xml:space="preserve">Research reactor/research center </t>
    </r>
    <r>
      <rPr>
        <b/>
        <i/>
        <sz val="11"/>
        <rFont val="Calibri"/>
        <family val="2"/>
        <scheme val="minor"/>
      </rPr>
      <t>under construction (+fuel supply)</t>
    </r>
  </si>
  <si>
    <t>in the construction of a NPP and a Centre for nuclear science and technology</t>
  </si>
  <si>
    <t>assessing the feasibility of a nuclear science and technology centre with a research reactor and power plant</t>
  </si>
  <si>
    <t>building Nuclear Research Centre</t>
  </si>
  <si>
    <t>to develop the workforce capacity for the nuclear infrastructure of the DRC, training, education, work with media, training of teachers, preparation of specialized educational and scientific materials, and also student exchange projects</t>
  </si>
  <si>
    <t xml:space="preserve"> the document forms a legal basis for cooperation between the two countries on the peaceful use of nuclear power in a wide range of areas, including: assistance with the creation and improvement of Paraguay's nuclear infrastructure in accordance with international recommendations; nuclear and radiation safety control, supervision of the physical protection of nuclear materials, radiation sources, nuclear materials and radioactive materials storage points, as well as accounting and control systems for nuclear materials, radioactive materials, and radioactive waste; fundamental and applied research into the peaceful use of nuclear power; production of radionuclides and their use in medicine, industrial and agricultural sectors; cooperation in the use of radiation technologies and nuclear medicine; training, education, and retraining of nuclear power specialists.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</si>
</sst>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2]\ #,##0.00;[Red]\-[$€-2]\ #,##0.00"/>
    <numFmt numFmtId="166" formatCode="#,##0.0"/>
  </numFmts>
  <fonts count="51">
    <font>
      <sz val="11"/>
      <color theme="1"/>
      <name val="Calibri"/>
      <family val="2"/>
      <scheme val="minor"/>
    </font>
    <font>
      <sz val="12"/>
      <color theme="1"/>
      <name val="Calibri"/>
      <family val="2"/>
      <scheme val="minor"/>
    </font>
    <font>
      <b/>
      <sz val="11"/>
      <color theme="1"/>
      <name val="Calibri"/>
      <family val="2"/>
      <scheme val="minor"/>
    </font>
    <font>
      <sz val="8"/>
      <name val="Calibri"/>
      <family val="2"/>
      <scheme val="minor"/>
    </font>
    <font>
      <sz val="11"/>
      <name val="Calibri"/>
      <family val="2"/>
      <scheme val="minor"/>
    </font>
    <font>
      <u/>
      <sz val="11"/>
      <color theme="10"/>
      <name val="Calibri"/>
      <family val="2"/>
      <scheme val="minor"/>
    </font>
    <font>
      <sz val="11"/>
      <color rgb="FFFF0000"/>
      <name val="Calibri"/>
      <family val="2"/>
      <scheme val="minor"/>
    </font>
    <font>
      <u/>
      <sz val="11"/>
      <color rgb="FFFF0000"/>
      <name val="Calibri"/>
      <family val="2"/>
      <scheme val="minor"/>
    </font>
    <font>
      <sz val="11"/>
      <color rgb="FF000000"/>
      <name val="Calibri"/>
      <family val="2"/>
    </font>
    <font>
      <b/>
      <sz val="11"/>
      <name val="Calibri"/>
      <family val="2"/>
      <scheme val="minor"/>
    </font>
    <font>
      <b/>
      <sz val="11"/>
      <color rgb="FFFF0000"/>
      <name val="Calibri"/>
      <family val="2"/>
    </font>
    <font>
      <sz val="11"/>
      <color rgb="FFFF0000"/>
      <name val="Calibri"/>
      <family val="2"/>
    </font>
    <font>
      <sz val="10"/>
      <color rgb="FFFF0000"/>
      <name val="Calibri"/>
      <family val="2"/>
    </font>
    <font>
      <sz val="10"/>
      <name val="Calibri"/>
      <family val="2"/>
    </font>
    <font>
      <u/>
      <sz val="11"/>
      <color rgb="FF0563C1"/>
      <name val="Calibri"/>
      <family val="2"/>
    </font>
    <font>
      <sz val="11"/>
      <name val="Calibri"/>
      <family val="2"/>
    </font>
    <font>
      <b/>
      <sz val="10"/>
      <name val="Calibri"/>
      <family val="2"/>
    </font>
    <font>
      <b/>
      <sz val="11"/>
      <name val="Calibri"/>
      <family val="2"/>
    </font>
    <font>
      <sz val="11"/>
      <color rgb="FF000000"/>
      <name val="Calibri"/>
      <family val="2"/>
    </font>
    <font>
      <sz val="10"/>
      <name val="Arial"/>
      <family val="2"/>
    </font>
    <font>
      <u/>
      <sz val="11"/>
      <color rgb="FF0563C1"/>
      <name val="Calibri"/>
      <family val="2"/>
    </font>
    <font>
      <b/>
      <sz val="11"/>
      <color rgb="FFFF0000"/>
      <name val="Calibri"/>
      <family val="2"/>
    </font>
    <font>
      <sz val="11"/>
      <color rgb="FF444444"/>
      <name val="Calibri"/>
      <family val="2"/>
      <charset val="1"/>
    </font>
    <font>
      <b/>
      <sz val="9"/>
      <color theme="1"/>
      <name val="Calibri"/>
      <family val="2"/>
      <scheme val="minor"/>
    </font>
    <font>
      <sz val="9"/>
      <color theme="1"/>
      <name val="Calibri"/>
      <family val="2"/>
      <scheme val="minor"/>
    </font>
    <font>
      <sz val="9"/>
      <name val="Calibri"/>
      <family val="2"/>
      <scheme val="minor"/>
    </font>
    <font>
      <sz val="9"/>
      <name val="Calibri"/>
      <family val="2"/>
    </font>
    <font>
      <b/>
      <u/>
      <sz val="11"/>
      <color rgb="FF0563C1"/>
      <name val="Calibri"/>
      <family val="2"/>
    </font>
    <font>
      <sz val="12"/>
      <color rgb="FF222222"/>
      <name val="Georgia"/>
      <family val="1"/>
    </font>
    <font>
      <b/>
      <sz val="11"/>
      <color rgb="FF0563C1"/>
      <name val="Calibri"/>
      <family val="2"/>
    </font>
    <font>
      <u/>
      <sz val="11"/>
      <color rgb="FF000000"/>
      <name val="Calibri"/>
      <family val="2"/>
    </font>
    <font>
      <sz val="11"/>
      <color rgb="FF212529"/>
      <name val="Calibri"/>
      <family val="2"/>
    </font>
    <font>
      <sz val="11"/>
      <color rgb="FF122136"/>
      <name val="Calibri"/>
      <family val="2"/>
    </font>
    <font>
      <sz val="11"/>
      <color theme="1"/>
      <name val="Calibri"/>
      <family val="2"/>
    </font>
    <font>
      <sz val="10"/>
      <color rgb="FF000000"/>
      <name val="Arial"/>
      <family val="2"/>
    </font>
    <font>
      <u/>
      <sz val="11"/>
      <name val="Calibri"/>
      <family val="2"/>
      <scheme val="minor"/>
    </font>
    <font>
      <sz val="11"/>
      <name val="Segoe UI"/>
      <family val="2"/>
    </font>
    <font>
      <u/>
      <sz val="11"/>
      <name val="Calibri"/>
      <family val="2"/>
    </font>
    <font>
      <sz val="9"/>
      <name val="Arial"/>
      <family val="2"/>
    </font>
    <font>
      <sz val="10"/>
      <name val="Calibri Light"/>
      <family val="2"/>
    </font>
    <font>
      <sz val="12"/>
      <name val="Calibri"/>
      <family val="2"/>
    </font>
    <font>
      <sz val="11"/>
      <name val="Calibri"/>
      <family val="2"/>
      <charset val="1"/>
    </font>
    <font>
      <b/>
      <u/>
      <sz val="11"/>
      <name val="Calibri"/>
      <family val="2"/>
    </font>
    <font>
      <u/>
      <sz val="10"/>
      <name val="Calibri"/>
      <family val="2"/>
      <scheme val="minor"/>
    </font>
    <font>
      <sz val="10"/>
      <name val="Calibri"/>
      <family val="2"/>
      <scheme val="minor"/>
    </font>
    <font>
      <b/>
      <sz val="11"/>
      <name val="Calibri"/>
      <family val="2"/>
      <charset val="1"/>
    </font>
    <font>
      <sz val="12"/>
      <name val="Roboto"/>
    </font>
    <font>
      <sz val="10"/>
      <name val="TTLakesCondensed-Regular"/>
    </font>
    <font>
      <b/>
      <i/>
      <sz val="11"/>
      <name val="Calibri"/>
      <family val="2"/>
      <scheme val="minor"/>
    </font>
    <font>
      <b/>
      <sz val="9"/>
      <name val="Calibri"/>
      <family val="2"/>
      <scheme val="minor"/>
    </font>
    <font>
      <b/>
      <sz val="16"/>
      <color theme="1"/>
      <name val="Calibri"/>
      <family val="2"/>
      <scheme val="minor"/>
    </font>
  </fonts>
  <fills count="5">
    <fill>
      <patternFill patternType="none"/>
    </fill>
    <fill>
      <patternFill patternType="gray125"/>
    </fill>
    <fill>
      <patternFill patternType="solid">
        <fgColor rgb="FFD9E1F2"/>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5" fillId="0" borderId="0" applyNumberFormat="0" applyFill="0" applyBorder="0" applyAlignment="0" applyProtection="0"/>
    <xf numFmtId="0" fontId="1" fillId="0" borderId="0"/>
  </cellStyleXfs>
  <cellXfs count="127">
    <xf numFmtId="0" fontId="0" fillId="0" borderId="0" xfId="0"/>
    <xf numFmtId="0" fontId="5" fillId="0" borderId="0" xfId="1" applyFill="1"/>
    <xf numFmtId="0" fontId="2" fillId="0" borderId="0" xfId="0" applyFont="1"/>
    <xf numFmtId="0" fontId="28" fillId="0" borderId="0" xfId="0" applyFont="1" applyAlignment="1">
      <alignment wrapText="1"/>
    </xf>
    <xf numFmtId="0" fontId="6" fillId="0" borderId="0" xfId="0" applyFont="1"/>
    <xf numFmtId="0" fontId="0" fillId="0" borderId="0" xfId="0" applyAlignment="1">
      <alignment wrapText="1"/>
    </xf>
    <xf numFmtId="0" fontId="5" fillId="0" borderId="0" xfId="1" applyFill="1" applyBorder="1" applyAlignment="1">
      <alignment wrapText="1"/>
    </xf>
    <xf numFmtId="0" fontId="8" fillId="0" borderId="0" xfId="0" applyFont="1" applyAlignment="1">
      <alignment wrapText="1"/>
    </xf>
    <xf numFmtId="0" fontId="34" fillId="0" borderId="0" xfId="0" applyFont="1"/>
    <xf numFmtId="0" fontId="9" fillId="0" borderId="0" xfId="0" applyFont="1"/>
    <xf numFmtId="0" fontId="8" fillId="0" borderId="0" xfId="0" applyFont="1"/>
    <xf numFmtId="0" fontId="11" fillId="0" borderId="0" xfId="0" applyFont="1" applyAlignment="1">
      <alignment wrapText="1"/>
    </xf>
    <xf numFmtId="0" fontId="15" fillId="0" borderId="0" xfId="0" applyFont="1" applyAlignment="1">
      <alignment wrapText="1"/>
    </xf>
    <xf numFmtId="0" fontId="20" fillId="0" borderId="0" xfId="1" applyFont="1" applyFill="1"/>
    <xf numFmtId="0" fontId="7" fillId="0" borderId="0" xfId="1" applyFont="1" applyFill="1"/>
    <xf numFmtId="0" fontId="32" fillId="0" borderId="0" xfId="0" applyFont="1" applyAlignment="1">
      <alignment wrapText="1"/>
    </xf>
    <xf numFmtId="0" fontId="33" fillId="0" borderId="0" xfId="0" applyFont="1" applyAlignment="1">
      <alignment wrapText="1"/>
    </xf>
    <xf numFmtId="0" fontId="22" fillId="0" borderId="0" xfId="0" applyFont="1"/>
    <xf numFmtId="0" fontId="8" fillId="0" borderId="0" xfId="0" applyFont="1" applyAlignment="1">
      <alignment vertical="top" wrapText="1"/>
    </xf>
    <xf numFmtId="0" fontId="18" fillId="0" borderId="0" xfId="0" applyFont="1" applyAlignment="1">
      <alignment wrapText="1"/>
    </xf>
    <xf numFmtId="0" fontId="31" fillId="0" borderId="0" xfId="0" applyFont="1"/>
    <xf numFmtId="0" fontId="0" fillId="0" borderId="0" xfId="0" applyAlignment="1">
      <alignment horizontal="left" vertical="top" wrapText="1"/>
    </xf>
    <xf numFmtId="0" fontId="0" fillId="0" borderId="0" xfId="0" applyAlignment="1">
      <alignment horizontal="left" vertical="top"/>
    </xf>
    <xf numFmtId="166" fontId="0" fillId="0" borderId="0" xfId="0" applyNumberFormat="1" applyAlignment="1">
      <alignment horizontal="left" vertical="top"/>
    </xf>
    <xf numFmtId="2" fontId="24" fillId="0" borderId="0" xfId="0" applyNumberFormat="1" applyFont="1" applyAlignment="1">
      <alignment horizontal="left" vertical="top"/>
    </xf>
    <xf numFmtId="0" fontId="24" fillId="0" borderId="0" xfId="0" applyFont="1" applyAlignment="1">
      <alignment horizontal="left" vertical="top"/>
    </xf>
    <xf numFmtId="164" fontId="24" fillId="0" borderId="0" xfId="0" applyNumberFormat="1" applyFont="1" applyAlignment="1">
      <alignment horizontal="left" vertical="top"/>
    </xf>
    <xf numFmtId="0" fontId="6" fillId="0" borderId="0" xfId="0" applyFont="1" applyAlignment="1">
      <alignment horizontal="left" vertical="top"/>
    </xf>
    <xf numFmtId="0" fontId="12" fillId="0" borderId="0" xfId="0" applyFont="1" applyAlignment="1">
      <alignment vertical="top"/>
    </xf>
    <xf numFmtId="0" fontId="0" fillId="0" borderId="0" xfId="0" applyAlignment="1">
      <alignment vertical="top"/>
    </xf>
    <xf numFmtId="0" fontId="8" fillId="0" borderId="0" xfId="0" applyFont="1" applyAlignment="1">
      <alignment vertical="top"/>
    </xf>
    <xf numFmtId="0" fontId="14" fillId="0" borderId="0" xfId="0" applyFont="1" applyAlignment="1">
      <alignment vertical="top"/>
    </xf>
    <xf numFmtId="0" fontId="6" fillId="0" borderId="0" xfId="0" applyFont="1" applyAlignment="1">
      <alignment vertical="top"/>
    </xf>
    <xf numFmtId="0" fontId="11" fillId="0" borderId="0" xfId="0" applyFont="1" applyAlignment="1">
      <alignment vertical="top"/>
    </xf>
    <xf numFmtId="0" fontId="7" fillId="0" borderId="0" xfId="0" applyFont="1" applyAlignment="1">
      <alignment horizontal="left" vertical="top"/>
    </xf>
    <xf numFmtId="0" fontId="5" fillId="0" borderId="0" xfId="1" applyFill="1" applyBorder="1" applyAlignment="1">
      <alignment horizontal="left" vertical="top"/>
    </xf>
    <xf numFmtId="0" fontId="16" fillId="0" borderId="0" xfId="0" applyFont="1" applyAlignment="1">
      <alignment vertical="top"/>
    </xf>
    <xf numFmtId="0" fontId="21" fillId="0" borderId="0" xfId="0" applyFont="1" applyAlignment="1">
      <alignment horizontal="left" vertical="top"/>
    </xf>
    <xf numFmtId="0" fontId="2" fillId="0" borderId="2" xfId="0" applyFont="1" applyBorder="1" applyAlignment="1">
      <alignment horizontal="left" vertical="top" wrapText="1"/>
    </xf>
    <xf numFmtId="166" fontId="2" fillId="0" borderId="2" xfId="0" applyNumberFormat="1" applyFont="1" applyBorder="1" applyAlignment="1">
      <alignment horizontal="left" vertical="top" wrapText="1"/>
    </xf>
    <xf numFmtId="0" fontId="23" fillId="0" borderId="2" xfId="0" applyFont="1" applyBorder="1" applyAlignment="1">
      <alignment horizontal="left" vertical="top" wrapText="1"/>
    </xf>
    <xf numFmtId="0" fontId="4" fillId="0" borderId="1" xfId="0" applyFont="1" applyBorder="1" applyAlignment="1">
      <alignment horizontal="left" vertical="top"/>
    </xf>
    <xf numFmtId="166" fontId="4" fillId="0" borderId="1" xfId="0" applyNumberFormat="1" applyFont="1" applyBorder="1" applyAlignment="1">
      <alignment horizontal="left" vertical="top"/>
    </xf>
    <xf numFmtId="2" fontId="25" fillId="0" borderId="1" xfId="0" applyNumberFormat="1" applyFont="1" applyBorder="1" applyAlignment="1">
      <alignment horizontal="left" vertical="top"/>
    </xf>
    <xf numFmtId="0" fontId="25" fillId="0" borderId="1" xfId="0" applyFont="1" applyBorder="1" applyAlignment="1">
      <alignment horizontal="left" vertical="top"/>
    </xf>
    <xf numFmtId="164" fontId="25" fillId="0" borderId="1" xfId="0" applyNumberFormat="1" applyFont="1" applyBorder="1" applyAlignment="1">
      <alignment horizontal="left" vertical="top"/>
    </xf>
    <xf numFmtId="0" fontId="35" fillId="0" borderId="1" xfId="1" applyFont="1" applyFill="1" applyBorder="1" applyAlignment="1">
      <alignment horizontal="left" vertical="top"/>
    </xf>
    <xf numFmtId="17" fontId="4" fillId="0" borderId="1" xfId="0" applyNumberFormat="1" applyFont="1" applyBorder="1" applyAlignment="1">
      <alignment horizontal="left" vertical="top"/>
    </xf>
    <xf numFmtId="0" fontId="35" fillId="0" borderId="1" xfId="1" applyFont="1" applyFill="1" applyBorder="1" applyAlignment="1"/>
    <xf numFmtId="0" fontId="15" fillId="0" borderId="1" xfId="0" applyFont="1" applyBorder="1" applyAlignment="1">
      <alignment horizontal="left" vertical="top"/>
    </xf>
    <xf numFmtId="165" fontId="4" fillId="0" borderId="1" xfId="0" applyNumberFormat="1" applyFont="1" applyBorder="1" applyAlignment="1">
      <alignment horizontal="left" vertical="top"/>
    </xf>
    <xf numFmtId="0" fontId="36" fillId="0" borderId="1" xfId="0" applyFont="1" applyBorder="1" applyAlignment="1">
      <alignment horizontal="left" vertical="top"/>
    </xf>
    <xf numFmtId="0" fontId="35" fillId="0" borderId="1" xfId="1" applyNumberFormat="1" applyFont="1" applyFill="1" applyBorder="1" applyAlignment="1"/>
    <xf numFmtId="0" fontId="17" fillId="0" borderId="1" xfId="0" applyFont="1" applyBorder="1" applyAlignment="1">
      <alignment vertical="top"/>
    </xf>
    <xf numFmtId="0" fontId="15" fillId="0" borderId="1" xfId="0" applyFont="1" applyBorder="1" applyAlignment="1">
      <alignment vertical="top"/>
    </xf>
    <xf numFmtId="0" fontId="26" fillId="0" borderId="1" xfId="0" applyFont="1" applyBorder="1" applyAlignment="1">
      <alignment vertical="top"/>
    </xf>
    <xf numFmtId="0" fontId="35" fillId="0" borderId="1" xfId="1" applyFont="1" applyFill="1" applyBorder="1" applyAlignment="1">
      <alignment vertical="top"/>
    </xf>
    <xf numFmtId="166" fontId="15" fillId="0" borderId="1" xfId="0" applyNumberFormat="1" applyFont="1" applyBorder="1" applyAlignment="1">
      <alignment vertical="top"/>
    </xf>
    <xf numFmtId="2" fontId="25" fillId="0" borderId="1" xfId="0" applyNumberFormat="1" applyFont="1" applyBorder="1" applyAlignment="1">
      <alignment vertical="top"/>
    </xf>
    <xf numFmtId="164" fontId="25" fillId="0" borderId="1" xfId="0" applyNumberFormat="1" applyFont="1" applyBorder="1" applyAlignment="1">
      <alignment vertical="top"/>
    </xf>
    <xf numFmtId="0" fontId="37" fillId="0" borderId="1" xfId="0" applyFont="1" applyBorder="1" applyAlignment="1">
      <alignment vertical="top"/>
    </xf>
    <xf numFmtId="0" fontId="13" fillId="0" borderId="1" xfId="0" applyFont="1" applyBorder="1" applyAlignment="1">
      <alignment vertical="top"/>
    </xf>
    <xf numFmtId="0" fontId="38" fillId="0" borderId="1" xfId="0" applyFont="1" applyBorder="1" applyAlignment="1">
      <alignment vertical="top"/>
    </xf>
    <xf numFmtId="9" fontId="35" fillId="0" borderId="1" xfId="1" applyNumberFormat="1" applyFont="1" applyFill="1" applyBorder="1" applyAlignment="1">
      <alignment vertical="top"/>
    </xf>
    <xf numFmtId="0" fontId="16" fillId="0" borderId="1" xfId="0" applyFont="1" applyBorder="1" applyAlignment="1">
      <alignment vertical="top"/>
    </xf>
    <xf numFmtId="0" fontId="39" fillId="0" borderId="1" xfId="0" applyFont="1" applyBorder="1" applyAlignment="1">
      <alignment horizontal="left" vertical="top"/>
    </xf>
    <xf numFmtId="0" fontId="13" fillId="0" borderId="1" xfId="0" applyFont="1" applyBorder="1" applyAlignment="1">
      <alignment horizontal="left" vertical="top"/>
    </xf>
    <xf numFmtId="0" fontId="19" fillId="0" borderId="1" xfId="0" applyFont="1" applyBorder="1" applyAlignment="1">
      <alignment horizontal="left" vertical="top"/>
    </xf>
    <xf numFmtId="0" fontId="15" fillId="0" borderId="1" xfId="0" applyFont="1" applyBorder="1"/>
    <xf numFmtId="0" fontId="40" fillId="0" borderId="1" xfId="0" applyFont="1" applyBorder="1"/>
    <xf numFmtId="0" fontId="40" fillId="0" borderId="1" xfId="0" applyFont="1" applyBorder="1" applyAlignment="1">
      <alignment horizontal="left"/>
    </xf>
    <xf numFmtId="0" fontId="41" fillId="0" borderId="1" xfId="0" applyFont="1" applyBorder="1"/>
    <xf numFmtId="0" fontId="9" fillId="0" borderId="3" xfId="0" applyFont="1" applyBorder="1" applyAlignment="1">
      <alignment horizontal="left" vertical="top" wrapText="1"/>
    </xf>
    <xf numFmtId="0" fontId="16" fillId="0" borderId="0" xfId="0" applyFont="1" applyAlignment="1">
      <alignment vertical="top" wrapText="1"/>
    </xf>
    <xf numFmtId="0" fontId="9" fillId="0" borderId="1" xfId="0" applyFont="1" applyBorder="1" applyAlignment="1">
      <alignment horizontal="left" vertical="top"/>
    </xf>
    <xf numFmtId="0" fontId="4" fillId="0" borderId="0" xfId="0" applyFont="1" applyAlignment="1">
      <alignment horizontal="left" vertical="top"/>
    </xf>
    <xf numFmtId="0" fontId="9" fillId="0" borderId="0" xfId="0" applyFont="1" applyAlignment="1">
      <alignment horizontal="left" vertical="top"/>
    </xf>
    <xf numFmtId="0" fontId="4" fillId="0" borderId="0" xfId="0" applyFont="1" applyAlignment="1">
      <alignment vertical="top"/>
    </xf>
    <xf numFmtId="0" fontId="4" fillId="0" borderId="1" xfId="0" applyFont="1" applyBorder="1" applyAlignment="1">
      <alignment vertical="top"/>
    </xf>
    <xf numFmtId="0" fontId="37" fillId="0" borderId="0" xfId="1" applyFont="1" applyFill="1" applyBorder="1" applyAlignment="1">
      <alignment vertical="top"/>
    </xf>
    <xf numFmtId="0" fontId="43" fillId="0" borderId="1" xfId="1" applyFont="1" applyFill="1" applyBorder="1" applyAlignment="1">
      <alignment vertical="top"/>
    </xf>
    <xf numFmtId="0" fontId="44" fillId="0" borderId="0" xfId="0" applyFont="1" applyAlignment="1">
      <alignment vertical="top"/>
    </xf>
    <xf numFmtId="0" fontId="35" fillId="0" borderId="0" xfId="1" applyFont="1" applyFill="1" applyBorder="1" applyAlignment="1">
      <alignment vertical="top"/>
    </xf>
    <xf numFmtId="0" fontId="45" fillId="0" borderId="0" xfId="0" applyFont="1" applyAlignment="1">
      <alignment vertical="top"/>
    </xf>
    <xf numFmtId="0" fontId="45" fillId="0" borderId="1" xfId="0" applyFont="1" applyBorder="1" applyAlignment="1">
      <alignment vertical="top"/>
    </xf>
    <xf numFmtId="0" fontId="9" fillId="0" borderId="1" xfId="0" applyFont="1" applyBorder="1" applyAlignment="1">
      <alignment vertical="top"/>
    </xf>
    <xf numFmtId="0" fontId="41" fillId="0" borderId="1" xfId="0" applyFont="1" applyBorder="1" applyAlignment="1">
      <alignment vertical="top"/>
    </xf>
    <xf numFmtId="0" fontId="46" fillId="0" borderId="1" xfId="0" applyFont="1" applyBorder="1" applyAlignment="1">
      <alignment horizontal="left" vertical="top"/>
    </xf>
    <xf numFmtId="0" fontId="37" fillId="0" borderId="1" xfId="0" applyFont="1" applyBorder="1" applyAlignment="1">
      <alignment horizontal="left" vertical="top"/>
    </xf>
    <xf numFmtId="0" fontId="47" fillId="0" borderId="1" xfId="0" applyFont="1" applyBorder="1" applyAlignment="1">
      <alignment horizontal="left" vertical="top"/>
    </xf>
    <xf numFmtId="0" fontId="4" fillId="0" borderId="1" xfId="0" applyFont="1" applyBorder="1"/>
    <xf numFmtId="0" fontId="0" fillId="0" borderId="0" xfId="0" applyAlignment="1">
      <alignment horizontal="center"/>
    </xf>
    <xf numFmtId="0" fontId="0" fillId="4" borderId="0" xfId="0" applyFill="1"/>
    <xf numFmtId="0" fontId="24" fillId="0" borderId="0" xfId="0" applyFont="1"/>
    <xf numFmtId="0" fontId="50" fillId="0" borderId="0" xfId="0" applyFont="1"/>
    <xf numFmtId="0" fontId="0" fillId="3" borderId="0" xfId="0" applyFill="1"/>
    <xf numFmtId="0" fontId="0" fillId="2" borderId="0" xfId="0" applyFill="1"/>
    <xf numFmtId="0" fontId="6" fillId="2" borderId="0" xfId="0" applyFont="1" applyFill="1"/>
    <xf numFmtId="0" fontId="9" fillId="0" borderId="4" xfId="0" applyFont="1" applyBorder="1"/>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xf numFmtId="164" fontId="9" fillId="0" borderId="4" xfId="0" applyNumberFormat="1" applyFont="1" applyBorder="1" applyAlignment="1">
      <alignment horizontal="center" vertical="center"/>
    </xf>
    <xf numFmtId="2" fontId="4" fillId="0" borderId="4" xfId="0" applyNumberFormat="1" applyFont="1" applyBorder="1" applyAlignment="1">
      <alignment horizontal="center" vertical="center"/>
    </xf>
    <xf numFmtId="0" fontId="4" fillId="0" borderId="0" xfId="0" applyFont="1" applyAlignment="1">
      <alignment horizontal="center"/>
    </xf>
    <xf numFmtId="0" fontId="9" fillId="0" borderId="0" xfId="0" applyFont="1" applyAlignment="1">
      <alignment horizontal="left" vertical="center"/>
    </xf>
    <xf numFmtId="0" fontId="4" fillId="0" borderId="4" xfId="0" applyFont="1" applyBorder="1" applyAlignment="1">
      <alignment horizontal="center" vertical="center"/>
    </xf>
    <xf numFmtId="2" fontId="4" fillId="0" borderId="0" xfId="0" applyNumberFormat="1" applyFont="1" applyAlignment="1">
      <alignment horizontal="center"/>
    </xf>
    <xf numFmtId="0" fontId="49" fillId="0" borderId="4" xfId="0" applyFont="1" applyBorder="1"/>
    <xf numFmtId="164" fontId="4" fillId="0" borderId="1" xfId="0" applyNumberFormat="1" applyFont="1" applyBorder="1"/>
    <xf numFmtId="0" fontId="25" fillId="0" borderId="0" xfId="0" applyFont="1"/>
    <xf numFmtId="0" fontId="25" fillId="0" borderId="0" xfId="0" applyFont="1" applyAlignment="1">
      <alignment wrapText="1"/>
    </xf>
    <xf numFmtId="0" fontId="4" fillId="0" borderId="0" xfId="0" applyFont="1" applyAlignment="1">
      <alignment horizontal="center" vertical="top" wrapText="1"/>
    </xf>
    <xf numFmtId="0" fontId="4" fillId="0" borderId="0" xfId="0" applyFont="1" applyBorder="1"/>
    <xf numFmtId="0" fontId="4" fillId="0" borderId="0" xfId="0" applyFont="1" applyBorder="1" applyAlignment="1">
      <alignment horizontal="right"/>
    </xf>
    <xf numFmtId="0" fontId="9" fillId="0" borderId="0" xfId="0" applyFont="1" applyBorder="1" applyAlignment="1">
      <alignment horizontal="center"/>
    </xf>
    <xf numFmtId="0" fontId="9" fillId="0" borderId="0" xfId="0" applyFont="1" applyBorder="1" applyAlignment="1">
      <alignment horizontal="center" vertical="center"/>
    </xf>
    <xf numFmtId="164" fontId="9" fillId="0" borderId="0" xfId="0" applyNumberFormat="1" applyFont="1" applyBorder="1" applyAlignment="1">
      <alignment horizontal="center"/>
    </xf>
    <xf numFmtId="0" fontId="0" fillId="0" borderId="0" xfId="0" applyFont="1"/>
    <xf numFmtId="0" fontId="5" fillId="0" borderId="0" xfId="1" applyFont="1" applyFill="1" applyBorder="1" applyAlignment="1">
      <alignment wrapText="1"/>
    </xf>
    <xf numFmtId="0" fontId="14" fillId="0" borderId="0" xfId="1" applyFont="1" applyFill="1" applyBorder="1"/>
    <xf numFmtId="0" fontId="0" fillId="0" borderId="0" xfId="0" applyFont="1" applyAlignment="1">
      <alignment wrapText="1"/>
    </xf>
    <xf numFmtId="0" fontId="15" fillId="0" borderId="0" xfId="0" applyFont="1" applyAlignment="1">
      <alignment vertical="top" wrapText="1"/>
    </xf>
    <xf numFmtId="0" fontId="5" fillId="0" borderId="0" xfId="1" applyFont="1" applyFill="1" applyBorder="1" applyAlignment="1">
      <alignment vertical="top" wrapText="1"/>
    </xf>
    <xf numFmtId="0" fontId="5" fillId="0" borderId="0" xfId="1" applyFont="1" applyFill="1" applyBorder="1"/>
  </cellXfs>
  <cellStyles count="3">
    <cellStyle name="Hyperlink" xfId="1" builtinId="8"/>
    <cellStyle name="Normal" xfId="0" builtinId="0"/>
    <cellStyle name="Normal 2" xfId="2" xr:uid="{53AC6925-CE14-5B41-A5C8-AECD1B4A203F}"/>
  </cellStyles>
  <dxfs count="89">
    <dxf>
      <font>
        <b val="0"/>
      </font>
      <fill>
        <patternFill patternType="none">
          <fgColor indexed="64"/>
          <bgColor auto="1"/>
        </patternFill>
      </fill>
    </dxf>
    <dxf>
      <fill>
        <patternFill patternType="none">
          <fgColor indexed="64"/>
          <bgColor auto="1"/>
        </patternFill>
      </fill>
    </dxf>
    <dxf>
      <fill>
        <patternFill patternType="none">
          <fgColor indexed="64"/>
          <bgColor auto="1"/>
        </patternFill>
      </fill>
    </dxf>
    <dxf>
      <font>
        <color rgb="FF9C0006"/>
      </font>
      <fill>
        <patternFill>
          <bgColor rgb="FFFFC7CE"/>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rgb="FFFF0000"/>
        <name val="Calibri"/>
        <family val="2"/>
        <scheme val="minor"/>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family val="2"/>
        <scheme val="minor"/>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minor"/>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left" vertical="top" textRotation="0" wrapText="0" indent="0" justifyLastLine="0" shrinkToFit="0" readingOrder="0"/>
    </dxf>
    <dxf>
      <font>
        <strike val="0"/>
        <outline val="0"/>
        <shadow val="0"/>
        <vertAlign val="baseline"/>
        <color auto="1"/>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0" indent="0" justifyLastLine="0" shrinkToFit="0" readingOrder="0"/>
    </dxf>
    <dxf>
      <font>
        <strike val="0"/>
        <outline val="0"/>
        <shadow val="0"/>
        <vertAlign val="baseline"/>
        <color auto="1"/>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numFmt numFmtId="164" formatCode="0.0"/>
      <fill>
        <patternFill patternType="none">
          <fgColor indexed="64"/>
          <bgColor auto="1"/>
        </patternFill>
      </fill>
      <alignment horizontal="left" vertical="top" textRotation="0" wrapText="0" indent="0" justifyLastLine="0" shrinkToFit="0" readingOrder="0"/>
    </dxf>
    <dxf>
      <font>
        <strike val="0"/>
        <outline val="0"/>
        <shadow val="0"/>
        <vertAlign val="baseline"/>
        <sz val="9"/>
        <color auto="1"/>
      </font>
      <numFmt numFmtId="164" formatCode="0.0"/>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fill>
        <patternFill patternType="none">
          <bgColor auto="1"/>
        </patternFill>
      </fill>
      <alignment horizontal="left" vertical="top" textRotation="0" wrapText="0" indent="0" justifyLastLine="0" shrinkToFit="0" readingOrder="0"/>
    </dxf>
    <dxf>
      <font>
        <strike val="0"/>
        <outline val="0"/>
        <shadow val="0"/>
        <vertAlign val="baseline"/>
        <sz val="9"/>
        <color auto="1"/>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fill>
        <patternFill patternType="none">
          <bgColor auto="1"/>
        </patternFill>
      </fill>
      <alignment horizontal="left" vertical="top" textRotation="0" wrapText="0" indent="0" justifyLastLine="0" shrinkToFit="0" readingOrder="0"/>
    </dxf>
    <dxf>
      <font>
        <strike val="0"/>
        <outline val="0"/>
        <shadow val="0"/>
        <vertAlign val="baseline"/>
        <sz val="9"/>
        <color auto="1"/>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fill>
        <patternFill patternType="none">
          <bgColor auto="1"/>
        </patternFill>
      </fill>
      <alignment horizontal="left" vertical="top" textRotation="0" wrapText="0" indent="0" justifyLastLine="0" shrinkToFit="0" readingOrder="0"/>
    </dxf>
    <dxf>
      <font>
        <strike val="0"/>
        <outline val="0"/>
        <shadow val="0"/>
        <vertAlign val="baseline"/>
        <sz val="9"/>
        <color auto="1"/>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numFmt numFmtId="2" formatCode="0.00"/>
      <fill>
        <patternFill patternType="none">
          <bgColor auto="1"/>
        </patternFill>
      </fill>
      <alignment horizontal="left" vertical="top" textRotation="0" wrapText="0" indent="0" justifyLastLine="0" shrinkToFit="0" readingOrder="0"/>
    </dxf>
    <dxf>
      <font>
        <strike val="0"/>
        <outline val="0"/>
        <shadow val="0"/>
        <vertAlign val="baseline"/>
        <sz val="9"/>
        <color auto="1"/>
      </font>
      <numFmt numFmtId="2" formatCode="0.00"/>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numFmt numFmtId="2" formatCode="0.00"/>
      <fill>
        <patternFill patternType="none">
          <fgColor indexed="64"/>
          <bgColor auto="1"/>
        </patternFill>
      </fill>
      <alignment horizontal="left" vertical="top" textRotation="0" wrapText="0" indent="0" justifyLastLine="0" shrinkToFit="0" readingOrder="0"/>
    </dxf>
    <dxf>
      <font>
        <strike val="0"/>
        <outline val="0"/>
        <shadow val="0"/>
        <vertAlign val="baseline"/>
        <sz val="9"/>
        <color auto="1"/>
      </font>
      <numFmt numFmtId="2" formatCode="0.00"/>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numFmt numFmtId="2" formatCode="0.00"/>
      <fill>
        <patternFill patternType="none">
          <bgColor auto="1"/>
        </patternFill>
      </fill>
      <alignment horizontal="left" vertical="top" textRotation="0" wrapText="0" indent="0" justifyLastLine="0" shrinkToFit="0" readingOrder="0"/>
    </dxf>
    <dxf>
      <font>
        <strike val="0"/>
        <outline val="0"/>
        <shadow val="0"/>
        <vertAlign val="baseline"/>
        <sz val="9"/>
        <color auto="1"/>
      </font>
      <numFmt numFmtId="2" formatCode="0.00"/>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0" indent="0" justifyLastLine="0" shrinkToFit="0" readingOrder="0"/>
    </dxf>
    <dxf>
      <font>
        <strike val="0"/>
        <outline val="0"/>
        <shadow val="0"/>
        <vertAlign val="baseline"/>
        <color auto="1"/>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0" indent="0" justifyLastLine="0" shrinkToFit="0" readingOrder="0"/>
    </dxf>
    <dxf>
      <font>
        <strike val="0"/>
        <outline val="0"/>
        <shadow val="0"/>
        <vertAlign val="baseline"/>
        <color auto="1"/>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0" indent="0" justifyLastLine="0" shrinkToFit="0" readingOrder="0"/>
    </dxf>
    <dxf>
      <font>
        <strike val="0"/>
        <outline val="0"/>
        <shadow val="0"/>
        <vertAlign val="baseline"/>
        <color auto="1"/>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0" indent="0" justifyLastLine="0" shrinkToFit="0" readingOrder="0"/>
    </dxf>
    <dxf>
      <font>
        <strike val="0"/>
        <outline val="0"/>
        <shadow val="0"/>
        <vertAlign val="baseline"/>
        <color auto="1"/>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0.0"/>
      <fill>
        <patternFill patternType="none">
          <fgColor indexed="64"/>
          <bgColor auto="1"/>
        </patternFill>
      </fill>
      <alignment horizontal="left" vertical="top" textRotation="0" wrapText="0" indent="0" justifyLastLine="0" shrinkToFit="0" readingOrder="0"/>
    </dxf>
    <dxf>
      <font>
        <strike val="0"/>
        <outline val="0"/>
        <shadow val="0"/>
        <vertAlign val="baseline"/>
        <color auto="1"/>
      </font>
      <numFmt numFmtId="166" formatCode="#,##0.0"/>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left" vertical="top" textRotation="0" wrapText="0" indent="0" justifyLastLine="0" shrinkToFit="0" readingOrder="0"/>
    </dxf>
    <dxf>
      <font>
        <strike val="0"/>
        <outline val="0"/>
        <shadow val="0"/>
        <vertAlign val="baseline"/>
        <color auto="1"/>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0" indent="0" justifyLastLine="0" shrinkToFit="0" readingOrder="0"/>
    </dxf>
    <dxf>
      <font>
        <strike val="0"/>
        <outline val="0"/>
        <shadow val="0"/>
        <vertAlign val="baseline"/>
        <color auto="1"/>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left" vertical="top" textRotation="0" wrapText="0" indent="0" justifyLastLine="0" shrinkToFit="0" readingOrder="0"/>
    </dxf>
    <dxf>
      <font>
        <strike val="0"/>
        <outline val="0"/>
        <shadow val="0"/>
        <vertAlign val="baseline"/>
        <color auto="1"/>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left" vertical="top" textRotation="0" wrapText="0" indent="0" justifyLastLine="0" shrinkToFit="0" readingOrder="0"/>
    </dxf>
    <dxf>
      <font>
        <strike val="0"/>
        <outline val="0"/>
        <shadow val="0"/>
        <vertAlign val="baseline"/>
        <color auto="1"/>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minor"/>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1"/>
        <color rgb="FFFF0000"/>
        <name val="Calibri"/>
        <family val="2"/>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ertAlign val="baseline"/>
        <sz val="11"/>
        <color auto="1"/>
        <name val="Calibri"/>
        <family val="2"/>
        <scheme val="minor"/>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left" vertical="top" textRotation="0" wrapText="0" indent="0" justifyLastLine="0" shrinkToFit="0" readingOrder="0"/>
    </dxf>
    <dxf>
      <font>
        <strike val="0"/>
        <outline val="0"/>
        <shadow val="0"/>
        <vertAlign val="baseline"/>
        <color auto="1"/>
        <family val="2"/>
      </font>
      <fill>
        <patternFill patternType="none">
          <bgColor auto="1"/>
        </patternFill>
      </fill>
      <alignment horizontal="left" vertical="top" textRotation="0" wrapText="0" indent="0" justifyLastLine="0" shrinkToFit="0" readingOrder="0"/>
    </dxf>
    <dxf>
      <border>
        <bottom style="thin">
          <color rgb="FF000000"/>
        </bottom>
      </border>
    </dxf>
    <dxf>
      <font>
        <b/>
        <i val="0"/>
        <strike val="0"/>
        <condense val="0"/>
        <extend val="0"/>
        <outline val="0"/>
        <shadow val="0"/>
        <u val="none"/>
        <vertAlign val="baseline"/>
        <sz val="11"/>
        <color theme="1"/>
        <name val="Calibri"/>
        <family val="2"/>
        <scheme val="minor"/>
      </font>
      <fill>
        <patternFill patternType="none">
          <bgColor auto="1"/>
        </patternFill>
      </fill>
      <alignment horizontal="left" vertical="top" textRotation="0" wrapText="1" indent="0" justifyLastLine="0" shrinkToFit="0" readingOrder="0"/>
      <border outline="0">
        <left style="thin">
          <color rgb="FF000000"/>
        </left>
        <right style="thin">
          <color rgb="FF000000"/>
        </right>
        <top/>
        <bottom/>
      </border>
    </dxf>
  </dxfs>
  <tableStyles count="0" defaultTableStyle="TableStyleMedium2" defaultPivotStyle="PivotStyleLight16"/>
  <colors>
    <mruColors>
      <color rgb="FFCC00FF"/>
      <color rgb="FFFF6600"/>
      <color rgb="FFE5BEEB"/>
      <color rgb="FFFF00FF"/>
      <color rgb="FFFF3300"/>
      <color rgb="FFE8B7B7"/>
      <color rgb="FF9999FF"/>
      <color rgb="FFBF1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Elena Kostuchenko" id="{9F4FF13C-C42D-E24E-9385-D8D1DA76A33E}" userId="S::kostuchenko@nupi.no::a44b57d0-acb8-4a92-8a14-438920f9d83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3639891-7ED9-4BEF-929F-149B3A99C792}" name="Table110" displayName="Table110" ref="A1:Y109" totalsRowCount="1" headerRowDxfId="88" dataDxfId="86" totalsRowDxfId="85" headerRowBorderDxfId="87">
  <autoFilter ref="A1:Y108" xr:uid="{848E5FA1-24E1-455C-887B-FC3E233B0DEF}"/>
  <sortState xmlns:xlrd2="http://schemas.microsoft.com/office/spreadsheetml/2017/richdata2" ref="A2:Y73">
    <sortCondition ref="A1:A73"/>
  </sortState>
  <tableColumns count="25">
    <tableColumn id="1" xr3:uid="{1E4831C9-1C3E-4916-BDF8-17E4B7E34464}" name="Country" dataDxfId="84" totalsRowDxfId="83" dataCellStyle="Hyperlink"/>
    <tableColumn id="2" xr3:uid="{EDBB1C17-9B23-4C7A-93DF-B70740CC972A}" name="Continent/region" dataDxfId="82" totalsRowDxfId="81"/>
    <tableColumn id="3" xr3:uid="{98DBC306-DFB7-4856-8BB4-74C2C47DF227}" name="Location" dataDxfId="80" totalsRowDxfId="79"/>
    <tableColumn id="4" xr3:uid="{4DCD915A-87D9-48C4-AF95-DE8901A7546D}" name="NPP" dataDxfId="78" totalsRowDxfId="77"/>
    <tableColumn id="25" xr3:uid="{D8D7D06B-066C-4274-A4EA-3BBA18D3D7E2}" name="Business model" dataDxfId="76" totalsRowDxfId="75"/>
    <tableColumn id="5" xr3:uid="{394CC8E0-A787-4018-8226-706320A41911}" name="Project Cost" totalsRowLabel="AVERAGE COST &gt;" dataDxfId="74" totalsRowDxfId="73"/>
    <tableColumn id="24" xr3:uid="{21C2F8E3-2AA0-6E46-AD46-67CB960F143D}" name="Project cost, billion USD" totalsRowFunction="custom" dataDxfId="72" totalsRowDxfId="71">
      <totalsRowFormula>AVERAGE(Table110[Project cost, billion USD])</totalsRowFormula>
    </tableColumn>
    <tableColumn id="6" xr3:uid="{548E6DD0-229E-466C-954E-DD9B135FE712}" name="Type of financing" dataDxfId="70" totalsRowDxfId="69"/>
    <tableColumn id="7" xr3:uid="{B48E314F-3725-4055-92EE-F4D0D0ED889D}" name="Amount of financing" dataDxfId="68" totalsRowDxfId="67"/>
    <tableColumn id="8" xr3:uid="{B8C70C25-8ADC-473C-B958-D3400F6E2D97}" name="Reactor unit" dataDxfId="66" totalsRowDxfId="65"/>
    <tableColumn id="9" xr3:uid="{13A061EB-9EFB-4B20-8183-89EC1FA31189}" name="Reactor type" dataDxfId="64" totalsRowDxfId="63"/>
    <tableColumn id="10" xr3:uid="{63659FA2-4A49-4913-A922-9390C99BCD13}" name="Reactor model" dataDxfId="62" totalsRowDxfId="61"/>
    <tableColumn id="11" xr3:uid="{6FA5AB30-CF79-47CF-A30E-89F0302269B9}" name="Net capacity in Mwe" dataDxfId="60" totalsRowDxfId="59"/>
    <tableColumn id="12" xr3:uid="{5D5ED599-686A-48A0-BFC7-28F208D8C211}" name="Annual Net Output in TWh" dataDxfId="58" totalsRowDxfId="57">
      <calculatedColumnFormula>M2*24*365*0.000001</calculatedColumnFormula>
    </tableColumn>
    <tableColumn id="13" xr3:uid="{837F60B4-9186-4A62-ABA3-AD3D2144F512}" name="Net output adjusted to capacity factor" dataDxfId="56" totalsRowDxfId="55">
      <calculatedColumnFormula>N2*0.798</calculatedColumnFormula>
    </tableColumn>
    <tableColumn id="14" xr3:uid="{C633E485-35B0-47D1-A00F-187D767A88DE}" name="Share of NPP in Electricity Generation in 2040 in %" dataDxfId="54" totalsRowDxfId="53">
      <calculatedColumnFormula>O2*100/T2</calculatedColumnFormula>
    </tableColumn>
    <tableColumn id="15" xr3:uid="{6E12627C-84D5-4A00-8118-D67C33CCB0D2}" name="Regional Electricity generation in 2018" dataDxfId="52" totalsRowDxfId="51"/>
    <tableColumn id="16" xr3:uid="{F98A3B0E-4D64-46A8-8A52-137B31A1D223}" name="Regional Electricity generation in 2040" dataDxfId="50" totalsRowDxfId="49"/>
    <tableColumn id="17" xr3:uid="{59946A8B-9139-4ED2-B179-DEC2A100556C}" name="National Electricity Generation in 2018" dataDxfId="48" totalsRowDxfId="47"/>
    <tableColumn id="18" xr3:uid="{62C829F3-8D8C-4516-B9EF-DB1D64D843D4}" name="National Electricity generation in 2040" dataDxfId="46" totalsRowDxfId="45">
      <calculatedColumnFormula>R2/Q2*S2</calculatedColumnFormula>
    </tableColumn>
    <tableColumn id="19" xr3:uid="{F43C0125-27FC-4FEC-90ED-0CC7009F74DC}" name="Construction date (start)" dataDxfId="44" totalsRowDxfId="43"/>
    <tableColumn id="20" xr3:uid="{E979EB19-572D-4FC2-8E99-ED28FFA865FE}" name="Commercial operation (start)" dataDxfId="42" totalsRowDxfId="41"/>
    <tableColumn id="21" xr3:uid="{E5A58940-3CD9-4D53-BE20-3697EC74A3A9}" name="Type of services" dataDxfId="40" totalsRowDxfId="39"/>
    <tableColumn id="22" xr3:uid="{3D16BC37-2700-463B-8BFB-73A1E5E16887}" name="Service provider " dataDxfId="38" totalsRowDxfId="37"/>
    <tableColumn id="23" xr3:uid="{7C36DBB0-D5C9-4298-B049-A650F9274839}" name="Implementation status (jan 2022)" dataDxfId="36" totalsRowDxfId="3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48A5F9-7A02-47B4-BB74-D7ED17FCD62B}" name="Table2" displayName="Table2" ref="A1:T2" insertRow="1" totalsRowShown="0" headerRowDxfId="34" dataDxfId="33">
  <autoFilter ref="A1:T2" xr:uid="{201C414F-DFA9-478E-AF9B-89965B5C8A1C}"/>
  <sortState xmlns:xlrd2="http://schemas.microsoft.com/office/spreadsheetml/2017/richdata2" ref="A2:T2">
    <sortCondition ref="A1:A2"/>
  </sortState>
  <tableColumns count="20">
    <tableColumn id="1" xr3:uid="{70B71A5B-359A-4804-9673-0BDA638FA779}" name="Country" dataDxfId="32" dataCellStyle="Hyperlink"/>
    <tableColumn id="2" xr3:uid="{5A73D5E1-129F-4220-A9ED-0FD0D62D71B5}" name="Continent/region" dataDxfId="31"/>
    <tableColumn id="3" xr3:uid="{83D5722B-91AF-41A9-A4C4-1977E017F93B}" name="Project description" dataDxfId="30"/>
    <tableColumn id="4" xr3:uid="{16D84BAF-33F7-40FF-BF2C-C1205319E7DE}" name="Service provider" dataDxfId="2"/>
    <tableColumn id="5" xr3:uid="{2F21757B-2014-41C4-9839-5E7E21EEA772}" name="Services" dataDxfId="0"/>
    <tableColumn id="6" xr3:uid="{19D6A075-844B-49C2-A201-7DDA3040D731}" name="NPP" dataDxfId="1"/>
    <tableColumn id="7" xr3:uid="{C4395301-34B8-4C46-B08F-6838984B72F8}" name="Reactor unit or project name" dataDxfId="29"/>
    <tableColumn id="8" xr3:uid="{E755645E-8963-4CCE-BE34-C8D316B3246D}" name="Reactor type" dataDxfId="28"/>
    <tableColumn id="9" xr3:uid="{CA624B2F-7A6D-4FED-8854-B019ACFAA422}" name="Reactor model" dataDxfId="27"/>
    <tableColumn id="10" xr3:uid="{D78A0DC7-F115-4DDB-B4C2-8CBEF38255A8}" name="Status" dataDxfId="26"/>
    <tableColumn id="11" xr3:uid="{21D5AD2B-A157-4F6F-9E06-EA7B79599B08}" name="Location" dataDxfId="25"/>
    <tableColumn id="12" xr3:uid="{0E658B57-2E1F-4CF9-8712-5ECDABEA3D82}" name="Gross capacity" dataDxfId="24"/>
    <tableColumn id="13" xr3:uid="{72633EEE-F75E-4C0B-8869-6BBF8C591271}" name="Type of financing" dataDxfId="23"/>
    <tableColumn id="14" xr3:uid="{616D4E05-D098-4C71-9F22-E21082F400B7}" name="Cost" dataDxfId="22"/>
    <tableColumn id="15" xr3:uid="{E2AAABF1-A9E4-497D-99F9-07E49EEF1BD1}" name="Construction date (start)" dataDxfId="21"/>
    <tableColumn id="16" xr3:uid="{8E8F482A-78FD-4557-BCE1-C123D77514D7}" name="Commercial operation (start)" dataDxfId="20"/>
    <tableColumn id="17" xr3:uid="{D5CAEEA7-BE46-45C8-B2F3-86C4FF32C9CF}" name="Energy demand (current)" dataDxfId="19"/>
    <tableColumn id="18" xr3:uid="{00D1FCE4-209C-48FB-97E3-267CD99552ED}" name="Energy demand(prognosed)" dataDxfId="18"/>
    <tableColumn id="19" xr3:uid="{1EFD1636-253C-454B-BA55-0F8CD949DFEF}" name="Energy mix (current)" dataDxfId="17"/>
    <tableColumn id="20" xr3:uid="{E89A5954-381B-4ADE-8F8D-594B8368DC15}" name="Energy mix (prognosed)" dataDxfId="1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D0EBF7-3E42-4EDD-9164-64876FAD4F04}" name="Table3" displayName="Table3" ref="A1:J2" insertRow="1" totalsRowShown="0" headerRowDxfId="15" dataDxfId="14">
  <autoFilter ref="A1:J2" xr:uid="{C50CB515-EA43-44B2-8380-E9DF4FCE0328}"/>
  <sortState xmlns:xlrd2="http://schemas.microsoft.com/office/spreadsheetml/2017/richdata2" ref="A2:J2">
    <sortCondition ref="A1:A2"/>
  </sortState>
  <tableColumns count="10">
    <tableColumn id="1" xr3:uid="{931BC349-0212-49D7-AC83-8893C3DDADBD}" name="Country" dataDxfId="13" dataCellStyle="Hyperlink"/>
    <tableColumn id="2" xr3:uid="{3F3A75C0-42AD-46F6-BB4E-559C589D3A02}" name="Continent/region" dataDxfId="12"/>
    <tableColumn id="3" xr3:uid="{A40B7474-9223-44DA-962B-F6A72F18153E}" name="Project description" dataDxfId="11"/>
    <tableColumn id="4" xr3:uid="{6F4BF108-2885-4856-9FDB-1F5154D68F66}" name="Service provider" dataDxfId="10"/>
    <tableColumn id="5" xr3:uid="{370246E8-E991-4513-A29D-FF109D07CBA7}" name="Services" dataDxfId="9"/>
    <tableColumn id="6" xr3:uid="{E826A5A1-69F8-4774-893A-305F87F45401}" name="NPP" dataDxfId="8"/>
    <tableColumn id="7" xr3:uid="{7288B68C-EF2B-46F0-BEF0-4374DBE3DFFB}" name="Reactor unit or project name" dataDxfId="7"/>
    <tableColumn id="8" xr3:uid="{92FA1B2B-0808-4A76-BB7D-9F502F6612C1}" name="Reactor type" dataDxfId="6"/>
    <tableColumn id="9" xr3:uid="{A0BC9F4F-0F9A-42F7-934E-C728D8FAA59A}" name="Reactor model" dataDxfId="5"/>
    <tableColumn id="10" xr3:uid="{E9D24179-D9AF-4AE0-9307-17DE2DB6C4FB}" name="Status" dataDxfId="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33" dT="2022-10-22T11:31:48.68" personId="{9F4FF13C-C42D-E24E-9385-D8D1DA76A33E}" id="{9C119B7C-A7AE-914D-8468-9A2D0ECA2479}">
    <text>SMR</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worldnuclearreport.org/IMG/pdf/wnisr2020-v2_hr.pdf" TargetMode="External"/><Relationship Id="rId21" Type="http://schemas.openxmlformats.org/officeDocument/2006/relationships/hyperlink" Target="https://www.worldnuclearreport.org/IMG/pdf/wnisr2020-v2_hr.pdf" TargetMode="External"/><Relationship Id="rId42" Type="http://schemas.openxmlformats.org/officeDocument/2006/relationships/hyperlink" Target="https://www.wiseinternational.org/nuclear-monitor/773/rosatom-boo-boys-bangladesh" TargetMode="External"/><Relationship Id="rId63" Type="http://schemas.openxmlformats.org/officeDocument/2006/relationships/hyperlink" Target="https://www.atomic-energy.ru/Metsamor" TargetMode="External"/><Relationship Id="rId84" Type="http://schemas.openxmlformats.org/officeDocument/2006/relationships/hyperlink" Target="https://pris.iaea.org/PRIS/CountryStatistics/ReactorDetails.aspx?current=544" TargetMode="External"/><Relationship Id="rId138" Type="http://schemas.openxmlformats.org/officeDocument/2006/relationships/hyperlink" Target="https://www.world-nuclear.org/information-library/country-profiles/countries-t-z/uzbekistan.aspx" TargetMode="External"/><Relationship Id="rId159" Type="http://schemas.openxmlformats.org/officeDocument/2006/relationships/hyperlink" Target="https://www.neimagazine.com/news/newsdukovany-npp-to-change-fuel-suppliers-9696032" TargetMode="External"/><Relationship Id="rId170" Type="http://schemas.openxmlformats.org/officeDocument/2006/relationships/hyperlink" Target="https://en.thepage.ua/economy/ukraine-refuses-russian-nuclear-fuel" TargetMode="External"/><Relationship Id="rId191" Type="http://schemas.openxmlformats.org/officeDocument/2006/relationships/hyperlink" Target="https://www.reuters.com/article/us-russia-economic-forum-india-nuclear-idUSKBN18S5UL" TargetMode="External"/><Relationship Id="rId205" Type="http://schemas.openxmlformats.org/officeDocument/2006/relationships/hyperlink" Target="https://apnews.com/article/middle-east-iran-europe-entertainment-business-6729095cdbc15443c6135142e2d755e3" TargetMode="External"/><Relationship Id="rId226" Type="http://schemas.openxmlformats.org/officeDocument/2006/relationships/hyperlink" Target="https://www.euractiv.com/section/politics/short_news/nuclear-project-with-russian-reactors-shakes-bulgarian-politics/" TargetMode="External"/><Relationship Id="rId247" Type="http://schemas.openxmlformats.org/officeDocument/2006/relationships/hyperlink" Target="https://rosatom-europe.com/press-centre/news/tenex-continues-supplies-of-enriched-uranium-to-spain/" TargetMode="External"/><Relationship Id="rId107" Type="http://schemas.openxmlformats.org/officeDocument/2006/relationships/hyperlink" Target="https://www.power-technology.com/projects/akademik-lomonosov-nuclear-co-generation-russia/" TargetMode="External"/><Relationship Id="rId11" Type="http://schemas.openxmlformats.org/officeDocument/2006/relationships/hyperlink" Target="https://economictimes.indiatimes.com/industry/energy/power/units-5-6-at-kudankulam-nuclear-power-plant-to-cost-rs-50000-crore/articleshow/58959079.cms?from=mdr" TargetMode="External"/><Relationship Id="rId32" Type="http://schemas.openxmlformats.org/officeDocument/2006/relationships/hyperlink" Target="https://www.world-nuclear.org/information-library/country-profiles/countries-o-s/russia-nuclear-power.aspx" TargetMode="External"/><Relationship Id="rId53" Type="http://schemas.openxmlformats.org/officeDocument/2006/relationships/hyperlink" Target="https://www.ans.org/news/article-2290/tvel-develops-new-fuel-for-hungarian-reactors/" TargetMode="External"/><Relationship Id="rId74" Type="http://schemas.openxmlformats.org/officeDocument/2006/relationships/hyperlink" Target="https://www.neimagazine.com/features/featurenuclear-newcomers-surge-9829730/" TargetMode="External"/><Relationship Id="rId128" Type="http://schemas.openxmlformats.org/officeDocument/2006/relationships/hyperlink" Target="https://www.world-nuclear.org/reactor/default.aspx/KHMELNITSKI-4" TargetMode="External"/><Relationship Id="rId149" Type="http://schemas.openxmlformats.org/officeDocument/2006/relationships/hyperlink" Target="https://www.businessnewsasia.com/201605185233149-russia-rosatom-cambodia-sign-nuclear-energy-deal/" TargetMode="External"/><Relationship Id="rId5" Type="http://schemas.openxmlformats.org/officeDocument/2006/relationships/hyperlink" Target="https://www.chinadaily.com.cn/a/201905/15/WS5cdb7e47a3104842260bbb88.html" TargetMode="External"/><Relationship Id="rId95" Type="http://schemas.openxmlformats.org/officeDocument/2006/relationships/hyperlink" Target="https://www.banktrack.org/project/mochovce_nuclear_power_plant_units_3_4_" TargetMode="External"/><Relationship Id="rId160" Type="http://schemas.openxmlformats.org/officeDocument/2006/relationships/hyperlink" Target="https://www.neimagazine.com/news/newsdukovany-npp-to-change-fuel-suppliers-9696032" TargetMode="External"/><Relationship Id="rId181" Type="http://schemas.openxmlformats.org/officeDocument/2006/relationships/hyperlink" Target="https://www.world-nuclear.org/information-library/country-profiles/others/emerging-nuclear-energy-countries.aspx" TargetMode="External"/><Relationship Id="rId216" Type="http://schemas.openxmlformats.org/officeDocument/2006/relationships/hyperlink" Target="https://www.world-nuclear.org/information-library/country-profiles/countries-a-f/egypt.aspx" TargetMode="External"/><Relationship Id="rId237" Type="http://schemas.openxmlformats.org/officeDocument/2006/relationships/hyperlink" Target="https://pris.iaea.org/PRIS/CountryStatistics/CountryDetails.aspx?current=CN" TargetMode="External"/><Relationship Id="rId22" Type="http://schemas.openxmlformats.org/officeDocument/2006/relationships/hyperlink" Target="https://www.worldnuclearreport.org/IMG/pdf/wnisr2020-v2_hr.pdf" TargetMode="External"/><Relationship Id="rId43" Type="http://schemas.openxmlformats.org/officeDocument/2006/relationships/hyperlink" Target="https://www.reuters.com/article/uk-fortum-britain-idUKBRE9840N320130905" TargetMode="External"/><Relationship Id="rId64" Type="http://schemas.openxmlformats.org/officeDocument/2006/relationships/hyperlink" Target="https://www.atomic-energy.ru/news/2020/05/07/103449" TargetMode="External"/><Relationship Id="rId118" Type="http://schemas.openxmlformats.org/officeDocument/2006/relationships/hyperlink" Target="https://www.world-nuclear.org/information-library/country-profiles/countries-o-s/russia-nuclear-power.aspx" TargetMode="External"/><Relationship Id="rId139" Type="http://schemas.openxmlformats.org/officeDocument/2006/relationships/hyperlink" Target="https://world-nuclear.org/information-library/country-profiles/countries-t-z/vietnam.aspx" TargetMode="External"/><Relationship Id="rId85" Type="http://schemas.openxmlformats.org/officeDocument/2006/relationships/hyperlink" Target="https://pris.iaea.org/PRIS/CountryStatistics/ReactorDetails.aspx?current=544" TargetMode="External"/><Relationship Id="rId150" Type="http://schemas.openxmlformats.org/officeDocument/2006/relationships/hyperlink" Target="https://www.africa-energy.com/article/nigeriakenya-rosatom-signs-new-agreements" TargetMode="External"/><Relationship Id="rId171" Type="http://schemas.openxmlformats.org/officeDocument/2006/relationships/hyperlink" Target="https://en.thepage.ua/news/energoatom-launches-its-own-production-of-nuclear-fuel" TargetMode="External"/><Relationship Id="rId192" Type="http://schemas.openxmlformats.org/officeDocument/2006/relationships/hyperlink" Target="https://world-nuclear.org/information-library/country-profiles/countries-g-n/india.aspx" TargetMode="External"/><Relationship Id="rId206" Type="http://schemas.openxmlformats.org/officeDocument/2006/relationships/hyperlink" Target="http://https/world-nuclear.org/information-library/country-profiles/countries-t-z/united-kingdom.aspx" TargetMode="External"/><Relationship Id="rId227" Type="http://schemas.openxmlformats.org/officeDocument/2006/relationships/hyperlink" Target="https://pris.iaea.org/PRIS/CountryStatistics/ReactorDetails.aspx?current=1112" TargetMode="External"/><Relationship Id="rId248" Type="http://schemas.openxmlformats.org/officeDocument/2006/relationships/hyperlink" Target="https://rosatom-europe.com/press-centre/news/tenex-continues-supplies-of-enriched-uranium-to-spain/" TargetMode="External"/><Relationship Id="rId12" Type="http://schemas.openxmlformats.org/officeDocument/2006/relationships/hyperlink" Target="https://rosatom.ru/upload/iblock/0c1/0c106b40899f365fd8c2a6be935b092b.pdf" TargetMode="External"/><Relationship Id="rId33" Type="http://schemas.openxmlformats.org/officeDocument/2006/relationships/hyperlink" Target="https://www.worldnuclearreport.org/IMG/pdf/wnisr2020-v2_hr.pdf" TargetMode="External"/><Relationship Id="rId108" Type="http://schemas.openxmlformats.org/officeDocument/2006/relationships/hyperlink" Target="https://www.world-nuclear.org/information-library/country-profiles/countries-t-z/turkey.aspx" TargetMode="External"/><Relationship Id="rId129" Type="http://schemas.openxmlformats.org/officeDocument/2006/relationships/hyperlink" Target="https://www.world-nuclear.org/reactor/default.aspx/KHMELNITSKI-4" TargetMode="External"/><Relationship Id="rId54" Type="http://schemas.openxmlformats.org/officeDocument/2006/relationships/hyperlink" Target="https://neftegazru.com/news/nuclear-power/537170-tvel-will-supply-fuel-for-the-reactor-at-e-nuclear-research-center-in-the-czech-republic/" TargetMode="External"/><Relationship Id="rId75" Type="http://schemas.openxmlformats.org/officeDocument/2006/relationships/hyperlink" Target="https://www.world-nuclear-news.org/Articles/Philippines-progresses-with-plan-for-nuclear-energ" TargetMode="External"/><Relationship Id="rId96" Type="http://schemas.openxmlformats.org/officeDocument/2006/relationships/hyperlink" Target="https://www.world-nuclear.org/information-library/country-profiles/countries-o-s/russia-nuclear-power.aspx" TargetMode="External"/><Relationship Id="rId140" Type="http://schemas.openxmlformats.org/officeDocument/2006/relationships/hyperlink" Target="https://world-nuclear.org/information-library/country-profiles/countries-t-z/vietnam.aspx" TargetMode="External"/><Relationship Id="rId161" Type="http://schemas.openxmlformats.org/officeDocument/2006/relationships/hyperlink" Target="https://www.neimagazine.com/news/newsdukovany-npp-to-change-fuel-suppliers-9696032" TargetMode="External"/><Relationship Id="rId182" Type="http://schemas.openxmlformats.org/officeDocument/2006/relationships/hyperlink" Target="https://www.world-nuclear.org/information-library/country-profiles/others/emerging-nuclear-energy-countries.aspx" TargetMode="External"/><Relationship Id="rId217" Type="http://schemas.openxmlformats.org/officeDocument/2006/relationships/hyperlink" Target="https://pris.iaea.org/PRIS/CountryStatistics/ReactorDetails.aspx?current=137" TargetMode="External"/><Relationship Id="rId6" Type="http://schemas.openxmlformats.org/officeDocument/2006/relationships/hyperlink" Target="https://www.worldnuclearreport.org/IMG/pdf/wnisr2020-v2_lr.pdf" TargetMode="External"/><Relationship Id="rId238" Type="http://schemas.openxmlformats.org/officeDocument/2006/relationships/hyperlink" Target="https://pris.iaea.org/PRIS/CountryStatistics/CountryDetails.aspx?current=CN" TargetMode="External"/><Relationship Id="rId23" Type="http://schemas.openxmlformats.org/officeDocument/2006/relationships/hyperlink" Target="https://www.world-nuclear.org/information-library/country-profiles/countries-a-f/czech-republic.aspx" TargetMode="External"/><Relationship Id="rId119" Type="http://schemas.openxmlformats.org/officeDocument/2006/relationships/hyperlink" Target="https://pris.iaea.org/PRIS/CountryStatistics/ReactorDetails.aspx?current=574" TargetMode="External"/><Relationship Id="rId44" Type="http://schemas.openxmlformats.org/officeDocument/2006/relationships/hyperlink" Target="https://world-nuclear.org/information-library/country-profiles/countries-t-z/united-kingdom.aspx" TargetMode="External"/><Relationship Id="rId65" Type="http://schemas.openxmlformats.org/officeDocument/2006/relationships/hyperlink" Target="https://www.neimagazine.com/features/featurenuclear-newcomers-surge-9829730/" TargetMode="External"/><Relationship Id="rId86" Type="http://schemas.openxmlformats.org/officeDocument/2006/relationships/hyperlink" Target="https://rusatom-energy.com/media/rosatom-news/rosatom-will-continue-to-supply-slovakia-s-npps-with-nuclear-fuel/" TargetMode="External"/><Relationship Id="rId130" Type="http://schemas.openxmlformats.org/officeDocument/2006/relationships/hyperlink" Target="https://www.world-nuclear.org/reactor/default.aspx/KHMELNITSKI-4" TargetMode="External"/><Relationship Id="rId151" Type="http://schemas.openxmlformats.org/officeDocument/2006/relationships/hyperlink" Target="https://www.world-nuclear-news.org/UF-Vattenfall-extends-fuel-supply-to-include-Russia-14121601.html" TargetMode="External"/><Relationship Id="rId172" Type="http://schemas.openxmlformats.org/officeDocument/2006/relationships/hyperlink" Target="https://focuswashington.com/2022/03/02/slovakia-accepts-russian-plane-with-nuclear-fuel-despite-sanctions/" TargetMode="External"/><Relationship Id="rId193" Type="http://schemas.openxmlformats.org/officeDocument/2006/relationships/hyperlink" Target="https://world-nuclear.org/information-library/country-profiles/countries-g-n/india.aspx" TargetMode="External"/><Relationship Id="rId207" Type="http://schemas.openxmlformats.org/officeDocument/2006/relationships/hyperlink" Target="https://www.world-nuclear.org/reactor/default.aspx/BUSHEHR-2" TargetMode="External"/><Relationship Id="rId228" Type="http://schemas.openxmlformats.org/officeDocument/2006/relationships/hyperlink" Target="https://enterprise.press/wp-content/uploads/2017/08/El-Dabaa-NPP_social-and-economic-benefits_En.pdf" TargetMode="External"/><Relationship Id="rId249" Type="http://schemas.openxmlformats.org/officeDocument/2006/relationships/hyperlink" Target="https://rosatom-europe.com/press-centre/news/tenex-continues-supplies-of-enriched-uranium-to-spain/" TargetMode="External"/><Relationship Id="rId13" Type="http://schemas.openxmlformats.org/officeDocument/2006/relationships/hyperlink" Target="https://www.world-nuclear.org/information-library/country-profiles/countries-o-s/russia-nuclear-power.aspx" TargetMode="External"/><Relationship Id="rId109" Type="http://schemas.openxmlformats.org/officeDocument/2006/relationships/hyperlink" Target="https://www.world-nuclear.org/information-library/country-profiles/countries-t-z/turkey.aspx" TargetMode="External"/><Relationship Id="rId34" Type="http://schemas.openxmlformats.org/officeDocument/2006/relationships/hyperlink" Target="https://www.world-nuclear.org/information-library/country-profiles/countries-g-n/india.aspx" TargetMode="External"/><Relationship Id="rId55" Type="http://schemas.openxmlformats.org/officeDocument/2006/relationships/hyperlink" Target="https://www.nsenergybusiness.com/news/tvel-fuel-dukovany-nuclear/" TargetMode="External"/><Relationship Id="rId76" Type="http://schemas.openxmlformats.org/officeDocument/2006/relationships/hyperlink" Target="https://www.neimagazine.com/news/newsrosatom-signs-agreements-in-dubai-after-presenting-its-smrs-9422191/" TargetMode="External"/><Relationship Id="rId97" Type="http://schemas.openxmlformats.org/officeDocument/2006/relationships/hyperlink" Target="https://www.nucnet.org/news/rosatom-demands-guarantee-from-slovakia-on-new-unit-at-jaslovsk-bohunice" TargetMode="External"/><Relationship Id="rId120" Type="http://schemas.openxmlformats.org/officeDocument/2006/relationships/hyperlink" Target="https://telegraf.com.ua/jekonomika-i-finansy/2022-03-11/5699021-ukraina-vidmovlyaetsya-vid-postachannya-nayvazhlivishoi-sirovini-z-rosii" TargetMode="External"/><Relationship Id="rId141" Type="http://schemas.openxmlformats.org/officeDocument/2006/relationships/hyperlink" Target="https://www.worldnuclearreport.org/IMG/pdf/wnisr2021-hr.pdf" TargetMode="External"/><Relationship Id="rId7" Type="http://schemas.openxmlformats.org/officeDocument/2006/relationships/hyperlink" Target="https://www.atomic-energy.ru/news/2012/07/23/34977" TargetMode="External"/><Relationship Id="rId162" Type="http://schemas.openxmlformats.org/officeDocument/2006/relationships/hyperlink" Target="https://abcnews.go.com/Business/wireStory/us-french-companies-supply-fuel-czech-nuclear-plant-85839915" TargetMode="External"/><Relationship Id="rId183" Type="http://schemas.openxmlformats.org/officeDocument/2006/relationships/hyperlink" Target="https://www.reuters.com/world/europe/finnish-group-ditches-russian-built-nuclear-plant-plan-2022-05-02/" TargetMode="External"/><Relationship Id="rId218" Type="http://schemas.openxmlformats.org/officeDocument/2006/relationships/hyperlink" Target="https://pris.iaea.org/PRIS/CountryStatistics/ReactorDetails.aspx?current=137" TargetMode="External"/><Relationship Id="rId239" Type="http://schemas.openxmlformats.org/officeDocument/2006/relationships/hyperlink" Target="https://pris.iaea.org/PRIS/CountryStatistics/ReactorDetails.aspx?current=1105" TargetMode="External"/><Relationship Id="rId250" Type="http://schemas.openxmlformats.org/officeDocument/2006/relationships/hyperlink" Target="https://rosatom-europe.com/press-centre/news/tenex-continues-supplies-of-enriched-uranium-to-spain/" TargetMode="External"/><Relationship Id="rId24" Type="http://schemas.openxmlformats.org/officeDocument/2006/relationships/hyperlink" Target="https://www.world-nuclear.org/information-library/country-profiles/countries-a-f/czech-republic.aspx" TargetMode="External"/><Relationship Id="rId45" Type="http://schemas.openxmlformats.org/officeDocument/2006/relationships/hyperlink" Target="https://www.tvel.ru/upload/iblock/fb5/fb5a52475d47b3e889bf5ce5e5640668.pdf" TargetMode="External"/><Relationship Id="rId66" Type="http://schemas.openxmlformats.org/officeDocument/2006/relationships/hyperlink" Target="https://www.neimagazine.com/news/newsnigeria-signs-deals-with-rosatom-5964433" TargetMode="External"/><Relationship Id="rId87" Type="http://schemas.openxmlformats.org/officeDocument/2006/relationships/hyperlink" Target="https://www.neimagazine.com/news/newsfuel-loaded-at-mochovce-3-10002593/" TargetMode="External"/><Relationship Id="rId110" Type="http://schemas.openxmlformats.org/officeDocument/2006/relationships/hyperlink" Target="https://www.world-nuclear.org/information-library/country-profiles/countries-t-z/turkey.aspx" TargetMode="External"/><Relationship Id="rId131" Type="http://schemas.openxmlformats.org/officeDocument/2006/relationships/hyperlink" Target="https://www.world-nuclear.org/information-library/country-profiles/countries-t-z/uzbekistan.aspx" TargetMode="External"/><Relationship Id="rId152" Type="http://schemas.openxmlformats.org/officeDocument/2006/relationships/hyperlink" Target="https://www.world-nuclear-news.org/UF-Vattenfall-extends-fuel-supply-to-include-Russia-14121601.html" TargetMode="External"/><Relationship Id="rId173" Type="http://schemas.openxmlformats.org/officeDocument/2006/relationships/hyperlink" Target="https://www.euractiv.com/section/politics/short_news/slovakia-looks-to-home-grown-uranium-to-cut-russian-nuclear-dependence/" TargetMode="External"/><Relationship Id="rId194" Type="http://schemas.openxmlformats.org/officeDocument/2006/relationships/hyperlink" Target="https://world-nuclear.org/information-library/country-profiles/countries-g-n/india.aspx" TargetMode="External"/><Relationship Id="rId208" Type="http://schemas.openxmlformats.org/officeDocument/2006/relationships/hyperlink" Target="https://www.world-nuclear-news.org/Articles/Concrete-poured-for-Bushehr-unit-2" TargetMode="External"/><Relationship Id="rId229" Type="http://schemas.openxmlformats.org/officeDocument/2006/relationships/hyperlink" Target="https://www.gazeta.ru/business/2022/02/15/14536435.shtml" TargetMode="External"/><Relationship Id="rId240" Type="http://schemas.openxmlformats.org/officeDocument/2006/relationships/hyperlink" Target="https://pris.iaea.org/PRIS/CountryStatistics/ReactorDetails.aspx?current=1110" TargetMode="External"/><Relationship Id="rId14" Type="http://schemas.openxmlformats.org/officeDocument/2006/relationships/hyperlink" Target="https://www.atomic-energy.ru/news/2017/01/16/71712" TargetMode="External"/><Relationship Id="rId35" Type="http://schemas.openxmlformats.org/officeDocument/2006/relationships/hyperlink" Target="https://www.atomic-energy.ru/news/2009/02/24/2426" TargetMode="External"/><Relationship Id="rId56" Type="http://schemas.openxmlformats.org/officeDocument/2006/relationships/hyperlink" Target="https://neftegazru.com/news/nuclear-power/537170-tvel-will-supply-fuel-for-the-reactor-at-e-nuclear-research-center-in-the-czech-republic/" TargetMode="External"/><Relationship Id="rId77" Type="http://schemas.openxmlformats.org/officeDocument/2006/relationships/hyperlink" Target="https://www.worldnuclearreport.org/IMG/pdf/wnisr2020-v2_hr.pdf" TargetMode="External"/><Relationship Id="rId100" Type="http://schemas.openxmlformats.org/officeDocument/2006/relationships/hyperlink" Target="https://www.world-nuclear.org/information-library/country-profiles/countries-o-s/south-africa.aspx" TargetMode="External"/><Relationship Id="rId8" Type="http://schemas.openxmlformats.org/officeDocument/2006/relationships/hyperlink" Target="https://www.bbc.com/news/world-europe-62695938" TargetMode="External"/><Relationship Id="rId98" Type="http://schemas.openxmlformats.org/officeDocument/2006/relationships/hyperlink" Target="https://world-nuclear.org/information-library/country-profiles/countries-o-s/slovakia.aspx" TargetMode="External"/><Relationship Id="rId121" Type="http://schemas.openxmlformats.org/officeDocument/2006/relationships/hyperlink" Target="https://www.world-nuclear.org/information-library/country-profiles/countries-o-s/russia-nuclear-power.aspx" TargetMode="External"/><Relationship Id="rId142" Type="http://schemas.openxmlformats.org/officeDocument/2006/relationships/hyperlink" Target="https://www.world-nuclear-news.org/Articles/Ethiopia,-Russia-extend-cooperation-in-nuclear-ene" TargetMode="External"/><Relationship Id="rId163" Type="http://schemas.openxmlformats.org/officeDocument/2006/relationships/hyperlink" Target="https://www.neimagazine.com/news/newsdukovany-npp-to-change-fuel-suppliers-9696032" TargetMode="External"/><Relationship Id="rId184" Type="http://schemas.openxmlformats.org/officeDocument/2006/relationships/hyperlink" Target="https://www.power-technology.com/news/rosatom-finnish-nuclear-power/" TargetMode="External"/><Relationship Id="rId219" Type="http://schemas.openxmlformats.org/officeDocument/2006/relationships/hyperlink" Target="https://www.world-nuclear.org/information-library/country-profiles/countries-a-f/egypt.aspx" TargetMode="External"/><Relationship Id="rId230" Type="http://schemas.openxmlformats.org/officeDocument/2006/relationships/hyperlink" Target="https://www.world-nuclear.org/information-library/country-profiles/countries-a-f/china-nuclear-power.aspx" TargetMode="External"/><Relationship Id="rId251" Type="http://schemas.openxmlformats.org/officeDocument/2006/relationships/hyperlink" Target="https://rosatom-europe.com/press-centre/news/tenex-continues-supplies-of-enriched-uranium-to-spain/" TargetMode="External"/><Relationship Id="rId25" Type="http://schemas.openxmlformats.org/officeDocument/2006/relationships/hyperlink" Target="https://www.atomic-energy.ru/news/2020/07/23/105716" TargetMode="External"/><Relationship Id="rId46" Type="http://schemas.openxmlformats.org/officeDocument/2006/relationships/hyperlink" Target="http://tvel2017.ru/about/results/en/" TargetMode="External"/><Relationship Id="rId67" Type="http://schemas.openxmlformats.org/officeDocument/2006/relationships/hyperlink" Target="https://nucleus.iaea.org/sites/INPRO/df7/Session%202/Vendor%202/01Rosatom_1.pdf" TargetMode="External"/><Relationship Id="rId88" Type="http://schemas.openxmlformats.org/officeDocument/2006/relationships/hyperlink" Target="https://www.banktrack.org/project/mochovce_nuclear_power_plant_units_3_4_" TargetMode="External"/><Relationship Id="rId111" Type="http://schemas.openxmlformats.org/officeDocument/2006/relationships/hyperlink" Target="https://pris.iaea.org/PRIS/CountryStatistics/CountryDetails.aspx?current=TR" TargetMode="External"/><Relationship Id="rId132" Type="http://schemas.openxmlformats.org/officeDocument/2006/relationships/hyperlink" Target="https://www.world-nuclear.org/information-library/country-profiles/countries-t-z/uzbekistan.aspx" TargetMode="External"/><Relationship Id="rId153" Type="http://schemas.openxmlformats.org/officeDocument/2006/relationships/hyperlink" Target="https://world-nuclear.org/information-library/country-profiles/countries-t-z/united-kingdom.aspx" TargetMode="External"/><Relationship Id="rId174" Type="http://schemas.openxmlformats.org/officeDocument/2006/relationships/hyperlink" Target="https://www.world-nuclear.org/information-library/country-profiles/countries-o-s/saudi-arabia.aspx" TargetMode="External"/><Relationship Id="rId195" Type="http://schemas.openxmlformats.org/officeDocument/2006/relationships/hyperlink" Target="https://www.hindustantimes.com/india-news/russia-starts-manufacturing-reactor-for-kudankulam-nuclear-power-plant-101642458342733.html" TargetMode="External"/><Relationship Id="rId209" Type="http://schemas.openxmlformats.org/officeDocument/2006/relationships/hyperlink" Target="https://world-nuclear.org/information-library/country-profiles/countries-g-n/iran.aspx" TargetMode="External"/><Relationship Id="rId220" Type="http://schemas.openxmlformats.org/officeDocument/2006/relationships/hyperlink" Target="https://www.world-nuclear.org/information-library/country-profiles/countries-a-f/egypt.aspx" TargetMode="External"/><Relationship Id="rId241" Type="http://schemas.openxmlformats.org/officeDocument/2006/relationships/hyperlink" Target="https://www.rosatom-asia.com/press-centre/news/rosatom-starts-supplies-of-nuclear-fuel-for-china-s-cfr-600-fast-reactor/" TargetMode="External"/><Relationship Id="rId15" Type="http://schemas.openxmlformats.org/officeDocument/2006/relationships/hyperlink" Target="https://www.chinadaily.com.cn/a/201905/15/WS5cdb7e47a3104842260bbb88.html" TargetMode="External"/><Relationship Id="rId36" Type="http://schemas.openxmlformats.org/officeDocument/2006/relationships/hyperlink" Target="https://www.world-nuclear.org/information-library/country-profiles/countries-g-n/indonesia.aspx" TargetMode="External"/><Relationship Id="rId57" Type="http://schemas.openxmlformats.org/officeDocument/2006/relationships/hyperlink" Target="https://www.tvel.ru/en/" TargetMode="External"/><Relationship Id="rId78" Type="http://schemas.openxmlformats.org/officeDocument/2006/relationships/hyperlink" Target="https://english.alarabiya.net/business/energy/2020/02/10/Russian-state-nuclear-firm-advances-in-bid-process-for-Saudi-project-Rosatom" TargetMode="External"/><Relationship Id="rId99" Type="http://schemas.openxmlformats.org/officeDocument/2006/relationships/hyperlink" Target="https://bellona.org/news/nuclear-issues/2017-07-rosatom-loses-hope-in-its-international-nuclear-builds-eyes-renewables" TargetMode="External"/><Relationship Id="rId101" Type="http://schemas.openxmlformats.org/officeDocument/2006/relationships/hyperlink" Target="https://bellona.org/news/nuclear-issues/2018-03-rosatom-reportedly-offering-unlikely-floating-nuclear-power-deal-to-sudan" TargetMode="External"/><Relationship Id="rId122" Type="http://schemas.openxmlformats.org/officeDocument/2006/relationships/hyperlink" Target="https://www.world-nuclear.org/information-library/country-profiles/countries-o-s/russia-nuclear-power.aspx" TargetMode="External"/><Relationship Id="rId143" Type="http://schemas.openxmlformats.org/officeDocument/2006/relationships/hyperlink" Target="https://www.globalconstructionreview.com/news/rosatom-help-algeria-race-b7uild-afric7as-fir7st/" TargetMode="External"/><Relationship Id="rId164" Type="http://schemas.openxmlformats.org/officeDocument/2006/relationships/hyperlink" Target="https://abcnews.go.com/Business/wireStory/us-french-companies-supply-fuel-czech-nuclear-plant-85839915" TargetMode="External"/><Relationship Id="rId185" Type="http://schemas.openxmlformats.org/officeDocument/2006/relationships/hyperlink" Target="https://bellona.org/news/nuclear-issues/2022-08-hungary-moves-forward-with-russian-built-nuclear-plant-despite-war" TargetMode="External"/><Relationship Id="rId9" Type="http://schemas.openxmlformats.org/officeDocument/2006/relationships/hyperlink" Target="https://www.worldnuclearreport.org/IMG/pdf/wnisr2020-v2_lr.pdf" TargetMode="External"/><Relationship Id="rId210" Type="http://schemas.openxmlformats.org/officeDocument/2006/relationships/hyperlink" Target="https://world-nuclear.org/information-library/country-profiles/countries-g-n/iran.aspx" TargetMode="External"/><Relationship Id="rId26" Type="http://schemas.openxmlformats.org/officeDocument/2006/relationships/hyperlink" Target="https://www.world-nuclear.org/information-library/country-profiles/countries-o-s/russia-nuclear-power.aspx" TargetMode="External"/><Relationship Id="rId231" Type="http://schemas.openxmlformats.org/officeDocument/2006/relationships/hyperlink" Target="https://www.world-nuclear.org/information-library/country-profiles/countries-a-f/china-nuclear-power.aspx" TargetMode="External"/><Relationship Id="rId252" Type="http://schemas.openxmlformats.org/officeDocument/2006/relationships/hyperlink" Target="https://rosatom-europe.com/press-centre/news/tenex-continues-supplies-of-enriched-uranium-to-spain/" TargetMode="External"/><Relationship Id="rId47" Type="http://schemas.openxmlformats.org/officeDocument/2006/relationships/hyperlink" Target="http://tvel2017.ru/about/results/en/" TargetMode="External"/><Relationship Id="rId68" Type="http://schemas.openxmlformats.org/officeDocument/2006/relationships/hyperlink" Target="https://www.neimagazine.com/features/featurenuclear-newcomers-surge-9829730/" TargetMode="External"/><Relationship Id="rId89" Type="http://schemas.openxmlformats.org/officeDocument/2006/relationships/hyperlink" Target="https://www.worldnuclearreport.org/IMG/pdf/wnisr2020-v2_hr.pdf" TargetMode="External"/><Relationship Id="rId112" Type="http://schemas.openxmlformats.org/officeDocument/2006/relationships/hyperlink" Target="https://pris.iaea.org/PRIS/CountryStatistics/CountryDetails.aspx?current=TR" TargetMode="External"/><Relationship Id="rId133" Type="http://schemas.openxmlformats.org/officeDocument/2006/relationships/hyperlink" Target="https://www.world-nuclear.org/information-library/country-profiles/countries-t-z/uzbekistan.aspx" TargetMode="External"/><Relationship Id="rId154" Type="http://schemas.openxmlformats.org/officeDocument/2006/relationships/hyperlink" Target="https://group.vattenfall.com/press-and-media/newsroom/2022/vattenfall-stops-delivieries-of-russian-nuclear-fuel" TargetMode="External"/><Relationship Id="rId175" Type="http://schemas.openxmlformats.org/officeDocument/2006/relationships/hyperlink" Target="https://www.world-nuclear-news.org/UF-Vattenfall-extends-fuel-supply-to-include-Russia-14121601.html" TargetMode="External"/><Relationship Id="rId196" Type="http://schemas.openxmlformats.org/officeDocument/2006/relationships/hyperlink" Target="https://www.hindustantimes.com/india-news/russia-starts-manufacturing-reactor-for-kudankulam-nuclear-power-plant-101642458342733.html" TargetMode="External"/><Relationship Id="rId200" Type="http://schemas.openxmlformats.org/officeDocument/2006/relationships/hyperlink" Target="https://rosatom.ru/en/press-centre/news/tvel-to-supply-fuel-pellets-for-tarapur-npp-india/?sphrase_id=3361863" TargetMode="External"/><Relationship Id="rId16" Type="http://schemas.openxmlformats.org/officeDocument/2006/relationships/hyperlink" Target="https://www.chinadaily.com.cn/a/201905/15/WS5cdb7e47a3104842260bbb88.html" TargetMode="External"/><Relationship Id="rId221" Type="http://schemas.openxmlformats.org/officeDocument/2006/relationships/hyperlink" Target="https://newsarmenia.am/news/economy/ao-tvel-i-armyanskaya-aes-zakontraktovali-postavki-svezhego-yadernogo-topliva/" TargetMode="External"/><Relationship Id="rId242" Type="http://schemas.openxmlformats.org/officeDocument/2006/relationships/hyperlink" Target="https://pris.iaea.org/PRIS/CountryStatistics/ReactorDetails.aspx?current=156" TargetMode="External"/><Relationship Id="rId37" Type="http://schemas.openxmlformats.org/officeDocument/2006/relationships/hyperlink" Target="https://www.neimagazine.com/news/newsrussias-tvel-signs-contract-to-supply-fuel-for-indias-tarapur-npp-6956671" TargetMode="External"/><Relationship Id="rId58" Type="http://schemas.openxmlformats.org/officeDocument/2006/relationships/hyperlink" Target="https://www.tvel.ru/en/" TargetMode="External"/><Relationship Id="rId79" Type="http://schemas.openxmlformats.org/officeDocument/2006/relationships/hyperlink" Target="https://www.world-nuclear.org/information-library/country-profiles/countries-o-s/saudi-arabia.aspx" TargetMode="External"/><Relationship Id="rId102" Type="http://schemas.openxmlformats.org/officeDocument/2006/relationships/hyperlink" Target="https://www.neimagazine.com/features/featurenuclear-newcomers-surge-9829730/" TargetMode="External"/><Relationship Id="rId123" Type="http://schemas.openxmlformats.org/officeDocument/2006/relationships/hyperlink" Target="https://www.world-nuclear.org/information-library/country-profiles/countries-o-s/russia-nuclear-power.aspx" TargetMode="External"/><Relationship Id="rId144" Type="http://schemas.openxmlformats.org/officeDocument/2006/relationships/hyperlink" Target="https://www.world-nuclear.org/information-library/country-profiles/others/emerging-nuclear-energy-countries.aspx" TargetMode="External"/><Relationship Id="rId90" Type="http://schemas.openxmlformats.org/officeDocument/2006/relationships/hyperlink" Target="https://pris.iaea.org/PRIS/CountryStatistics/ReactorDetails.aspx?current=545" TargetMode="External"/><Relationship Id="rId165" Type="http://schemas.openxmlformats.org/officeDocument/2006/relationships/hyperlink" Target="https://www.ft.com/content/fcce8ccc-31bd-4dab-8532-12cd0948fc5d" TargetMode="External"/><Relationship Id="rId186" Type="http://schemas.openxmlformats.org/officeDocument/2006/relationships/hyperlink" Target="https://bellona.org/news/nuclear-issues/2022-08-hungary-moves-forward-with-russian-built-nuclear-plant-despite-war" TargetMode="External"/><Relationship Id="rId211" Type="http://schemas.openxmlformats.org/officeDocument/2006/relationships/hyperlink" Target="https://world-nuclear.org/information-library/country-profiles/countries-g-n/iran.aspx" TargetMode="External"/><Relationship Id="rId232" Type="http://schemas.openxmlformats.org/officeDocument/2006/relationships/hyperlink" Target="https://seenews.com/news/bulgarias-kozloduy-npp-to-shut-down-unit-6-for-planned-maintenance-798685" TargetMode="External"/><Relationship Id="rId253" Type="http://schemas.openxmlformats.org/officeDocument/2006/relationships/hyperlink" Target="https://tvel.ru/en/press-center/news/?ELEMENT_ID=8153" TargetMode="External"/><Relationship Id="rId27" Type="http://schemas.openxmlformats.org/officeDocument/2006/relationships/hyperlink" Target="https://www.world-nuclear.org/information-library/country-profiles/countries-o-s/russia-nuclear-power.aspx" TargetMode="External"/><Relationship Id="rId48" Type="http://schemas.openxmlformats.org/officeDocument/2006/relationships/hyperlink" Target="https://rosatom-europe.com/press-centre/news/tvel-signed-a-contract-for-the-supply-of-tvs-k-nuclear-fuel-for-ringhals-npp-in-sweden/" TargetMode="External"/><Relationship Id="rId69" Type="http://schemas.openxmlformats.org/officeDocument/2006/relationships/hyperlink" Target="https://www.world-nuclear-news.org/NP-Russia-and-Philippines-agree-to-nuclear-cooperation-1511174.html" TargetMode="External"/><Relationship Id="rId113" Type="http://schemas.openxmlformats.org/officeDocument/2006/relationships/hyperlink" Target="https://pris.iaea.org/PRIS/CountryStatistics/CountryDetails.aspx?current=TR" TargetMode="External"/><Relationship Id="rId134" Type="http://schemas.openxmlformats.org/officeDocument/2006/relationships/hyperlink" Target="https://www.world-nuclear.org/information-library/country-profiles/countries-t-z/uzbekistan.aspx" TargetMode="External"/><Relationship Id="rId80" Type="http://schemas.openxmlformats.org/officeDocument/2006/relationships/hyperlink" Target="https://www.worldnuclearreport.org/IMG/pdf/wnisr2020-v2_hr.pdf" TargetMode="External"/><Relationship Id="rId155" Type="http://schemas.openxmlformats.org/officeDocument/2006/relationships/hyperlink" Target="https://group.vattenfall.com/press-and-media/newsroom/2022/vattenfall-stops-delivieries-of-russian-nuclear-fuel" TargetMode="External"/><Relationship Id="rId176" Type="http://schemas.openxmlformats.org/officeDocument/2006/relationships/hyperlink" Target="https://www.world-nuclear-news.org/UF-Vattenfall-extends-fuel-supply-to-include-Russia-14121601.html" TargetMode="External"/><Relationship Id="rId197" Type="http://schemas.openxmlformats.org/officeDocument/2006/relationships/hyperlink" Target="https://world-nuclear.org/information-library/country-profiles/countries-g-n/india.aspx" TargetMode="External"/><Relationship Id="rId201" Type="http://schemas.openxmlformats.org/officeDocument/2006/relationships/hyperlink" Target="https://rosatom.ru/en/press-centre/news/tvel-to-supply-fuel-pellets-for-tarapur-npp-india/?sphrase_id=3361863" TargetMode="External"/><Relationship Id="rId222" Type="http://schemas.openxmlformats.org/officeDocument/2006/relationships/hyperlink" Target="https://verelq.am/ru/node/113888" TargetMode="External"/><Relationship Id="rId243" Type="http://schemas.openxmlformats.org/officeDocument/2006/relationships/hyperlink" Target="http://https/www.world-nuclear.org/reactor/default.aspx/ALMARAZ-1" TargetMode="External"/><Relationship Id="rId17" Type="http://schemas.openxmlformats.org/officeDocument/2006/relationships/hyperlink" Target="https://balkangreenenergynews.com/hungary-to-build-paks-ii-nuclear-power-plant-with-russia/" TargetMode="External"/><Relationship Id="rId38" Type="http://schemas.openxmlformats.org/officeDocument/2006/relationships/hyperlink" Target="https://rosatom.ru/en/press-centre/news/power-unit-1-of-belarus-npp-started-operation-at-100-capacity/" TargetMode="External"/><Relationship Id="rId59" Type="http://schemas.openxmlformats.org/officeDocument/2006/relationships/hyperlink" Target="https://www.tvel.ru/en/" TargetMode="External"/><Relationship Id="rId103" Type="http://schemas.openxmlformats.org/officeDocument/2006/relationships/hyperlink" Target="https://www.world-nuclear-news.org/Articles/Rosatom-expands-overseas-links-with-new-agreements" TargetMode="External"/><Relationship Id="rId124" Type="http://schemas.openxmlformats.org/officeDocument/2006/relationships/hyperlink" Target="https://www.world-nuclear.org/reactor/default.aspx/KHMELNITSKI-3" TargetMode="External"/><Relationship Id="rId70" Type="http://schemas.openxmlformats.org/officeDocument/2006/relationships/hyperlink" Target="https://www.powermag.com/philippines-taking-new-look-at-nuclear-power/" TargetMode="External"/><Relationship Id="rId91" Type="http://schemas.openxmlformats.org/officeDocument/2006/relationships/hyperlink" Target="https://pris.iaea.org/PRIS/CountryStatistics/ReactorDetails.aspx?current=545" TargetMode="External"/><Relationship Id="rId145" Type="http://schemas.openxmlformats.org/officeDocument/2006/relationships/hyperlink" Target="https://www.world-nuclear.org/information-library/country-profiles/countries-o-s/russia-nuclear-power.aspx" TargetMode="External"/><Relationship Id="rId166" Type="http://schemas.openxmlformats.org/officeDocument/2006/relationships/hyperlink" Target="https://www.ft.com/content/fcce8ccc-31bd-4dab-8532-12cd0948fc5d" TargetMode="External"/><Relationship Id="rId187" Type="http://schemas.openxmlformats.org/officeDocument/2006/relationships/hyperlink" Target="https://www.hindustantimes.com/india-news/russia-starts-manufacturing-reactor-for-kudankulam-nuclear-power-plant-101642458342733.html" TargetMode="External"/><Relationship Id="rId1" Type="http://schemas.openxmlformats.org/officeDocument/2006/relationships/hyperlink" Target="https://www.worldnuclearreport.org/IMG/pdf/wnisr2020-v2_lr.pdf" TargetMode="External"/><Relationship Id="rId212" Type="http://schemas.openxmlformats.org/officeDocument/2006/relationships/hyperlink" Target="https://www.world-nuclear.org/information-library/country-profiles/countries-o-s/russia-nuclear-power.aspx" TargetMode="External"/><Relationship Id="rId233" Type="http://schemas.openxmlformats.org/officeDocument/2006/relationships/hyperlink" Target="https://pris.iaea.org/PRIS/CountryStatistics/ReactorDetails.aspx?current=1105" TargetMode="External"/><Relationship Id="rId254" Type="http://schemas.openxmlformats.org/officeDocument/2006/relationships/hyperlink" Target="https://neftegaz.ru/news/nuclear/625209-argentina-otlozhit-sovmestnoe-s-rossiey-stroitelstvo-aes/" TargetMode="External"/><Relationship Id="rId28" Type="http://schemas.openxmlformats.org/officeDocument/2006/relationships/hyperlink" Target="https://rosatom.ru/upload/iblock/0c1/0c106b40899f365fd8c2a6be935b092b.pdf" TargetMode="External"/><Relationship Id="rId49" Type="http://schemas.openxmlformats.org/officeDocument/2006/relationships/hyperlink" Target="https://rosatom-europe.com/press-centre/news/tvel-signed-a-contract-for-the-supply-of-tvs-k-nuclear-fuel-for-ringhals-npp-in-sweden/" TargetMode="External"/><Relationship Id="rId114" Type="http://schemas.openxmlformats.org/officeDocument/2006/relationships/hyperlink" Target="https://rosatom.ru/production/design/stroyashchiesya-aes/" TargetMode="External"/><Relationship Id="rId60" Type="http://schemas.openxmlformats.org/officeDocument/2006/relationships/hyperlink" Target="https://www.tvel.ru/en/" TargetMode="External"/><Relationship Id="rId81" Type="http://schemas.openxmlformats.org/officeDocument/2006/relationships/hyperlink" Target="https://pris.iaea.org/PRIS/CountryStatistics/CountryDetails.aspx?current=SK" TargetMode="External"/><Relationship Id="rId135" Type="http://schemas.openxmlformats.org/officeDocument/2006/relationships/hyperlink" Target="https://www.world-nuclear.org/information-library/country-profiles/countries-t-z/uzbekistan.aspx" TargetMode="External"/><Relationship Id="rId156" Type="http://schemas.openxmlformats.org/officeDocument/2006/relationships/hyperlink" Target="https://rosatomnewsletter.com/2022/07/26/paks-is-licensing/" TargetMode="External"/><Relationship Id="rId177" Type="http://schemas.openxmlformats.org/officeDocument/2006/relationships/hyperlink" Target="https://www.world-nuclear.org/information-library/country-profiles/countries-o-s/south-africa.aspx" TargetMode="External"/><Relationship Id="rId198" Type="http://schemas.openxmlformats.org/officeDocument/2006/relationships/hyperlink" Target="https://world-nuclear.org/information-library/country-profiles/countries-g-n/india.aspx" TargetMode="External"/><Relationship Id="rId202" Type="http://schemas.openxmlformats.org/officeDocument/2006/relationships/hyperlink" Target="https://rosatom-asia.com/press-centre/rosatom-in-media/world-nuclear-association-the-construction-of-the-nuclear-power-plant-will-demonstrate-indonesia-s-s/" TargetMode="External"/><Relationship Id="rId223" Type="http://schemas.openxmlformats.org/officeDocument/2006/relationships/hyperlink" Target="https://www.eco-business.com/news/questions-over-russia-funded-nuclear-power-plant-in-bangladesh/" TargetMode="External"/><Relationship Id="rId244" Type="http://schemas.openxmlformats.org/officeDocument/2006/relationships/hyperlink" Target="https://www.world-nuclear.org/reactor/default.aspx/VANDELLOS-2" TargetMode="External"/><Relationship Id="rId18" Type="http://schemas.openxmlformats.org/officeDocument/2006/relationships/hyperlink" Target="https://www.world-nuclear.org/information-library/country-profiles/countries-o-s/russia-nuclear-power.aspx" TargetMode="External"/><Relationship Id="rId39" Type="http://schemas.openxmlformats.org/officeDocument/2006/relationships/hyperlink" Target="https://caspiannews.com/news-detail/czech-republic-excludes-rosatom-from-nuclear-tender-amid-spat-with-moscow-2021-4-20-30/" TargetMode="External"/><Relationship Id="rId50" Type="http://schemas.openxmlformats.org/officeDocument/2006/relationships/hyperlink" Target="https://world-nuclear-news.org/Articles/TVEL-supplies-fuel-for-Hungarian-research-reactor" TargetMode="External"/><Relationship Id="rId104" Type="http://schemas.openxmlformats.org/officeDocument/2006/relationships/hyperlink" Target="https://www.albawaba.com/business/russia-to-build-first-nuclear-plant-in-sudan-in-2019-1105262" TargetMode="External"/><Relationship Id="rId125" Type="http://schemas.openxmlformats.org/officeDocument/2006/relationships/hyperlink" Target="https://www.world-nuclear.org/reactor/default.aspx/KHMELNITSKI-3" TargetMode="External"/><Relationship Id="rId146" Type="http://schemas.openxmlformats.org/officeDocument/2006/relationships/hyperlink" Target="https://www.world-nuclear.org/information-library/country-profiles/countries-o-s/russia-nuclear-power.aspx" TargetMode="External"/><Relationship Id="rId167" Type="http://schemas.openxmlformats.org/officeDocument/2006/relationships/hyperlink" Target="https://world-nuclear.org/information-library/country-profiles/countries-t-z/ukraine.aspx" TargetMode="External"/><Relationship Id="rId188" Type="http://schemas.openxmlformats.org/officeDocument/2006/relationships/hyperlink" Target="https://timesofindia.indiatimes.com/india/india-starts-building-last-unit-of-kudankulam-n-plant-with-russian-help/articleshow/88420804.cms" TargetMode="External"/><Relationship Id="rId71" Type="http://schemas.openxmlformats.org/officeDocument/2006/relationships/hyperlink" Target="https://www.world-nuclear-news.org/NP-Russia-and-Philippines-agree-to-nuclear-cooperation-1511174.html" TargetMode="External"/><Relationship Id="rId92" Type="http://schemas.openxmlformats.org/officeDocument/2006/relationships/hyperlink" Target="https://pris.iaea.org/PRIS/CountryStatistics/ReactorDetails.aspx?current=544" TargetMode="External"/><Relationship Id="rId213" Type="http://schemas.openxmlformats.org/officeDocument/2006/relationships/hyperlink" Target="https://www.neimagazine.com/features/featurenewcomer-nation-7274233/" TargetMode="External"/><Relationship Id="rId234" Type="http://schemas.openxmlformats.org/officeDocument/2006/relationships/hyperlink" Target="https://pris.iaea.org/PRIS/CountryStatistics/ReactorDetails.aspx?current=1110" TargetMode="External"/><Relationship Id="rId2" Type="http://schemas.openxmlformats.org/officeDocument/2006/relationships/hyperlink" Target="https://www.worldnuclearreport.org/IMG/pdf/wnisr2020-v2_lr.pdf" TargetMode="External"/><Relationship Id="rId29" Type="http://schemas.openxmlformats.org/officeDocument/2006/relationships/hyperlink" Target="https://www.world-nuclear.org/information-library/country-profiles/countries-o-s/russia-nuclear-power.aspx" TargetMode="External"/><Relationship Id="rId255" Type="http://schemas.openxmlformats.org/officeDocument/2006/relationships/hyperlink" Target="https://www.world-nuclear.org/information-library/country-profiles/countries-o-s/russia-nuclear-power.aspx" TargetMode="External"/><Relationship Id="rId40" Type="http://schemas.openxmlformats.org/officeDocument/2006/relationships/hyperlink" Target="https://ecdru.files.wordpress.com/2019/03/rosatom-report2019.pdf" TargetMode="External"/><Relationship Id="rId115" Type="http://schemas.openxmlformats.org/officeDocument/2006/relationships/hyperlink" Target="https://pris.iaea.org/PRIS/CountryStatistics/CountryDetails.aspx?current=TR" TargetMode="External"/><Relationship Id="rId136" Type="http://schemas.openxmlformats.org/officeDocument/2006/relationships/hyperlink" Target="https://kun.uz/en/news/2021/11/26/uzbekistan-plans-to-begin-npp-construction-in-2022" TargetMode="External"/><Relationship Id="rId157" Type="http://schemas.openxmlformats.org/officeDocument/2006/relationships/hyperlink" Target="https://www.neimagazine.com/news/newsdukovany-npp-to-change-fuel-suppliers-9696032" TargetMode="External"/><Relationship Id="rId178" Type="http://schemas.openxmlformats.org/officeDocument/2006/relationships/hyperlink" Target="https://www.world-nuclear.org/information-library/country-profiles/countries-o-s/russia-nuclear-power.aspx" TargetMode="External"/><Relationship Id="rId61" Type="http://schemas.openxmlformats.org/officeDocument/2006/relationships/hyperlink" Target="https://tvel.ru/en/press-center/news/?ELEMENT_ID=8153" TargetMode="External"/><Relationship Id="rId82" Type="http://schemas.openxmlformats.org/officeDocument/2006/relationships/hyperlink" Target="https://www.worldnuclearreport.org/IMG/pdf/wnisr2020-v2_hr.pdf" TargetMode="External"/><Relationship Id="rId199" Type="http://schemas.openxmlformats.org/officeDocument/2006/relationships/hyperlink" Target="https://world-nuclear.org/information-library/country-profiles/countries-g-n/india.aspx" TargetMode="External"/><Relationship Id="rId203" Type="http://schemas.openxmlformats.org/officeDocument/2006/relationships/hyperlink" Target="https://www.world-nuclear.org/reactor/default.aspx/BUSHEHR-1" TargetMode="External"/><Relationship Id="rId19" Type="http://schemas.openxmlformats.org/officeDocument/2006/relationships/hyperlink" Target="http://en.cnnc.com.cn/2018-06/11/c_446209.htm" TargetMode="External"/><Relationship Id="rId224" Type="http://schemas.openxmlformats.org/officeDocument/2006/relationships/hyperlink" Target="https://www.eco-business.com/news/questions-over-russia-funded-nuclear-power-plant-in-bangladesh/" TargetMode="External"/><Relationship Id="rId245" Type="http://schemas.openxmlformats.org/officeDocument/2006/relationships/hyperlink" Target="https://www.world-nuclear.org/reactor/default.aspx/VANDELLOS-2" TargetMode="External"/><Relationship Id="rId30" Type="http://schemas.openxmlformats.org/officeDocument/2006/relationships/hyperlink" Target="https://www.world-nuclear.org/information-library/country-profiles/countries-o-s/russia-nuclear-power.aspx" TargetMode="External"/><Relationship Id="rId105" Type="http://schemas.openxmlformats.org/officeDocument/2006/relationships/hyperlink" Target="https://bellona.org/news/nuclear-issues/2018-03-rosatom-reportedly-offering-unlikely-floating-nuclear-power-deal-to-sudan" TargetMode="External"/><Relationship Id="rId126" Type="http://schemas.openxmlformats.org/officeDocument/2006/relationships/hyperlink" Target="https://www.world-nuclear.org/reactor/default.aspx/KHMELNITSKI-3" TargetMode="External"/><Relationship Id="rId147" Type="http://schemas.openxmlformats.org/officeDocument/2006/relationships/hyperlink" Target="https://www.world-nuclear-news.org/NP-Russia-and-Tunisia-sign-nuclear-MOU-02061503.html" TargetMode="External"/><Relationship Id="rId168" Type="http://schemas.openxmlformats.org/officeDocument/2006/relationships/hyperlink" Target="https://www.plenglish.com/news/2022/03/11/ukraine-refuses-to-purchase-russian-fuel-for-its-nuclear-plants/" TargetMode="External"/><Relationship Id="rId51" Type="http://schemas.openxmlformats.org/officeDocument/2006/relationships/hyperlink" Target="https://world-nuclear-news.org/Articles/TVEL-supplies-fuel-for-Hungarian-research-reactor" TargetMode="External"/><Relationship Id="rId72" Type="http://schemas.openxmlformats.org/officeDocument/2006/relationships/hyperlink" Target="https://www.neimagazine.com/news/newsphilippines-considers-reviving-bataan-nuclear-power-project-8164700" TargetMode="External"/><Relationship Id="rId93" Type="http://schemas.openxmlformats.org/officeDocument/2006/relationships/hyperlink" Target="https://rusatom-energy.com/media/rosatom-news/rosatom-will-continue-to-supply-slovakia-s-npps-with-nuclear-fuel/" TargetMode="External"/><Relationship Id="rId189" Type="http://schemas.openxmlformats.org/officeDocument/2006/relationships/hyperlink" Target="https://www.world-nuclear-news.org/Articles/Reactor-plant-equipment-installed-in-Kudankulam-3?feed=feed" TargetMode="External"/><Relationship Id="rId3" Type="http://schemas.openxmlformats.org/officeDocument/2006/relationships/hyperlink" Target="https://www.atomic-energy.ru/news/2020/05/12/103525" TargetMode="External"/><Relationship Id="rId214" Type="http://schemas.openxmlformats.org/officeDocument/2006/relationships/hyperlink" Target="https://rosatomnewsletter.com/2022/06/28/kazakhstan-interested/" TargetMode="External"/><Relationship Id="rId235" Type="http://schemas.openxmlformats.org/officeDocument/2006/relationships/hyperlink" Target="https://pris.iaea.org/PRIS/CountryStatistics/CountryDetails.aspx?current=CN" TargetMode="External"/><Relationship Id="rId256" Type="http://schemas.openxmlformats.org/officeDocument/2006/relationships/printerSettings" Target="../printerSettings/printerSettings1.bin"/><Relationship Id="rId116" Type="http://schemas.openxmlformats.org/officeDocument/2006/relationships/hyperlink" Target="https://world-nuclear.org/information-library/country-profiles/countries-t-z/turkey.aspx" TargetMode="External"/><Relationship Id="rId137" Type="http://schemas.openxmlformats.org/officeDocument/2006/relationships/hyperlink" Target="https://www.world-nuclear.org/information-library/country-profiles/countries-t-z/uzbekistan.aspx" TargetMode="External"/><Relationship Id="rId158" Type="http://schemas.openxmlformats.org/officeDocument/2006/relationships/hyperlink" Target="https://www.neimagazine.com/news/newsdukovany-npp-to-change-fuel-suppliers-9696032" TargetMode="External"/><Relationship Id="rId20" Type="http://schemas.openxmlformats.org/officeDocument/2006/relationships/hyperlink" Target="http://en.cnnc.com.cn/2019-07/11/c_453684.htm" TargetMode="External"/><Relationship Id="rId41" Type="http://schemas.openxmlformats.org/officeDocument/2006/relationships/hyperlink" Target="https://www.power-technology.com/projects/akademik-lomonosov-nuclear-co-generation-russia/" TargetMode="External"/><Relationship Id="rId62" Type="http://schemas.openxmlformats.org/officeDocument/2006/relationships/hyperlink" Target="https://www.world-nuclear.org/information-library/country-profiles/countries-o-s/russia-nuclear-power.aspx" TargetMode="External"/><Relationship Id="rId83" Type="http://schemas.openxmlformats.org/officeDocument/2006/relationships/hyperlink" Target="https://pris.iaea.org/PRIS/CountryStatistics/ReactorDetails.aspx?current=544" TargetMode="External"/><Relationship Id="rId179" Type="http://schemas.openxmlformats.org/officeDocument/2006/relationships/hyperlink" Target="https://kun.uz/en/news/2021/11/26/uzbekistan-plans-to-begin-npp-construction-in-2022" TargetMode="External"/><Relationship Id="rId190" Type="http://schemas.openxmlformats.org/officeDocument/2006/relationships/hyperlink" Target="https://www.hindustantimes.com/india-news/russia-starts-manufacturing-reactor-for-kudankulam-nuclear-power-plant-101642458342733.html" TargetMode="External"/><Relationship Id="rId204" Type="http://schemas.openxmlformats.org/officeDocument/2006/relationships/hyperlink" Target="http://https/world-nuclear.org/information-library/country-profiles/countries-t-z/united-kingdom.aspx" TargetMode="External"/><Relationship Id="rId225" Type="http://schemas.openxmlformats.org/officeDocument/2006/relationships/hyperlink" Target="https://www.world-nuclear-news.org/Articles/Brazils-ENBPar-and-Rosatom-agree-to-cooperate" TargetMode="External"/><Relationship Id="rId246" Type="http://schemas.openxmlformats.org/officeDocument/2006/relationships/hyperlink" Target="http://https/www.world-nuclear.org/reactor/default.aspx/ALMARAZ-1" TargetMode="External"/><Relationship Id="rId106" Type="http://schemas.openxmlformats.org/officeDocument/2006/relationships/hyperlink" Target="https://www.rbth.com/business/330632-fnnp-akademik-lomonosov" TargetMode="External"/><Relationship Id="rId127" Type="http://schemas.openxmlformats.org/officeDocument/2006/relationships/hyperlink" Target="https://www.world-nuclear-news.org/Articles/Ukraine-planning-for-post-war-nuclear-power-plants" TargetMode="External"/><Relationship Id="rId10" Type="http://schemas.openxmlformats.org/officeDocument/2006/relationships/hyperlink" Target="https://en.wikipedia.org/wiki/Kudankulam_Nuclear_Power_Plant" TargetMode="External"/><Relationship Id="rId31" Type="http://schemas.openxmlformats.org/officeDocument/2006/relationships/hyperlink" Target="https://www.world-nuclear.org/information-library/country-profiles/countries-o-s/russia-nuclear-power.aspx" TargetMode="External"/><Relationship Id="rId52" Type="http://schemas.openxmlformats.org/officeDocument/2006/relationships/hyperlink" Target="https://www.tvel.ru/en/" TargetMode="External"/><Relationship Id="rId73" Type="http://schemas.openxmlformats.org/officeDocument/2006/relationships/hyperlink" Target="https://www.powermag.com/philippines-taking-new-look-at-nuclear-power/" TargetMode="External"/><Relationship Id="rId94" Type="http://schemas.openxmlformats.org/officeDocument/2006/relationships/hyperlink" Target="https://pris.iaea.org/PRIS/CountryStatistics/CountryDetails.aspx?current=SK" TargetMode="External"/><Relationship Id="rId148" Type="http://schemas.openxmlformats.org/officeDocument/2006/relationships/hyperlink" Target="https://www.world-nuclear.org/information-library/country-profiles/others/emerging-nuclear-energy-countries.aspx" TargetMode="External"/><Relationship Id="rId169" Type="http://schemas.openxmlformats.org/officeDocument/2006/relationships/hyperlink" Target="https://en.thepage.ua/economy/ukraine-refuses-russian-nuclear-fuel" TargetMode="External"/><Relationship Id="rId4" Type="http://schemas.openxmlformats.org/officeDocument/2006/relationships/hyperlink" Target="https://www.atomic-energy.ru/news/2018/10/30/90031" TargetMode="External"/><Relationship Id="rId180" Type="http://schemas.openxmlformats.org/officeDocument/2006/relationships/hyperlink" Target="https://www.world-nuclear.org/information-library/country-profiles/others/emerging-nuclear-energy-countries.aspx" TargetMode="External"/><Relationship Id="rId215" Type="http://schemas.openxmlformats.org/officeDocument/2006/relationships/hyperlink" Target="http://https/world-nuclear.org/information-library/country-profiles/countries-t-z/united-kingdom.aspx" TargetMode="External"/><Relationship Id="rId236" Type="http://schemas.openxmlformats.org/officeDocument/2006/relationships/hyperlink" Target="https://pris.iaea.org/PRIS/CountryStatistics/CountryDetails.aspx?current=CN" TargetMode="External"/><Relationship Id="rId257"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nucnet.org/news/russia-and-rwanda-sign-agreement-on-nuclear-research-centre-10-5-2019" TargetMode="External"/><Relationship Id="rId13" Type="http://schemas.openxmlformats.org/officeDocument/2006/relationships/hyperlink" Target="https://vovworld.vn/en-US/news/nuclear-research-center-to-be-built-in-vietnam-1054981.vov" TargetMode="External"/><Relationship Id="rId18" Type="http://schemas.openxmlformats.org/officeDocument/2006/relationships/hyperlink" Target="https://en.vietnamplus.vn/cambodia-russia-discuss-establishment-of-nuclear-science-centre/164534.vnp" TargetMode="External"/><Relationship Id="rId26" Type="http://schemas.openxmlformats.org/officeDocument/2006/relationships/hyperlink" Target="https://www.ncbj.gov.pl/en/o-nas/maria-research-reactor" TargetMode="External"/><Relationship Id="rId3" Type="http://schemas.openxmlformats.org/officeDocument/2006/relationships/hyperlink" Target="https://bellona.org/news/nuclear-issues/2018-03-rosatom-reportedly-offering-unlikely-floating-nuclear-power-deal-to-sudan" TargetMode="External"/><Relationship Id="rId21" Type="http://schemas.openxmlformats.org/officeDocument/2006/relationships/hyperlink" Target="https://www.neimagazine.com/news/newsbolivian-nuclear-research-centre-to-be-completed-ahead-of-schedule-7136786" TargetMode="External"/><Relationship Id="rId7" Type="http://schemas.openxmlformats.org/officeDocument/2006/relationships/hyperlink" Target="https://www.nucnet.org/news/russia-and-rwanda-sign-agreement-on-nuclear-research-centre-10-5-2019" TargetMode="External"/><Relationship Id="rId12" Type="http://schemas.openxmlformats.org/officeDocument/2006/relationships/hyperlink" Target="https://www.world-nuclear.org/information-library/country-profiles/countries-t-z/vietnam.aspx" TargetMode="External"/><Relationship Id="rId17" Type="http://schemas.openxmlformats.org/officeDocument/2006/relationships/hyperlink" Target="https://www.businessnewsasia.com/201605185233149-russia-rosatom-cambodia-sign-nuclear-energy-deal/" TargetMode="External"/><Relationship Id="rId25" Type="http://schemas.openxmlformats.org/officeDocument/2006/relationships/hyperlink" Target="https://rg.ru/2019/12/03/medvedev-nazval-mongoliiu-druzhestvennoj-stranoj.html" TargetMode="External"/><Relationship Id="rId2" Type="http://schemas.openxmlformats.org/officeDocument/2006/relationships/hyperlink" Target="https://www.world-nuclear-news.org/Articles/Ethiopia,-Russia-extend-cooperation-in-nuclear-ene" TargetMode="External"/><Relationship Id="rId16" Type="http://schemas.openxmlformats.org/officeDocument/2006/relationships/hyperlink" Target="https://rusatom-energy.com/media/rosatom-news/zambia-center-for-nuclear-science-and-technology-premiered-at-the-largest-zambia-trade-show/" TargetMode="External"/><Relationship Id="rId20" Type="http://schemas.openxmlformats.org/officeDocument/2006/relationships/hyperlink" Target="https://www.world-nuclear-news.org/NP-Russia-and-Paraguay-forge-closer-nuclear-power-ties-20091701.html" TargetMode="External"/><Relationship Id="rId29" Type="http://schemas.openxmlformats.org/officeDocument/2006/relationships/table" Target="../tables/table2.xml"/><Relationship Id="rId1" Type="http://schemas.openxmlformats.org/officeDocument/2006/relationships/hyperlink" Target="http://https/www.world-nuclear-news.org/Articles/Ethiopia,-Russia-extend-cooperation-in-nuclear-ene" TargetMode="External"/><Relationship Id="rId6" Type="http://schemas.openxmlformats.org/officeDocument/2006/relationships/hyperlink" Target="https://www.worldnuclearreport.org/IMG/pdf/wnisr2020-v2_hr.pdf" TargetMode="External"/><Relationship Id="rId11" Type="http://schemas.openxmlformats.org/officeDocument/2006/relationships/hyperlink" Target="https://world-nuclear.org/information-library/country-profiles/countries-t-z/vietnam.aspx" TargetMode="External"/><Relationship Id="rId24" Type="http://schemas.openxmlformats.org/officeDocument/2006/relationships/hyperlink" Target="https://nppa.gov.eg/en/russias-nccp-to-supply-egyptian-research-reactor/" TargetMode="External"/><Relationship Id="rId5" Type="http://schemas.openxmlformats.org/officeDocument/2006/relationships/hyperlink" Target="https://www.neimagazine.com/features/featurenuclear-newcomers-surge-9829730/" TargetMode="External"/><Relationship Id="rId15" Type="http://schemas.openxmlformats.org/officeDocument/2006/relationships/hyperlink" Target="https://www.world-nuclear.org/information-library/country-profiles/others/emerging-nuclear-energy-countries.aspx" TargetMode="External"/><Relationship Id="rId23" Type="http://schemas.openxmlformats.org/officeDocument/2006/relationships/hyperlink" Target="https://nppa.gov.eg/en/russias-nccp-to-supply-egyptian-research-reactor/" TargetMode="External"/><Relationship Id="rId28" Type="http://schemas.openxmlformats.org/officeDocument/2006/relationships/printerSettings" Target="../printerSettings/printerSettings2.bin"/><Relationship Id="rId10" Type="http://schemas.openxmlformats.org/officeDocument/2006/relationships/hyperlink" Target="https://ecdru.files.wordpress.com/2019/03/rosatom-report2019.pdf" TargetMode="External"/><Relationship Id="rId19" Type="http://schemas.openxmlformats.org/officeDocument/2006/relationships/hyperlink" Target="http://https/rosatom-mena.com/press-centre/news/the-democratic-republic-of-the-congo-and-rosatom-will-devel-workforce-capacity-and-make-efforts-to-c/" TargetMode="External"/><Relationship Id="rId4" Type="http://schemas.openxmlformats.org/officeDocument/2006/relationships/hyperlink" Target="https://www.neimagazine.com/features/featurenuclear-newcomers-surge-9829730/" TargetMode="External"/><Relationship Id="rId9" Type="http://schemas.openxmlformats.org/officeDocument/2006/relationships/hyperlink" Target="https://www.nucnet.org/news/russia-and-rwanda-sign-agreement-on-nuclear-research-centre-10-5-2019" TargetMode="External"/><Relationship Id="rId14" Type="http://schemas.openxmlformats.org/officeDocument/2006/relationships/hyperlink" Target="https://www.world-nuclear-news.org/C-Rosatom-expands-overseas-links-with-new-agreements-16051801.html" TargetMode="External"/><Relationship Id="rId22" Type="http://schemas.openxmlformats.org/officeDocument/2006/relationships/hyperlink" Target="https://www.world-nuclear-news.org/Articles/Nuclear-research-and-technology-centre-in-Bolivia" TargetMode="External"/><Relationship Id="rId27" Type="http://schemas.openxmlformats.org/officeDocument/2006/relationships/hyperlink" Target="https://rosatom-europe.com/en/press-centre/news/russia-and-serbia-sign-agreements-to-build-a-centre-for-nuclear-science-and-technology-in-serbi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world-nuclear-news.org/C-Rosatom-expands-overseas-links-with-new-agreements-16051801.html" TargetMode="External"/><Relationship Id="rId13" Type="http://schemas.openxmlformats.org/officeDocument/2006/relationships/hyperlink" Target="https://www.world-nuclear-news.org/C-Rosatom-expands-overseas-links-with-new-agreements-16051801.html" TargetMode="External"/><Relationship Id="rId18" Type="http://schemas.openxmlformats.org/officeDocument/2006/relationships/hyperlink" Target="http://https/www.rosatom.ru/en/press-centre/news/russia-and-the-dominican-republic-to-develop-cooperation-in-the-field-of-peaceful-use-of-nuclear-ene/" TargetMode="External"/><Relationship Id="rId3" Type="http://schemas.openxmlformats.org/officeDocument/2006/relationships/hyperlink" Target="https://bellona.org/news/nuclear-issues/2018-03-rosatom-reportedly-offering-unlikely-floating-nuclear-power-deal-to-sudan" TargetMode="External"/><Relationship Id="rId21" Type="http://schemas.openxmlformats.org/officeDocument/2006/relationships/hyperlink" Target="http://https/www.rosatom.ru/en/press-centre/news/russia-and-costa-rica-will-develop-cooperation-in-peaceful-uses-of-nuclear-energy/?sphrase_id=2936584" TargetMode="External"/><Relationship Id="rId7" Type="http://schemas.openxmlformats.org/officeDocument/2006/relationships/hyperlink" Target="https://www.neimagazine.com/news/newskuwait-drops-nuclear-power-plans-4991602" TargetMode="External"/><Relationship Id="rId12" Type="http://schemas.openxmlformats.org/officeDocument/2006/relationships/hyperlink" Target="https://www.reuters.com/article/us-chile-lithium-russia-idUSKBN1WU1MI" TargetMode="External"/><Relationship Id="rId17" Type="http://schemas.openxmlformats.org/officeDocument/2006/relationships/hyperlink" Target="https://www.aa.com.tr/en/energy/nuclear/russia-uganda-sign-deal-on-civil-nuclear-energy/26676" TargetMode="External"/><Relationship Id="rId2" Type="http://schemas.openxmlformats.org/officeDocument/2006/relationships/hyperlink" Target="https://bellona.org/news/nuclear-issues/2018-03-rosatom-reportedly-offering-unlikely-floating-nuclear-power-deal-to-sudan" TargetMode="External"/><Relationship Id="rId16" Type="http://schemas.openxmlformats.org/officeDocument/2006/relationships/hyperlink" Target="https://www.neimagazine.com/news/newsrosatom-signs-mou-with-burundi-8703091/" TargetMode="External"/><Relationship Id="rId20" Type="http://schemas.openxmlformats.org/officeDocument/2006/relationships/hyperlink" Target="http://https/www.aa.com.tr/en/energy/nuclear/russia-uganda-sign-deal-on-civil-nuclear-energy/26676" TargetMode="External"/><Relationship Id="rId1" Type="http://schemas.openxmlformats.org/officeDocument/2006/relationships/hyperlink" Target="https://rosatomnewsletter.com/2017/09/28/russia-and-cambodia-to-cooperate-in-civil-nuclear/" TargetMode="External"/><Relationship Id="rId6" Type="http://schemas.openxmlformats.org/officeDocument/2006/relationships/hyperlink" Target="https://nbn.business/nuclear-power-plant-kuwait/" TargetMode="External"/><Relationship Id="rId11" Type="http://schemas.openxmlformats.org/officeDocument/2006/relationships/hyperlink" Target="https://ecdru.files.wordpress.com/2019/03/rosatom-report2019.pdf" TargetMode="External"/><Relationship Id="rId5" Type="http://schemas.openxmlformats.org/officeDocument/2006/relationships/hyperlink" Target="https://www.world-nuclear-news.org/Articles/Russia-s-Rosatom-signs-$10-billion-worth-of-deals" TargetMode="External"/><Relationship Id="rId15" Type="http://schemas.openxmlformats.org/officeDocument/2006/relationships/hyperlink" Target="https://www.neimagazine.com/news/newsrosatom-signs-mou-with-burundi-8703091/" TargetMode="External"/><Relationship Id="rId10" Type="http://schemas.openxmlformats.org/officeDocument/2006/relationships/hyperlink" Target="https://jamestown.org/program/russia-proposes-to-build-nuclear-power-plant-in-azerbaijan/" TargetMode="External"/><Relationship Id="rId19" Type="http://schemas.openxmlformats.org/officeDocument/2006/relationships/hyperlink" Target="https://www.rosatom.ru/en/press-centre/news/russia-and-the-dominican-republic-to-develop-cooperation-in-the-field-of-peaceful-use-of-nuclear-ene/" TargetMode="External"/><Relationship Id="rId4" Type="http://schemas.openxmlformats.org/officeDocument/2006/relationships/hyperlink" Target="https://www.mining.com/russian-state-corporation-suspends-1-2-billion-uranium-project-tanzania/" TargetMode="External"/><Relationship Id="rId9" Type="http://schemas.openxmlformats.org/officeDocument/2006/relationships/hyperlink" Target="https://world-nuclear-news.org/Articles/Rosatom-forges-more-links-with-nuclear-newcomers" TargetMode="External"/><Relationship Id="rId14" Type="http://schemas.openxmlformats.org/officeDocument/2006/relationships/hyperlink" Target="https://www.breitbart.com/asia/2019/10/08/russia-expresses-interest-in-nuclear-energy-projects-in-cuba/" TargetMode="External"/><Relationship Id="rId22"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3" Type="http://schemas.openxmlformats.org/officeDocument/2006/relationships/hyperlink" Target="https://ecdru.files.wordpress.com/2019/03/rosatom-report2019.pdf" TargetMode="External"/><Relationship Id="rId18" Type="http://schemas.openxmlformats.org/officeDocument/2006/relationships/hyperlink" Target="https://ecdru.files.wordpress.com/2019/03/rosatom-report2019.pdf" TargetMode="External"/><Relationship Id="rId26" Type="http://schemas.openxmlformats.org/officeDocument/2006/relationships/hyperlink" Target="https://www.businessnewsasia.com/201605185233149-russia-rosatom-cambodia-sign-nuclear-energy-deal/" TargetMode="External"/><Relationship Id="rId39" Type="http://schemas.openxmlformats.org/officeDocument/2006/relationships/hyperlink" Target="https://www.globalconstructionreview.com/news/ethiopia-and-russia-sign-three-year-nuclear-power-/" TargetMode="External"/><Relationship Id="rId21" Type="http://schemas.openxmlformats.org/officeDocument/2006/relationships/hyperlink" Target="https://www.world-nuclear.org/information-library/country-profiles/countries-a-f/egypt.aspx" TargetMode="External"/><Relationship Id="rId34" Type="http://schemas.openxmlformats.org/officeDocument/2006/relationships/hyperlink" Target="https://www.world-nuclear-news.org/C-Rosatom-expands-overseas-links-with-new-agreements-16051801.html" TargetMode="External"/><Relationship Id="rId42" Type="http://schemas.openxmlformats.org/officeDocument/2006/relationships/hyperlink" Target="https://www.world-nuclear-news.org/Articles/Russia-s-Rosatom-signs-$10-billion-worth-of-deals" TargetMode="External"/><Relationship Id="rId47" Type="http://schemas.openxmlformats.org/officeDocument/2006/relationships/hyperlink" Target="https://www.globalconstructionreview.com/news/rosatom-help-algeria-race-b7uild-afric7as-fir7st/" TargetMode="External"/><Relationship Id="rId50" Type="http://schemas.openxmlformats.org/officeDocument/2006/relationships/hyperlink" Target="https://nbn.business/nuclear-power-plant-kuwait/" TargetMode="External"/><Relationship Id="rId55" Type="http://schemas.openxmlformats.org/officeDocument/2006/relationships/hyperlink" Target="https://rosatom-mena.com/press-centre/news/the-democratic-republic-of-the-congo-and-rosatom-will-devel-workforce-capacity-and-make-efforts-to-c/" TargetMode="External"/><Relationship Id="rId7" Type="http://schemas.openxmlformats.org/officeDocument/2006/relationships/hyperlink" Target="https://www.worldnuclearreport.org/IMG/pdf/wnisr2020-v2_hr.pdf" TargetMode="External"/><Relationship Id="rId2" Type="http://schemas.openxmlformats.org/officeDocument/2006/relationships/hyperlink" Target="https://www.worldnuclearreport.org/IMG/pdf/wnisr2020-v2_hr.pdf" TargetMode="External"/><Relationship Id="rId16" Type="http://schemas.openxmlformats.org/officeDocument/2006/relationships/hyperlink" Target="https://ecdru.files.wordpress.com/2019/03/rosatom-report2019.pdf" TargetMode="External"/><Relationship Id="rId29" Type="http://schemas.openxmlformats.org/officeDocument/2006/relationships/hyperlink" Target="https://www.businessnewsasia.com/201605185233149-russia-rosatom-cambodia-sign-nuclear-energy-deal/" TargetMode="External"/><Relationship Id="rId11" Type="http://schemas.openxmlformats.org/officeDocument/2006/relationships/hyperlink" Target="https://ecdru.files.wordpress.com/2019/03/rosatom-report2019.pdf" TargetMode="External"/><Relationship Id="rId24" Type="http://schemas.openxmlformats.org/officeDocument/2006/relationships/hyperlink" Target="https://www.world-nuclear.org/information-library/country-profiles/countries-g-n/indonesia.aspx" TargetMode="External"/><Relationship Id="rId32" Type="http://schemas.openxmlformats.org/officeDocument/2006/relationships/hyperlink" Target="https://www.world-nuclear-news.org/Articles/Russia-s-Rosatom-signs-$10-billion-worth-of-deals" TargetMode="External"/><Relationship Id="rId37" Type="http://schemas.openxmlformats.org/officeDocument/2006/relationships/hyperlink" Target="https://www.world-nuclear-news.org/C-Rosatom-expands-overseas-links-with-new-agreements-16051801.html" TargetMode="External"/><Relationship Id="rId40" Type="http://schemas.openxmlformats.org/officeDocument/2006/relationships/hyperlink" Target="https://www.power-eng.com/nuclear/nigeria-engages-rosatom-on-nuclear-development/" TargetMode="External"/><Relationship Id="rId45" Type="http://schemas.openxmlformats.org/officeDocument/2006/relationships/hyperlink" Target="https://world-nuclear-news.org/Articles/Rosatom-forges-more-links-with-nuclear-newcomers" TargetMode="External"/><Relationship Id="rId53" Type="http://schemas.openxmlformats.org/officeDocument/2006/relationships/hyperlink" Target="https://rusatom-energy.com/media/rosatom-news/sniip-atomenergomash-and-elkon-elektrik-of-turkey-have-signed-memorandum-on-strategic-cooperation-/" TargetMode="External"/><Relationship Id="rId5" Type="http://schemas.openxmlformats.org/officeDocument/2006/relationships/hyperlink" Target="https://www.worldnuclearreport.org/IMG/pdf/wnisr2020-v2_hr.pdf" TargetMode="External"/><Relationship Id="rId19" Type="http://schemas.openxmlformats.org/officeDocument/2006/relationships/hyperlink" Target="https://ecdru.files.wordpress.com/2019/03/rosatom-report2019.pdf" TargetMode="External"/><Relationship Id="rId4" Type="http://schemas.openxmlformats.org/officeDocument/2006/relationships/hyperlink" Target="https://www.worldnuclearreport.org/IMG/pdf/wnisr2020-v2_hr.pdf" TargetMode="External"/><Relationship Id="rId9" Type="http://schemas.openxmlformats.org/officeDocument/2006/relationships/hyperlink" Target="https://ecdru.files.wordpress.com/2019/03/rosatom-report2019.pdf" TargetMode="External"/><Relationship Id="rId14" Type="http://schemas.openxmlformats.org/officeDocument/2006/relationships/hyperlink" Target="https://ecdru.files.wordpress.com/2019/03/rosatom-report2019.pdf" TargetMode="External"/><Relationship Id="rId22" Type="http://schemas.openxmlformats.org/officeDocument/2006/relationships/hyperlink" Target="https://www.world-nuclear.org/information-library/country-profiles/countries-g-n/india.aspx" TargetMode="External"/><Relationship Id="rId27" Type="http://schemas.openxmlformats.org/officeDocument/2006/relationships/hyperlink" Target="https://www.businessnewsasia.com/201605185233149-russia-rosatom-cambodia-sign-nuclear-energy-deal/" TargetMode="External"/><Relationship Id="rId30" Type="http://schemas.openxmlformats.org/officeDocument/2006/relationships/hyperlink" Target="http://www.rusatom-overseas.com/media/news/rosatom-signs-the-contract-for-the-construction-of-the-nuclear-technology-center-in-bolivia.html" TargetMode="External"/><Relationship Id="rId35" Type="http://schemas.openxmlformats.org/officeDocument/2006/relationships/hyperlink" Target="https://www.world-nuclear-news.org/C-Rosatom-expands-overseas-links-with-new-agreements-16051801.html" TargetMode="External"/><Relationship Id="rId43" Type="http://schemas.openxmlformats.org/officeDocument/2006/relationships/hyperlink" Target="https://www.world-nuclear-news.org/NP-Russia-and-Philippines-agree-to-nuclear-cooperation-1511174.html" TargetMode="External"/><Relationship Id="rId48" Type="http://schemas.openxmlformats.org/officeDocument/2006/relationships/hyperlink" Target="https://www.globalconstructionreview.com/news/rosatom-help-algeria-race-b7uild-afric7as-fir7st/" TargetMode="External"/><Relationship Id="rId56" Type="http://schemas.openxmlformats.org/officeDocument/2006/relationships/hyperlink" Target="https://rosatom-mena.com/press-centre/news/the-democratic-republic-of-the-congo-and-rosatom-will-devel-workforce-capacity-and-make-efforts-to-c/" TargetMode="External"/><Relationship Id="rId8" Type="http://schemas.openxmlformats.org/officeDocument/2006/relationships/hyperlink" Target="https://www.worldnuclearreport.org/IMG/pdf/wnisr2020-v2_hr.pdf" TargetMode="External"/><Relationship Id="rId51" Type="http://schemas.openxmlformats.org/officeDocument/2006/relationships/hyperlink" Target="https://rosatom-europe.com/press-centre/news/tenex-continues-supplies-of-enriched-uranium-to-spain/" TargetMode="External"/><Relationship Id="rId3" Type="http://schemas.openxmlformats.org/officeDocument/2006/relationships/hyperlink" Target="https://www.worldnuclearreport.org/IMG/pdf/wnisr2020-v2_hr.pdf" TargetMode="External"/><Relationship Id="rId12" Type="http://schemas.openxmlformats.org/officeDocument/2006/relationships/hyperlink" Target="https://ecdru.files.wordpress.com/2019/03/rosatom-report2019.pdf" TargetMode="External"/><Relationship Id="rId17" Type="http://schemas.openxmlformats.org/officeDocument/2006/relationships/hyperlink" Target="https://ecdru.files.wordpress.com/2019/03/rosatom-report2019.pdf" TargetMode="External"/><Relationship Id="rId25" Type="http://schemas.openxmlformats.org/officeDocument/2006/relationships/hyperlink" Target="https://www.world-nuclear.org/information-library/country-profiles/countries-g-n/kazakhstan.aspx" TargetMode="External"/><Relationship Id="rId33" Type="http://schemas.openxmlformats.org/officeDocument/2006/relationships/hyperlink" Target="https://www.world-nuclear-news.org/C-Rosatom-expands-overseas-links-with-new-agreements-16051801.html" TargetMode="External"/><Relationship Id="rId38" Type="http://schemas.openxmlformats.org/officeDocument/2006/relationships/hyperlink" Target="https://www.globalconstructionreview.com/news/russia-signed-help-ethiopia-start-its-first-nuclea/" TargetMode="External"/><Relationship Id="rId46" Type="http://schemas.openxmlformats.org/officeDocument/2006/relationships/hyperlink" Target="https://www.globalconstructionreview.com/news/rosatom-help-algeria-race-b7uild-afric7as-fir7st/" TargetMode="External"/><Relationship Id="rId20" Type="http://schemas.openxmlformats.org/officeDocument/2006/relationships/hyperlink" Target="https://www.world-nuclear.org/information-library/country-profiles/countries-a-f/argentina.aspx" TargetMode="External"/><Relationship Id="rId41" Type="http://schemas.openxmlformats.org/officeDocument/2006/relationships/hyperlink" Target="https://www.africa-energy.com/article/nigeriakenya-rosatom-signs-new-agreements" TargetMode="External"/><Relationship Id="rId54" Type="http://schemas.openxmlformats.org/officeDocument/2006/relationships/hyperlink" Target="https://www.world-nuclear.org/information-library/country-profiles/countries-o-s/south-africa.aspx" TargetMode="External"/><Relationship Id="rId1" Type="http://schemas.openxmlformats.org/officeDocument/2006/relationships/hyperlink" Target="https://www.worldnuclearreport.org/IMG/pdf/wnisr2020-v2_lr.pdf" TargetMode="External"/><Relationship Id="rId6" Type="http://schemas.openxmlformats.org/officeDocument/2006/relationships/hyperlink" Target="https://www.worldnuclearreport.org/IMG/pdf/wnisr2020-v2_hr.pdf" TargetMode="External"/><Relationship Id="rId15" Type="http://schemas.openxmlformats.org/officeDocument/2006/relationships/hyperlink" Target="https://ecdru.files.wordpress.com/2019/03/rosatom-report2019.pdf" TargetMode="External"/><Relationship Id="rId23" Type="http://schemas.openxmlformats.org/officeDocument/2006/relationships/hyperlink" Target="https://www.world-nuclear.org/information-library/country-profiles/countries-g-n/india.aspx" TargetMode="External"/><Relationship Id="rId28" Type="http://schemas.openxmlformats.org/officeDocument/2006/relationships/hyperlink" Target="https://www.world-nuclear-news.org/NP-Russian-and-Brazilian-firms-to-cooperate-in-nuclear-power-28111701.html" TargetMode="External"/><Relationship Id="rId36" Type="http://schemas.openxmlformats.org/officeDocument/2006/relationships/hyperlink" Target="https://www.world-nuclear-news.org/C-Rosatom-expands-overseas-links-with-new-agreements-16051801.html" TargetMode="External"/><Relationship Id="rId49" Type="http://schemas.openxmlformats.org/officeDocument/2006/relationships/hyperlink" Target="https://www.world-nuclear-news.org/NP-Russia-and-Paraguay-agree-to-cooperate-in-nuclear-energy-19101601.html" TargetMode="External"/><Relationship Id="rId57" Type="http://schemas.openxmlformats.org/officeDocument/2006/relationships/printerSettings" Target="../printerSettings/printerSettings3.bin"/><Relationship Id="rId10" Type="http://schemas.openxmlformats.org/officeDocument/2006/relationships/hyperlink" Target="https://ecdru.files.wordpress.com/2019/03/rosatom-report2019.pdf" TargetMode="External"/><Relationship Id="rId31" Type="http://schemas.openxmlformats.org/officeDocument/2006/relationships/hyperlink" Target="https://www.world-nuclear-news.org/Articles/Russia-s-Rosatom-signs-$10-billion-worth-of-deals" TargetMode="External"/><Relationship Id="rId44" Type="http://schemas.openxmlformats.org/officeDocument/2006/relationships/hyperlink" Target="https://www.world-nuclear-news.org/NP-Russia-and-Tunisia-sign-nuclear-MOU-02061503.html" TargetMode="External"/><Relationship Id="rId52" Type="http://schemas.openxmlformats.org/officeDocument/2006/relationships/hyperlink" Target="https://rosatom-mena.com/press-centre/news/russia-and-turkey-signed-a-memorandum-on-cooperation-in-the-field-of-training-of-human-resources-for/"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C6750-A258-4C0A-98DF-35BC9B1ECAA7}">
  <sheetPr>
    <tabColor rgb="FF0070C0"/>
  </sheetPr>
  <dimension ref="A1:EH109"/>
  <sheetViews>
    <sheetView zoomScale="57" zoomScaleNormal="62" workbookViewId="0">
      <pane ySplit="1" topLeftCell="A2" activePane="bottomLeft" state="frozen"/>
      <selection activeCell="G63" sqref="G63"/>
      <selection pane="bottomLeft" activeCell="G31" sqref="G31"/>
    </sheetView>
  </sheetViews>
  <sheetFormatPr defaultColWidth="8.81640625" defaultRowHeight="14.5"/>
  <cols>
    <col min="1" max="1" width="13.36328125" style="22" customWidth="1"/>
    <col min="2" max="2" width="9.6328125" style="22" customWidth="1"/>
    <col min="3" max="3" width="11.453125" style="22" customWidth="1"/>
    <col min="4" max="4" width="10.453125" style="22" customWidth="1"/>
    <col min="5" max="5" width="8.453125" style="22" customWidth="1"/>
    <col min="6" max="6" width="9.453125" style="22" customWidth="1"/>
    <col min="7" max="7" width="11.453125" style="23" customWidth="1"/>
    <col min="8" max="8" width="9.1796875" style="22" customWidth="1"/>
    <col min="9" max="9" width="25" style="22" customWidth="1"/>
    <col min="10" max="10" width="20.453125" style="22" customWidth="1"/>
    <col min="11" max="11" width="7.1796875" style="22" customWidth="1"/>
    <col min="12" max="12" width="13.81640625" style="22" customWidth="1"/>
    <col min="13" max="13" width="13.453125" style="22" customWidth="1"/>
    <col min="14" max="14" width="5.6328125" style="25" customWidth="1"/>
    <col min="15" max="15" width="5.453125" style="25" customWidth="1"/>
    <col min="16" max="16" width="7.453125" style="25" customWidth="1"/>
    <col min="17" max="17" width="8.1796875" style="25" customWidth="1"/>
    <col min="18" max="18" width="5.453125" style="25" customWidth="1"/>
    <col min="19" max="19" width="5.81640625" style="25" customWidth="1"/>
    <col min="20" max="20" width="6.6328125" style="25" customWidth="1"/>
    <col min="21" max="21" width="9.453125" style="22" customWidth="1"/>
    <col min="22" max="22" width="6.453125" style="22" customWidth="1"/>
    <col min="23" max="23" width="27.36328125" style="22" customWidth="1"/>
    <col min="24" max="24" width="24" style="22" customWidth="1"/>
    <col min="25" max="25" width="27.1796875" style="22" customWidth="1"/>
    <col min="26" max="26" width="30.36328125" style="22" customWidth="1"/>
    <col min="27" max="27" width="32.36328125" style="22" customWidth="1"/>
    <col min="28" max="28" width="23.453125" style="22" customWidth="1"/>
    <col min="29" max="29" width="27.81640625" style="22" customWidth="1"/>
    <col min="30" max="16384" width="8.81640625" style="22"/>
  </cols>
  <sheetData>
    <row r="1" spans="1:29" s="21" customFormat="1" ht="93" customHeight="1">
      <c r="A1" s="38" t="s">
        <v>1</v>
      </c>
      <c r="B1" s="38" t="s">
        <v>2</v>
      </c>
      <c r="C1" s="38" t="s">
        <v>3</v>
      </c>
      <c r="D1" s="38" t="s">
        <v>4</v>
      </c>
      <c r="E1" s="38" t="s">
        <v>5</v>
      </c>
      <c r="F1" s="38" t="s">
        <v>6</v>
      </c>
      <c r="G1" s="39" t="s">
        <v>7</v>
      </c>
      <c r="H1" s="38" t="s">
        <v>8</v>
      </c>
      <c r="I1" s="38" t="s">
        <v>9</v>
      </c>
      <c r="J1" s="38" t="s">
        <v>10</v>
      </c>
      <c r="K1" s="38" t="s">
        <v>11</v>
      </c>
      <c r="L1" s="38" t="s">
        <v>12</v>
      </c>
      <c r="M1" s="38" t="s">
        <v>13</v>
      </c>
      <c r="N1" s="40" t="s">
        <v>14</v>
      </c>
      <c r="O1" s="40" t="s">
        <v>733</v>
      </c>
      <c r="P1" s="40" t="s">
        <v>15</v>
      </c>
      <c r="Q1" s="40" t="s">
        <v>16</v>
      </c>
      <c r="R1" s="40" t="s">
        <v>17</v>
      </c>
      <c r="S1" s="40" t="s">
        <v>18</v>
      </c>
      <c r="T1" s="40" t="s">
        <v>19</v>
      </c>
      <c r="U1" s="38" t="s">
        <v>20</v>
      </c>
      <c r="V1" s="38" t="s">
        <v>21</v>
      </c>
      <c r="W1" s="38" t="s">
        <v>22</v>
      </c>
      <c r="X1" s="38" t="s">
        <v>23</v>
      </c>
      <c r="Y1" s="72" t="s">
        <v>24</v>
      </c>
      <c r="Z1" s="73" t="s">
        <v>25</v>
      </c>
      <c r="AA1" s="114" t="s">
        <v>26</v>
      </c>
      <c r="AB1" s="114"/>
      <c r="AC1" s="114"/>
    </row>
    <row r="2" spans="1:29">
      <c r="A2" s="41" t="s">
        <v>27</v>
      </c>
      <c r="B2" s="41" t="s">
        <v>28</v>
      </c>
      <c r="C2" s="41"/>
      <c r="D2" s="41" t="s">
        <v>29</v>
      </c>
      <c r="E2" s="41"/>
      <c r="F2" s="41"/>
      <c r="G2" s="42"/>
      <c r="H2" s="41"/>
      <c r="I2" s="41"/>
      <c r="J2" s="41" t="s">
        <v>30</v>
      </c>
      <c r="K2" s="41"/>
      <c r="L2" s="41" t="s">
        <v>31</v>
      </c>
      <c r="M2" s="41">
        <v>1114</v>
      </c>
      <c r="N2" s="43">
        <f>M2*24*365*0.000001</f>
        <v>9.7586399999999998</v>
      </c>
      <c r="O2" s="43">
        <f>N2*0.798</f>
        <v>7.78739472</v>
      </c>
      <c r="P2" s="43">
        <f>O2*100/T2</f>
        <v>3.1770026512988525</v>
      </c>
      <c r="Q2" s="44">
        <v>1302</v>
      </c>
      <c r="R2" s="44">
        <v>2174</v>
      </c>
      <c r="S2" s="44">
        <v>146.80000000000001</v>
      </c>
      <c r="T2" s="45">
        <f>R2/Q2*S2</f>
        <v>245.11766513056835</v>
      </c>
      <c r="U2" s="41"/>
      <c r="V2" s="41"/>
      <c r="W2" s="41" t="s">
        <v>32</v>
      </c>
      <c r="X2" s="41" t="s">
        <v>0</v>
      </c>
      <c r="Y2" s="41" t="s">
        <v>33</v>
      </c>
      <c r="Z2" s="46" t="s">
        <v>34</v>
      </c>
      <c r="AA2" s="74"/>
      <c r="AB2" s="74"/>
      <c r="AC2" s="75"/>
    </row>
    <row r="3" spans="1:29">
      <c r="A3" s="41" t="s">
        <v>35</v>
      </c>
      <c r="B3" s="41" t="s">
        <v>36</v>
      </c>
      <c r="C3" s="41" t="s">
        <v>37</v>
      </c>
      <c r="D3" s="41" t="s">
        <v>37</v>
      </c>
      <c r="E3" s="46"/>
      <c r="F3" s="46" t="s">
        <v>38</v>
      </c>
      <c r="G3" s="42">
        <v>2</v>
      </c>
      <c r="H3" s="46" t="s">
        <v>39</v>
      </c>
      <c r="I3" s="46" t="s">
        <v>40</v>
      </c>
      <c r="J3" s="41" t="s">
        <v>41</v>
      </c>
      <c r="K3" s="41" t="s">
        <v>42</v>
      </c>
      <c r="L3" s="41" t="s">
        <v>43</v>
      </c>
      <c r="M3" s="41">
        <v>375</v>
      </c>
      <c r="N3" s="43">
        <f t="shared" ref="N3:N33" si="0">M3*24*365*0.000001</f>
        <v>3.2849999999999997</v>
      </c>
      <c r="O3" s="43">
        <f t="shared" ref="O3:O33" si="1">N3*0.798</f>
        <v>2.6214299999999997</v>
      </c>
      <c r="P3" s="43">
        <f t="shared" ref="P3:P66" si="2">O3*100/T3</f>
        <v>26.500513184938992</v>
      </c>
      <c r="Q3" s="44">
        <v>1387</v>
      </c>
      <c r="R3" s="44">
        <v>1759</v>
      </c>
      <c r="S3" s="44">
        <v>7.8</v>
      </c>
      <c r="T3" s="45">
        <f t="shared" ref="T3:T33" si="3">R3/Q3*S3</f>
        <v>9.8919971160778655</v>
      </c>
      <c r="U3" s="41">
        <v>1975</v>
      </c>
      <c r="V3" s="41">
        <v>1980</v>
      </c>
      <c r="W3" s="41" t="s">
        <v>44</v>
      </c>
      <c r="X3" s="41" t="s">
        <v>45</v>
      </c>
      <c r="Y3" s="41" t="s">
        <v>46</v>
      </c>
      <c r="Z3" s="46" t="s">
        <v>47</v>
      </c>
      <c r="AA3" s="74" t="s">
        <v>48</v>
      </c>
      <c r="AB3" s="74"/>
      <c r="AC3" s="76"/>
    </row>
    <row r="4" spans="1:29">
      <c r="A4" s="41" t="s">
        <v>35</v>
      </c>
      <c r="B4" s="41" t="s">
        <v>36</v>
      </c>
      <c r="C4" s="41" t="s">
        <v>37</v>
      </c>
      <c r="D4" s="41" t="s">
        <v>37</v>
      </c>
      <c r="E4" s="46"/>
      <c r="F4" s="46" t="s">
        <v>49</v>
      </c>
      <c r="G4" s="42">
        <v>5</v>
      </c>
      <c r="H4" s="46" t="s">
        <v>50</v>
      </c>
      <c r="I4" s="46" t="s">
        <v>51</v>
      </c>
      <c r="J4" s="41" t="s">
        <v>52</v>
      </c>
      <c r="K4" s="41" t="s">
        <v>42</v>
      </c>
      <c r="L4" s="41" t="s">
        <v>53</v>
      </c>
      <c r="M4" s="41">
        <v>1200</v>
      </c>
      <c r="N4" s="43">
        <f t="shared" si="0"/>
        <v>10.511999999999999</v>
      </c>
      <c r="O4" s="43">
        <f t="shared" si="1"/>
        <v>8.3885759999999987</v>
      </c>
      <c r="P4" s="43">
        <f t="shared" si="2"/>
        <v>84.801642191804774</v>
      </c>
      <c r="Q4" s="44">
        <v>1387</v>
      </c>
      <c r="R4" s="44">
        <v>1759</v>
      </c>
      <c r="S4" s="44">
        <v>7.8</v>
      </c>
      <c r="T4" s="45">
        <f t="shared" si="3"/>
        <v>9.8919971160778655</v>
      </c>
      <c r="U4" s="41"/>
      <c r="V4" s="41"/>
      <c r="W4" s="41" t="s">
        <v>54</v>
      </c>
      <c r="X4" s="41"/>
      <c r="Y4" s="41" t="s">
        <v>55</v>
      </c>
      <c r="Z4" s="46" t="s">
        <v>47</v>
      </c>
      <c r="AA4" s="74"/>
      <c r="AB4" s="74"/>
      <c r="AC4" s="76"/>
    </row>
    <row r="5" spans="1:29">
      <c r="A5" s="46" t="s">
        <v>56</v>
      </c>
      <c r="B5" s="41" t="s">
        <v>57</v>
      </c>
      <c r="C5" s="41" t="s">
        <v>58</v>
      </c>
      <c r="D5" s="41" t="s">
        <v>59</v>
      </c>
      <c r="E5" s="46"/>
      <c r="F5" s="46" t="s">
        <v>60</v>
      </c>
      <c r="G5" s="42">
        <v>12.6</v>
      </c>
      <c r="H5" s="46" t="s">
        <v>61</v>
      </c>
      <c r="I5" s="46" t="s">
        <v>62</v>
      </c>
      <c r="J5" s="41" t="s">
        <v>63</v>
      </c>
      <c r="K5" s="41" t="s">
        <v>42</v>
      </c>
      <c r="L5" s="41" t="s">
        <v>64</v>
      </c>
      <c r="M5" s="41">
        <v>1080</v>
      </c>
      <c r="N5" s="43">
        <f t="shared" si="0"/>
        <v>9.460799999999999</v>
      </c>
      <c r="O5" s="43">
        <f t="shared" si="1"/>
        <v>7.5497183999999997</v>
      </c>
      <c r="P5" s="43">
        <f t="shared" si="2"/>
        <v>6.1303529803418231</v>
      </c>
      <c r="Q5" s="44">
        <v>3606</v>
      </c>
      <c r="R5" s="44">
        <v>5650</v>
      </c>
      <c r="S5" s="44">
        <v>78.599999999999994</v>
      </c>
      <c r="T5" s="45">
        <f t="shared" si="3"/>
        <v>123.15307820299499</v>
      </c>
      <c r="U5" s="41">
        <v>2017</v>
      </c>
      <c r="V5" s="41">
        <v>2023</v>
      </c>
      <c r="W5" s="41" t="s">
        <v>65</v>
      </c>
      <c r="X5" s="41" t="s">
        <v>66</v>
      </c>
      <c r="Y5" s="41" t="s">
        <v>67</v>
      </c>
      <c r="Z5" s="46" t="s">
        <v>68</v>
      </c>
      <c r="AA5" s="41"/>
      <c r="AB5" s="41"/>
      <c r="AC5" s="75"/>
    </row>
    <row r="6" spans="1:29">
      <c r="A6" s="41" t="s">
        <v>56</v>
      </c>
      <c r="B6" s="41" t="s">
        <v>57</v>
      </c>
      <c r="C6" s="41" t="s">
        <v>58</v>
      </c>
      <c r="D6" s="41"/>
      <c r="E6" s="41"/>
      <c r="F6" s="41" t="s">
        <v>69</v>
      </c>
      <c r="G6" s="42"/>
      <c r="H6" s="41" t="s">
        <v>69</v>
      </c>
      <c r="I6" s="41" t="s">
        <v>69</v>
      </c>
      <c r="J6" s="41" t="s">
        <v>70</v>
      </c>
      <c r="K6" s="41" t="s">
        <v>42</v>
      </c>
      <c r="L6" s="41" t="s">
        <v>64</v>
      </c>
      <c r="M6" s="41">
        <v>1080</v>
      </c>
      <c r="N6" s="43">
        <f t="shared" si="0"/>
        <v>9.460799999999999</v>
      </c>
      <c r="O6" s="43">
        <f t="shared" si="1"/>
        <v>7.5497183999999997</v>
      </c>
      <c r="P6" s="43">
        <f t="shared" si="2"/>
        <v>6.1303529803418231</v>
      </c>
      <c r="Q6" s="44">
        <f>12374-Q13-Q32</f>
        <v>3606</v>
      </c>
      <c r="R6" s="44">
        <f>21560-R13-R32</f>
        <v>5650</v>
      </c>
      <c r="S6" s="44">
        <v>78.599999999999994</v>
      </c>
      <c r="T6" s="45">
        <f t="shared" si="3"/>
        <v>123.15307820299499</v>
      </c>
      <c r="U6" s="41">
        <v>2018</v>
      </c>
      <c r="V6" s="41">
        <v>2024</v>
      </c>
      <c r="W6" s="41" t="s">
        <v>65</v>
      </c>
      <c r="X6" s="41" t="s">
        <v>66</v>
      </c>
      <c r="Y6" s="41" t="s">
        <v>67</v>
      </c>
      <c r="Z6" s="46" t="s">
        <v>68</v>
      </c>
      <c r="AA6" s="41"/>
      <c r="AB6" s="41"/>
      <c r="AC6" s="75"/>
    </row>
    <row r="7" spans="1:29">
      <c r="A7" s="41" t="s">
        <v>71</v>
      </c>
      <c r="B7" s="41" t="s">
        <v>72</v>
      </c>
      <c r="C7" s="41" t="s">
        <v>73</v>
      </c>
      <c r="D7" s="41" t="s">
        <v>74</v>
      </c>
      <c r="E7" s="46"/>
      <c r="F7" s="46" t="s">
        <v>75</v>
      </c>
      <c r="G7" s="42">
        <v>11.1</v>
      </c>
      <c r="H7" s="46" t="s">
        <v>76</v>
      </c>
      <c r="I7" s="46" t="s">
        <v>77</v>
      </c>
      <c r="J7" s="41" t="s">
        <v>78</v>
      </c>
      <c r="K7" s="41" t="s">
        <v>42</v>
      </c>
      <c r="L7" s="41" t="s">
        <v>79</v>
      </c>
      <c r="M7" s="41">
        <v>1110</v>
      </c>
      <c r="N7" s="43">
        <f t="shared" si="0"/>
        <v>9.7235999999999994</v>
      </c>
      <c r="O7" s="43">
        <f t="shared" si="1"/>
        <v>7.7594327999999999</v>
      </c>
      <c r="P7" s="43">
        <f t="shared" si="2"/>
        <v>17.20463718232844</v>
      </c>
      <c r="Q7" s="44">
        <v>4136</v>
      </c>
      <c r="R7" s="44">
        <v>4783</v>
      </c>
      <c r="S7" s="44">
        <v>39</v>
      </c>
      <c r="T7" s="45">
        <f t="shared" si="3"/>
        <v>45.100822050290134</v>
      </c>
      <c r="U7" s="41">
        <v>2013</v>
      </c>
      <c r="V7" s="41">
        <v>2020</v>
      </c>
      <c r="W7" s="41" t="s">
        <v>80</v>
      </c>
      <c r="X7" s="41" t="s">
        <v>81</v>
      </c>
      <c r="Y7" s="46" t="s">
        <v>82</v>
      </c>
      <c r="Z7" s="41" t="s">
        <v>83</v>
      </c>
      <c r="AA7" s="41"/>
      <c r="AB7" s="41"/>
      <c r="AC7" s="75"/>
    </row>
    <row r="8" spans="1:29">
      <c r="A8" s="41" t="s">
        <v>71</v>
      </c>
      <c r="B8" s="41" t="s">
        <v>72</v>
      </c>
      <c r="C8" s="41" t="s">
        <v>73</v>
      </c>
      <c r="D8" s="41"/>
      <c r="E8" s="41"/>
      <c r="F8" s="41" t="s">
        <v>69</v>
      </c>
      <c r="G8" s="42"/>
      <c r="H8" s="41" t="s">
        <v>69</v>
      </c>
      <c r="I8" s="46" t="s">
        <v>69</v>
      </c>
      <c r="J8" s="41" t="s">
        <v>84</v>
      </c>
      <c r="K8" s="41" t="s">
        <v>42</v>
      </c>
      <c r="L8" s="41" t="s">
        <v>79</v>
      </c>
      <c r="M8" s="41">
        <v>1110</v>
      </c>
      <c r="N8" s="43">
        <f t="shared" si="0"/>
        <v>9.7235999999999994</v>
      </c>
      <c r="O8" s="43">
        <f t="shared" si="1"/>
        <v>7.7594327999999999</v>
      </c>
      <c r="P8" s="43">
        <f t="shared" si="2"/>
        <v>17.20463718232844</v>
      </c>
      <c r="Q8" s="44">
        <v>4136</v>
      </c>
      <c r="R8" s="44">
        <v>4783</v>
      </c>
      <c r="S8" s="44">
        <v>39</v>
      </c>
      <c r="T8" s="45">
        <f t="shared" si="3"/>
        <v>45.100822050290134</v>
      </c>
      <c r="U8" s="41">
        <v>2014</v>
      </c>
      <c r="V8" s="41">
        <v>2021</v>
      </c>
      <c r="W8" s="41" t="s">
        <v>80</v>
      </c>
      <c r="X8" s="41" t="s">
        <v>81</v>
      </c>
      <c r="Y8" s="41" t="s">
        <v>67</v>
      </c>
      <c r="Z8" s="41" t="s">
        <v>85</v>
      </c>
      <c r="AA8" s="41"/>
      <c r="AB8" s="41"/>
      <c r="AC8" s="75"/>
    </row>
    <row r="9" spans="1:29">
      <c r="A9" s="46" t="s">
        <v>86</v>
      </c>
      <c r="B9" s="41" t="s">
        <v>28</v>
      </c>
      <c r="C9" s="41"/>
      <c r="D9" s="41" t="s">
        <v>87</v>
      </c>
      <c r="E9" s="46"/>
      <c r="F9" s="46" t="s">
        <v>88</v>
      </c>
      <c r="G9" s="42">
        <v>3.7</v>
      </c>
      <c r="H9" s="41"/>
      <c r="I9" s="41"/>
      <c r="J9" s="41" t="s">
        <v>89</v>
      </c>
      <c r="K9" s="41" t="s">
        <v>42</v>
      </c>
      <c r="L9" s="41" t="s">
        <v>90</v>
      </c>
      <c r="M9" s="41">
        <v>1275</v>
      </c>
      <c r="N9" s="43">
        <f t="shared" si="0"/>
        <v>11.168999999999999</v>
      </c>
      <c r="O9" s="43">
        <f t="shared" si="1"/>
        <v>8.9128619999999987</v>
      </c>
      <c r="P9" s="43">
        <f t="shared" si="2"/>
        <v>0.88816602228423347</v>
      </c>
      <c r="Q9" s="44">
        <v>1302</v>
      </c>
      <c r="R9" s="44">
        <v>2174</v>
      </c>
      <c r="S9" s="44">
        <v>601</v>
      </c>
      <c r="T9" s="45">
        <f t="shared" si="3"/>
        <v>1003.5130568356374</v>
      </c>
      <c r="U9" s="41" t="s">
        <v>91</v>
      </c>
      <c r="V9" s="41">
        <v>2026</v>
      </c>
      <c r="W9" s="41" t="s">
        <v>32</v>
      </c>
      <c r="X9" s="41" t="s">
        <v>0</v>
      </c>
      <c r="Y9" s="41" t="s">
        <v>92</v>
      </c>
      <c r="Z9" s="46" t="s">
        <v>93</v>
      </c>
      <c r="AA9" s="41"/>
      <c r="AB9" s="41"/>
      <c r="AC9" s="75"/>
    </row>
    <row r="10" spans="1:29">
      <c r="A10" s="41" t="s">
        <v>94</v>
      </c>
      <c r="B10" s="41" t="s">
        <v>72</v>
      </c>
      <c r="C10" s="41" t="s">
        <v>95</v>
      </c>
      <c r="D10" s="41" t="s">
        <v>96</v>
      </c>
      <c r="E10" s="46"/>
      <c r="F10" s="46" t="s">
        <v>97</v>
      </c>
      <c r="G10" s="42">
        <v>4</v>
      </c>
      <c r="H10" s="41"/>
      <c r="I10" s="41"/>
      <c r="J10" s="41" t="s">
        <v>98</v>
      </c>
      <c r="K10" s="41"/>
      <c r="L10" s="41" t="s">
        <v>99</v>
      </c>
      <c r="M10" s="41">
        <v>950</v>
      </c>
      <c r="N10" s="43">
        <f t="shared" si="0"/>
        <v>8.3219999999999992</v>
      </c>
      <c r="O10" s="43">
        <f t="shared" si="1"/>
        <v>6.6409560000000001</v>
      </c>
      <c r="P10" s="43">
        <f t="shared" si="2"/>
        <v>12.27057456697599</v>
      </c>
      <c r="Q10" s="44">
        <v>4136</v>
      </c>
      <c r="R10" s="44">
        <v>4783</v>
      </c>
      <c r="S10" s="44">
        <v>46.8</v>
      </c>
      <c r="T10" s="45">
        <f t="shared" si="3"/>
        <v>54.120986460348156</v>
      </c>
      <c r="U10" s="41">
        <v>2006</v>
      </c>
      <c r="V10" s="41"/>
      <c r="W10" s="41" t="s">
        <v>100</v>
      </c>
      <c r="X10" s="41" t="s">
        <v>0</v>
      </c>
      <c r="Y10" s="41" t="s">
        <v>101</v>
      </c>
      <c r="Z10" s="46" t="s">
        <v>102</v>
      </c>
      <c r="AA10" s="41"/>
      <c r="AB10" s="41"/>
      <c r="AC10" s="75"/>
    </row>
    <row r="11" spans="1:29">
      <c r="A11" s="46" t="s">
        <v>94</v>
      </c>
      <c r="B11" s="41" t="s">
        <v>72</v>
      </c>
      <c r="C11" s="41" t="s">
        <v>96</v>
      </c>
      <c r="D11" s="41" t="s">
        <v>96</v>
      </c>
      <c r="E11" s="41"/>
      <c r="F11" s="41"/>
      <c r="G11" s="42"/>
      <c r="H11" s="41"/>
      <c r="I11" s="41"/>
      <c r="J11" s="41" t="s">
        <v>103</v>
      </c>
      <c r="K11" s="41"/>
      <c r="L11" s="41" t="s">
        <v>104</v>
      </c>
      <c r="M11" s="41">
        <v>950</v>
      </c>
      <c r="N11" s="43">
        <f t="shared" si="0"/>
        <v>8.3219999999999992</v>
      </c>
      <c r="O11" s="43">
        <f t="shared" si="1"/>
        <v>6.6409560000000001</v>
      </c>
      <c r="P11" s="43">
        <f t="shared" si="2"/>
        <v>12.27057456697599</v>
      </c>
      <c r="Q11" s="44">
        <v>4136</v>
      </c>
      <c r="R11" s="44">
        <v>4783</v>
      </c>
      <c r="S11" s="44">
        <v>46.8</v>
      </c>
      <c r="T11" s="45">
        <f t="shared" si="3"/>
        <v>54.120986460348156</v>
      </c>
      <c r="U11" s="41"/>
      <c r="V11" s="41">
        <v>1987</v>
      </c>
      <c r="W11" s="41" t="s">
        <v>105</v>
      </c>
      <c r="X11" s="41" t="s">
        <v>106</v>
      </c>
      <c r="Y11" s="41" t="s">
        <v>55</v>
      </c>
      <c r="Z11" s="41" t="s">
        <v>107</v>
      </c>
      <c r="AA11" s="46" t="s">
        <v>108</v>
      </c>
      <c r="AB11" s="41"/>
      <c r="AC11" s="75"/>
    </row>
    <row r="12" spans="1:29" ht="18.75" customHeight="1">
      <c r="A12" s="46" t="s">
        <v>94</v>
      </c>
      <c r="B12" s="41" t="s">
        <v>72</v>
      </c>
      <c r="C12" s="41" t="s">
        <v>96</v>
      </c>
      <c r="D12" s="41" t="s">
        <v>96</v>
      </c>
      <c r="E12" s="41"/>
      <c r="F12" s="41"/>
      <c r="G12" s="42"/>
      <c r="H12" s="41"/>
      <c r="I12" s="41"/>
      <c r="J12" s="41" t="s">
        <v>109</v>
      </c>
      <c r="K12" s="41"/>
      <c r="L12" s="41" t="s">
        <v>104</v>
      </c>
      <c r="M12" s="41">
        <v>950</v>
      </c>
      <c r="N12" s="43">
        <f t="shared" si="0"/>
        <v>8.3219999999999992</v>
      </c>
      <c r="O12" s="43">
        <f t="shared" si="1"/>
        <v>6.6409560000000001</v>
      </c>
      <c r="P12" s="43">
        <f t="shared" si="2"/>
        <v>12.27057456697599</v>
      </c>
      <c r="Q12" s="44">
        <v>4136</v>
      </c>
      <c r="R12" s="44">
        <v>4783</v>
      </c>
      <c r="S12" s="44">
        <v>46.8</v>
      </c>
      <c r="T12" s="45">
        <f t="shared" si="3"/>
        <v>54.120986460348156</v>
      </c>
      <c r="U12" s="41"/>
      <c r="V12" s="41">
        <v>1991</v>
      </c>
      <c r="W12" s="41" t="s">
        <v>105</v>
      </c>
      <c r="X12" s="41" t="s">
        <v>106</v>
      </c>
      <c r="Y12" s="41" t="s">
        <v>55</v>
      </c>
      <c r="Z12" s="46" t="s">
        <v>110</v>
      </c>
      <c r="AA12" s="41"/>
      <c r="AB12" s="41"/>
      <c r="AC12" s="75"/>
    </row>
    <row r="13" spans="1:29">
      <c r="A13" s="41" t="s">
        <v>111</v>
      </c>
      <c r="B13" s="41" t="s">
        <v>111</v>
      </c>
      <c r="C13" s="41" t="s">
        <v>112</v>
      </c>
      <c r="D13" s="41" t="s">
        <v>113</v>
      </c>
      <c r="E13" s="41"/>
      <c r="F13" s="41"/>
      <c r="G13" s="42"/>
      <c r="H13" s="41"/>
      <c r="I13" s="41"/>
      <c r="J13" s="41" t="s">
        <v>114</v>
      </c>
      <c r="K13" s="41" t="s">
        <v>115</v>
      </c>
      <c r="L13" s="41" t="s">
        <v>116</v>
      </c>
      <c r="M13" s="41">
        <v>642</v>
      </c>
      <c r="N13" s="43">
        <f t="shared" si="0"/>
        <v>5.62392</v>
      </c>
      <c r="O13" s="43">
        <f t="shared" si="1"/>
        <v>4.4878881600000007</v>
      </c>
      <c r="P13" s="43">
        <f t="shared" si="2"/>
        <v>3.7156865741327469E-2</v>
      </c>
      <c r="Q13" s="44">
        <v>7185</v>
      </c>
      <c r="R13" s="44">
        <v>12023</v>
      </c>
      <c r="S13" s="44">
        <v>7218</v>
      </c>
      <c r="T13" s="45">
        <f t="shared" si="3"/>
        <v>12078.220459290187</v>
      </c>
      <c r="U13" s="41">
        <v>2017</v>
      </c>
      <c r="V13" s="41">
        <v>2023</v>
      </c>
      <c r="W13" s="41" t="s">
        <v>105</v>
      </c>
      <c r="X13" s="41" t="s">
        <v>117</v>
      </c>
      <c r="Y13" s="41" t="s">
        <v>67</v>
      </c>
      <c r="Z13" s="46" t="s">
        <v>118</v>
      </c>
      <c r="AA13" s="41"/>
      <c r="AB13" s="41"/>
      <c r="AC13" s="75"/>
    </row>
    <row r="14" spans="1:29">
      <c r="A14" s="41" t="s">
        <v>111</v>
      </c>
      <c r="B14" s="41" t="s">
        <v>111</v>
      </c>
      <c r="C14" s="41" t="s">
        <v>119</v>
      </c>
      <c r="D14" s="41" t="s">
        <v>120</v>
      </c>
      <c r="E14" s="46"/>
      <c r="F14" s="46" t="s">
        <v>121</v>
      </c>
      <c r="G14" s="42">
        <v>3.6</v>
      </c>
      <c r="H14" s="46" t="s">
        <v>122</v>
      </c>
      <c r="I14" s="41" t="s">
        <v>123</v>
      </c>
      <c r="J14" s="41" t="s">
        <v>124</v>
      </c>
      <c r="K14" s="41" t="s">
        <v>42</v>
      </c>
      <c r="L14" s="41" t="s">
        <v>104</v>
      </c>
      <c r="M14" s="46">
        <v>1000</v>
      </c>
      <c r="N14" s="43">
        <f>M14*24*365*0.000001</f>
        <v>8.76</v>
      </c>
      <c r="O14" s="43">
        <f>N14*0.798</f>
        <v>6.9904799999999998</v>
      </c>
      <c r="P14" s="43">
        <f t="shared" si="2"/>
        <v>5.7876737914840284E-2</v>
      </c>
      <c r="Q14" s="44">
        <v>7185</v>
      </c>
      <c r="R14" s="44">
        <v>12023</v>
      </c>
      <c r="S14" s="44">
        <v>7218</v>
      </c>
      <c r="T14" s="45">
        <f>R14/Q14*S14</f>
        <v>12078.220459290187</v>
      </c>
      <c r="U14" s="41">
        <v>1999</v>
      </c>
      <c r="V14" s="41">
        <v>2006</v>
      </c>
      <c r="W14" s="41" t="s">
        <v>105</v>
      </c>
      <c r="X14" s="41" t="s">
        <v>117</v>
      </c>
      <c r="Y14" s="41" t="s">
        <v>82</v>
      </c>
      <c r="Z14" s="41" t="s">
        <v>107</v>
      </c>
      <c r="AA14" s="41"/>
      <c r="AB14" s="41"/>
      <c r="AC14" s="75"/>
    </row>
    <row r="15" spans="1:29">
      <c r="A15" s="41" t="s">
        <v>111</v>
      </c>
      <c r="B15" s="41" t="s">
        <v>111</v>
      </c>
      <c r="C15" s="41" t="s">
        <v>119</v>
      </c>
      <c r="D15" s="41" t="s">
        <v>120</v>
      </c>
      <c r="E15" s="41"/>
      <c r="F15" s="41" t="s">
        <v>69</v>
      </c>
      <c r="G15" s="42"/>
      <c r="H15" s="41" t="s">
        <v>69</v>
      </c>
      <c r="I15" s="41" t="s">
        <v>69</v>
      </c>
      <c r="J15" s="41" t="s">
        <v>125</v>
      </c>
      <c r="K15" s="41" t="s">
        <v>42</v>
      </c>
      <c r="L15" s="41" t="s">
        <v>104</v>
      </c>
      <c r="M15" s="46">
        <v>1000</v>
      </c>
      <c r="N15" s="43">
        <f t="shared" si="0"/>
        <v>8.76</v>
      </c>
      <c r="O15" s="43">
        <f t="shared" si="1"/>
        <v>6.9904799999999998</v>
      </c>
      <c r="P15" s="43">
        <f t="shared" si="2"/>
        <v>5.7876737914840284E-2</v>
      </c>
      <c r="Q15" s="44">
        <v>7185</v>
      </c>
      <c r="R15" s="44">
        <v>12023</v>
      </c>
      <c r="S15" s="44">
        <v>7218</v>
      </c>
      <c r="T15" s="45">
        <f t="shared" si="3"/>
        <v>12078.220459290187</v>
      </c>
      <c r="U15" s="41">
        <v>2000</v>
      </c>
      <c r="V15" s="41">
        <v>2007</v>
      </c>
      <c r="W15" s="41" t="s">
        <v>105</v>
      </c>
      <c r="X15" s="41" t="s">
        <v>117</v>
      </c>
      <c r="Y15" s="41" t="s">
        <v>82</v>
      </c>
      <c r="Z15" s="41" t="s">
        <v>107</v>
      </c>
      <c r="AA15" s="41"/>
      <c r="AB15" s="41"/>
      <c r="AC15" s="75"/>
    </row>
    <row r="16" spans="1:29">
      <c r="A16" s="41" t="s">
        <v>111</v>
      </c>
      <c r="B16" s="41" t="s">
        <v>111</v>
      </c>
      <c r="C16" s="41" t="s">
        <v>119</v>
      </c>
      <c r="D16" s="41" t="s">
        <v>120</v>
      </c>
      <c r="E16" s="41"/>
      <c r="F16" s="41"/>
      <c r="G16" s="42"/>
      <c r="H16" s="41"/>
      <c r="I16" s="41"/>
      <c r="J16" s="41" t="s">
        <v>126</v>
      </c>
      <c r="K16" s="41" t="s">
        <v>42</v>
      </c>
      <c r="L16" s="41" t="s">
        <v>104</v>
      </c>
      <c r="M16" s="46">
        <v>1060</v>
      </c>
      <c r="N16" s="43">
        <f t="shared" si="0"/>
        <v>9.2855999999999987</v>
      </c>
      <c r="O16" s="43">
        <f t="shared" si="1"/>
        <v>7.4099087999999993</v>
      </c>
      <c r="P16" s="43">
        <f t="shared" si="2"/>
        <v>6.1349342189730698E-2</v>
      </c>
      <c r="Q16" s="44">
        <v>7185</v>
      </c>
      <c r="R16" s="44">
        <v>12023</v>
      </c>
      <c r="S16" s="44">
        <v>7218</v>
      </c>
      <c r="T16" s="45">
        <f t="shared" si="3"/>
        <v>12078.220459290187</v>
      </c>
      <c r="U16" s="41">
        <v>2012</v>
      </c>
      <c r="V16" s="41">
        <v>2017</v>
      </c>
      <c r="W16" s="46" t="s">
        <v>105</v>
      </c>
      <c r="X16" s="41" t="s">
        <v>117</v>
      </c>
      <c r="Y16" s="41" t="s">
        <v>82</v>
      </c>
      <c r="Z16" s="41" t="s">
        <v>107</v>
      </c>
      <c r="AA16" s="41"/>
      <c r="AB16" s="41"/>
      <c r="AC16" s="75"/>
    </row>
    <row r="17" spans="1:29">
      <c r="A17" s="41" t="s">
        <v>111</v>
      </c>
      <c r="B17" s="41" t="s">
        <v>111</v>
      </c>
      <c r="C17" s="41" t="s">
        <v>119</v>
      </c>
      <c r="D17" s="41" t="s">
        <v>120</v>
      </c>
      <c r="E17" s="41"/>
      <c r="F17" s="41"/>
      <c r="G17" s="42"/>
      <c r="H17" s="41"/>
      <c r="I17" s="41"/>
      <c r="J17" s="41" t="s">
        <v>127</v>
      </c>
      <c r="K17" s="41" t="s">
        <v>42</v>
      </c>
      <c r="L17" s="41" t="s">
        <v>104</v>
      </c>
      <c r="M17" s="46">
        <v>1060</v>
      </c>
      <c r="N17" s="43">
        <f t="shared" si="0"/>
        <v>9.2855999999999987</v>
      </c>
      <c r="O17" s="43">
        <f t="shared" si="1"/>
        <v>7.4099087999999993</v>
      </c>
      <c r="P17" s="43">
        <f t="shared" si="2"/>
        <v>6.1349342189730698E-2</v>
      </c>
      <c r="Q17" s="44">
        <v>7185</v>
      </c>
      <c r="R17" s="44">
        <v>12023</v>
      </c>
      <c r="S17" s="44">
        <v>7218</v>
      </c>
      <c r="T17" s="45">
        <f t="shared" si="3"/>
        <v>12078.220459290187</v>
      </c>
      <c r="U17" s="41">
        <v>2013</v>
      </c>
      <c r="V17" s="41">
        <v>2018</v>
      </c>
      <c r="W17" s="41" t="s">
        <v>105</v>
      </c>
      <c r="X17" s="41" t="s">
        <v>117</v>
      </c>
      <c r="Y17" s="41" t="s">
        <v>82</v>
      </c>
      <c r="Z17" s="41" t="s">
        <v>107</v>
      </c>
      <c r="AA17" s="41"/>
      <c r="AB17" s="41"/>
      <c r="AC17" s="75"/>
    </row>
    <row r="18" spans="1:29">
      <c r="A18" s="41" t="s">
        <v>111</v>
      </c>
      <c r="B18" s="41" t="s">
        <v>111</v>
      </c>
      <c r="C18" s="41" t="s">
        <v>119</v>
      </c>
      <c r="D18" s="41" t="s">
        <v>120</v>
      </c>
      <c r="E18" s="46"/>
      <c r="F18" s="46" t="s">
        <v>128</v>
      </c>
      <c r="G18" s="42">
        <v>1.92</v>
      </c>
      <c r="H18" s="41"/>
      <c r="I18" s="46" t="s">
        <v>129</v>
      </c>
      <c r="J18" s="41" t="s">
        <v>130</v>
      </c>
      <c r="K18" s="41" t="s">
        <v>42</v>
      </c>
      <c r="L18" s="41" t="s">
        <v>131</v>
      </c>
      <c r="M18" s="46">
        <v>1171</v>
      </c>
      <c r="N18" s="43">
        <f t="shared" si="0"/>
        <v>10.257959999999999</v>
      </c>
      <c r="O18" s="43">
        <f t="shared" si="1"/>
        <v>8.1858520800000001</v>
      </c>
      <c r="P18" s="43">
        <f t="shared" si="2"/>
        <v>6.7773660098277969E-2</v>
      </c>
      <c r="Q18" s="44">
        <v>7185</v>
      </c>
      <c r="R18" s="44">
        <v>12023</v>
      </c>
      <c r="S18" s="44">
        <v>7218</v>
      </c>
      <c r="T18" s="45">
        <f t="shared" si="3"/>
        <v>12078.220459290187</v>
      </c>
      <c r="U18" s="47">
        <v>44317</v>
      </c>
      <c r="V18" s="41"/>
      <c r="W18" s="41" t="s">
        <v>132</v>
      </c>
      <c r="X18" s="41" t="s">
        <v>66</v>
      </c>
      <c r="Y18" s="46" t="s">
        <v>55</v>
      </c>
      <c r="Z18" s="48" t="s">
        <v>133</v>
      </c>
      <c r="AA18" s="41"/>
      <c r="AB18" s="41"/>
      <c r="AC18" s="75"/>
    </row>
    <row r="19" spans="1:29">
      <c r="A19" s="41" t="s">
        <v>111</v>
      </c>
      <c r="B19" s="41" t="s">
        <v>111</v>
      </c>
      <c r="C19" s="41" t="s">
        <v>119</v>
      </c>
      <c r="D19" s="41"/>
      <c r="E19" s="41"/>
      <c r="F19" s="41" t="s">
        <v>69</v>
      </c>
      <c r="G19" s="42"/>
      <c r="H19" s="41"/>
      <c r="I19" s="41" t="s">
        <v>69</v>
      </c>
      <c r="J19" s="41" t="s">
        <v>134</v>
      </c>
      <c r="K19" s="41" t="s">
        <v>42</v>
      </c>
      <c r="L19" s="41" t="s">
        <v>131</v>
      </c>
      <c r="M19" s="46">
        <v>1171</v>
      </c>
      <c r="N19" s="43">
        <f t="shared" si="0"/>
        <v>10.257959999999999</v>
      </c>
      <c r="O19" s="43">
        <f t="shared" si="1"/>
        <v>8.1858520800000001</v>
      </c>
      <c r="P19" s="43">
        <f t="shared" si="2"/>
        <v>6.7773660098277969E-2</v>
      </c>
      <c r="Q19" s="44">
        <v>7185</v>
      </c>
      <c r="R19" s="44">
        <v>12023</v>
      </c>
      <c r="S19" s="44">
        <v>7218</v>
      </c>
      <c r="T19" s="45">
        <f t="shared" si="3"/>
        <v>12078.220459290187</v>
      </c>
      <c r="U19" s="47">
        <v>44593</v>
      </c>
      <c r="V19" s="41"/>
      <c r="W19" s="41" t="s">
        <v>132</v>
      </c>
      <c r="X19" s="41" t="s">
        <v>66</v>
      </c>
      <c r="Y19" s="46" t="s">
        <v>55</v>
      </c>
      <c r="Z19" s="48" t="s">
        <v>133</v>
      </c>
      <c r="AA19" s="41"/>
      <c r="AB19" s="41"/>
      <c r="AC19" s="75"/>
    </row>
    <row r="20" spans="1:29">
      <c r="A20" s="41" t="s">
        <v>111</v>
      </c>
      <c r="B20" s="41" t="s">
        <v>111</v>
      </c>
      <c r="C20" s="41" t="s">
        <v>135</v>
      </c>
      <c r="D20" s="41" t="s">
        <v>136</v>
      </c>
      <c r="E20" s="46"/>
      <c r="F20" s="46" t="s">
        <v>137</v>
      </c>
      <c r="G20" s="42">
        <v>1.7</v>
      </c>
      <c r="H20" s="41"/>
      <c r="I20" s="41"/>
      <c r="J20" s="41" t="s">
        <v>138</v>
      </c>
      <c r="K20" s="41" t="s">
        <v>42</v>
      </c>
      <c r="L20" s="41" t="s">
        <v>139</v>
      </c>
      <c r="M20" s="46">
        <v>1200</v>
      </c>
      <c r="N20" s="43">
        <f t="shared" si="0"/>
        <v>10.511999999999999</v>
      </c>
      <c r="O20" s="43">
        <f t="shared" si="1"/>
        <v>8.3885759999999987</v>
      </c>
      <c r="P20" s="43">
        <f t="shared" si="2"/>
        <v>6.9452085497808319E-2</v>
      </c>
      <c r="Q20" s="44">
        <v>7185</v>
      </c>
      <c r="R20" s="44">
        <v>12023</v>
      </c>
      <c r="S20" s="44">
        <v>7218</v>
      </c>
      <c r="T20" s="45">
        <f t="shared" si="3"/>
        <v>12078.220459290187</v>
      </c>
      <c r="U20" s="47">
        <v>44378</v>
      </c>
      <c r="V20" s="41" t="s">
        <v>140</v>
      </c>
      <c r="W20" s="41" t="s">
        <v>141</v>
      </c>
      <c r="X20" s="41" t="s">
        <v>142</v>
      </c>
      <c r="Y20" s="46" t="s">
        <v>55</v>
      </c>
      <c r="Z20" s="48" t="s">
        <v>133</v>
      </c>
      <c r="AA20" s="41"/>
      <c r="AB20" s="41"/>
      <c r="AC20" s="75"/>
    </row>
    <row r="21" spans="1:29">
      <c r="A21" s="41" t="s">
        <v>111</v>
      </c>
      <c r="B21" s="41" t="s">
        <v>111</v>
      </c>
      <c r="C21" s="41" t="s">
        <v>135</v>
      </c>
      <c r="D21" s="41"/>
      <c r="E21" s="41"/>
      <c r="F21" s="41"/>
      <c r="G21" s="42"/>
      <c r="H21" s="41"/>
      <c r="I21" s="41" t="s">
        <v>69</v>
      </c>
      <c r="J21" s="41" t="s">
        <v>143</v>
      </c>
      <c r="K21" s="41" t="s">
        <v>42</v>
      </c>
      <c r="L21" s="41" t="s">
        <v>144</v>
      </c>
      <c r="M21" s="46">
        <v>1200</v>
      </c>
      <c r="N21" s="43">
        <f t="shared" si="0"/>
        <v>10.511999999999999</v>
      </c>
      <c r="O21" s="43">
        <f t="shared" si="1"/>
        <v>8.3885759999999987</v>
      </c>
      <c r="P21" s="43">
        <f t="shared" si="2"/>
        <v>6.9452085497808319E-2</v>
      </c>
      <c r="Q21" s="44">
        <v>7185</v>
      </c>
      <c r="R21" s="44">
        <v>12023</v>
      </c>
      <c r="S21" s="44">
        <v>7218</v>
      </c>
      <c r="T21" s="45">
        <f t="shared" si="3"/>
        <v>12078.220459290187</v>
      </c>
      <c r="U21" s="47">
        <v>44682</v>
      </c>
      <c r="V21" s="41" t="s">
        <v>140</v>
      </c>
      <c r="W21" s="41" t="s">
        <v>141</v>
      </c>
      <c r="X21" s="41" t="s">
        <v>142</v>
      </c>
      <c r="Y21" s="46" t="s">
        <v>55</v>
      </c>
      <c r="Z21" s="48" t="s">
        <v>133</v>
      </c>
      <c r="AA21" s="41"/>
      <c r="AB21" s="41"/>
      <c r="AC21" s="75"/>
    </row>
    <row r="22" spans="1:29">
      <c r="A22" s="46" t="s">
        <v>145</v>
      </c>
      <c r="B22" s="41" t="s">
        <v>72</v>
      </c>
      <c r="C22" s="41"/>
      <c r="D22" s="41" t="s">
        <v>146</v>
      </c>
      <c r="E22" s="41"/>
      <c r="F22" s="41"/>
      <c r="G22" s="42"/>
      <c r="H22" s="41"/>
      <c r="I22" s="41"/>
      <c r="J22" s="41"/>
      <c r="K22" s="41"/>
      <c r="L22" s="41"/>
      <c r="M22" s="41">
        <v>1029</v>
      </c>
      <c r="N22" s="43">
        <f t="shared" si="0"/>
        <v>9.0140399999999996</v>
      </c>
      <c r="O22" s="43">
        <f t="shared" si="1"/>
        <v>7.1932039200000002</v>
      </c>
      <c r="P22" s="43">
        <f t="shared" si="2"/>
        <v>7.0683793485260304</v>
      </c>
      <c r="Q22" s="44">
        <v>4136</v>
      </c>
      <c r="R22" s="44">
        <v>4783</v>
      </c>
      <c r="S22" s="44">
        <v>88</v>
      </c>
      <c r="T22" s="45">
        <f t="shared" si="3"/>
        <v>101.7659574468085</v>
      </c>
      <c r="U22" s="41"/>
      <c r="V22" s="41">
        <v>2040</v>
      </c>
      <c r="W22" s="41" t="s">
        <v>32</v>
      </c>
      <c r="X22" s="41" t="s">
        <v>0</v>
      </c>
      <c r="Y22" s="41" t="s">
        <v>147</v>
      </c>
      <c r="Z22" s="41" t="s">
        <v>107</v>
      </c>
      <c r="AA22" s="41"/>
      <c r="AB22" s="41"/>
      <c r="AC22" s="75"/>
    </row>
    <row r="23" spans="1:29">
      <c r="A23" s="46" t="s">
        <v>145</v>
      </c>
      <c r="B23" s="41" t="s">
        <v>72</v>
      </c>
      <c r="C23" s="41"/>
      <c r="D23" s="41" t="s">
        <v>148</v>
      </c>
      <c r="E23" s="46"/>
      <c r="F23" s="46" t="s">
        <v>149</v>
      </c>
      <c r="G23" s="42">
        <v>6.7</v>
      </c>
      <c r="H23" s="41" t="s">
        <v>150</v>
      </c>
      <c r="I23" s="41"/>
      <c r="J23" s="41" t="s">
        <v>151</v>
      </c>
      <c r="K23" s="41" t="s">
        <v>42</v>
      </c>
      <c r="L23" s="41"/>
      <c r="M23" s="41">
        <v>939</v>
      </c>
      <c r="N23" s="43">
        <f t="shared" si="0"/>
        <v>8.2256400000000003</v>
      </c>
      <c r="O23" s="43">
        <f t="shared" si="1"/>
        <v>6.5640607200000005</v>
      </c>
      <c r="P23" s="43">
        <f t="shared" si="2"/>
        <v>6.4501537495295844</v>
      </c>
      <c r="Q23" s="44">
        <v>4136</v>
      </c>
      <c r="R23" s="44">
        <v>4783</v>
      </c>
      <c r="S23" s="44">
        <v>88</v>
      </c>
      <c r="T23" s="45">
        <f t="shared" si="3"/>
        <v>101.7659574468085</v>
      </c>
      <c r="U23" s="41">
        <v>2029</v>
      </c>
      <c r="V23" s="41">
        <v>2036</v>
      </c>
      <c r="W23" s="41" t="s">
        <v>32</v>
      </c>
      <c r="X23" s="41" t="s">
        <v>0</v>
      </c>
      <c r="Y23" s="41" t="s">
        <v>147</v>
      </c>
      <c r="Z23" s="41" t="s">
        <v>107</v>
      </c>
      <c r="AA23" s="41"/>
      <c r="AB23" s="41"/>
      <c r="AC23" s="75"/>
    </row>
    <row r="24" spans="1:29">
      <c r="A24" s="41" t="s">
        <v>152</v>
      </c>
      <c r="B24" s="41" t="s">
        <v>153</v>
      </c>
      <c r="C24" s="41" t="s">
        <v>154</v>
      </c>
      <c r="D24" s="41" t="s">
        <v>155</v>
      </c>
      <c r="E24" s="46"/>
      <c r="F24" s="46" t="s">
        <v>156</v>
      </c>
      <c r="G24" s="42">
        <v>30</v>
      </c>
      <c r="H24" s="46" t="s">
        <v>157</v>
      </c>
      <c r="I24" s="46" t="s">
        <v>158</v>
      </c>
      <c r="J24" s="41" t="s">
        <v>159</v>
      </c>
      <c r="K24" s="41" t="s">
        <v>42</v>
      </c>
      <c r="L24" s="48" t="s">
        <v>160</v>
      </c>
      <c r="M24" s="46">
        <v>1194</v>
      </c>
      <c r="N24" s="43">
        <f t="shared" si="0"/>
        <v>10.459439999999999</v>
      </c>
      <c r="O24" s="43">
        <f t="shared" si="1"/>
        <v>8.3466331199999999</v>
      </c>
      <c r="P24" s="43">
        <f t="shared" si="2"/>
        <v>2.5070225897280403</v>
      </c>
      <c r="Q24" s="44">
        <v>1159</v>
      </c>
      <c r="R24" s="44">
        <v>1989</v>
      </c>
      <c r="S24" s="44">
        <v>194</v>
      </c>
      <c r="T24" s="45">
        <f t="shared" si="3"/>
        <v>332.93011216566009</v>
      </c>
      <c r="U24" s="41">
        <v>2021</v>
      </c>
      <c r="V24" s="41">
        <v>2026</v>
      </c>
      <c r="W24" s="41" t="s">
        <v>161</v>
      </c>
      <c r="X24" s="41" t="s">
        <v>81</v>
      </c>
      <c r="Y24" s="41" t="s">
        <v>162</v>
      </c>
      <c r="Z24" s="48" t="s">
        <v>163</v>
      </c>
      <c r="AA24" s="41"/>
      <c r="AB24" s="41"/>
      <c r="AC24" s="75"/>
    </row>
    <row r="25" spans="1:29">
      <c r="A25" s="41" t="s">
        <v>152</v>
      </c>
      <c r="B25" s="41" t="s">
        <v>153</v>
      </c>
      <c r="C25" s="41" t="s">
        <v>154</v>
      </c>
      <c r="D25" s="41"/>
      <c r="E25" s="41"/>
      <c r="F25" s="41" t="s">
        <v>69</v>
      </c>
      <c r="G25" s="42"/>
      <c r="H25" s="41" t="s">
        <v>69</v>
      </c>
      <c r="I25" s="41" t="s">
        <v>69</v>
      </c>
      <c r="J25" s="41" t="s">
        <v>164</v>
      </c>
      <c r="K25" s="41" t="s">
        <v>42</v>
      </c>
      <c r="L25" s="48" t="s">
        <v>165</v>
      </c>
      <c r="M25" s="46">
        <v>1194</v>
      </c>
      <c r="N25" s="43">
        <f t="shared" si="0"/>
        <v>10.459439999999999</v>
      </c>
      <c r="O25" s="43">
        <f t="shared" si="1"/>
        <v>8.3466331199999999</v>
      </c>
      <c r="P25" s="43">
        <f t="shared" si="2"/>
        <v>2.5070225897280403</v>
      </c>
      <c r="Q25" s="44">
        <v>1159</v>
      </c>
      <c r="R25" s="44">
        <v>1989</v>
      </c>
      <c r="S25" s="44">
        <v>194</v>
      </c>
      <c r="T25" s="45">
        <f t="shared" si="3"/>
        <v>332.93011216566009</v>
      </c>
      <c r="U25" s="41">
        <v>2021</v>
      </c>
      <c r="V25" s="41">
        <v>2026</v>
      </c>
      <c r="W25" s="41" t="s">
        <v>161</v>
      </c>
      <c r="X25" s="41" t="s">
        <v>81</v>
      </c>
      <c r="Y25" s="41" t="s">
        <v>162</v>
      </c>
      <c r="Z25" s="61" t="s">
        <v>166</v>
      </c>
      <c r="AA25" s="41"/>
      <c r="AB25" s="41"/>
      <c r="AC25" s="75"/>
    </row>
    <row r="26" spans="1:29">
      <c r="A26" s="41" t="s">
        <v>152</v>
      </c>
      <c r="B26" s="41" t="s">
        <v>153</v>
      </c>
      <c r="C26" s="41" t="s">
        <v>154</v>
      </c>
      <c r="D26" s="41"/>
      <c r="E26" s="41"/>
      <c r="F26" s="41" t="s">
        <v>69</v>
      </c>
      <c r="G26" s="42"/>
      <c r="H26" s="41" t="s">
        <v>69</v>
      </c>
      <c r="I26" s="41" t="s">
        <v>69</v>
      </c>
      <c r="J26" s="41" t="s">
        <v>167</v>
      </c>
      <c r="K26" s="41" t="s">
        <v>42</v>
      </c>
      <c r="L26" s="48" t="s">
        <v>168</v>
      </c>
      <c r="M26" s="46">
        <v>1194</v>
      </c>
      <c r="N26" s="43">
        <f t="shared" si="0"/>
        <v>10.459439999999999</v>
      </c>
      <c r="O26" s="43">
        <f t="shared" si="1"/>
        <v>8.3466331199999999</v>
      </c>
      <c r="P26" s="43">
        <f t="shared" si="2"/>
        <v>2.5070225897280403</v>
      </c>
      <c r="Q26" s="44">
        <v>1159</v>
      </c>
      <c r="R26" s="44">
        <v>1989</v>
      </c>
      <c r="S26" s="44">
        <v>194</v>
      </c>
      <c r="T26" s="45">
        <f t="shared" si="3"/>
        <v>332.93011216566009</v>
      </c>
      <c r="U26" s="41">
        <v>2021</v>
      </c>
      <c r="V26" s="41">
        <v>2026</v>
      </c>
      <c r="W26" s="41" t="s">
        <v>161</v>
      </c>
      <c r="X26" s="41" t="s">
        <v>81</v>
      </c>
      <c r="Y26" s="41" t="s">
        <v>162</v>
      </c>
      <c r="Z26" s="61" t="s">
        <v>166</v>
      </c>
      <c r="AA26" s="41"/>
      <c r="AB26" s="41"/>
      <c r="AC26" s="75"/>
    </row>
    <row r="27" spans="1:29">
      <c r="A27" s="41" t="s">
        <v>152</v>
      </c>
      <c r="B27" s="41" t="s">
        <v>153</v>
      </c>
      <c r="C27" s="41" t="s">
        <v>154</v>
      </c>
      <c r="D27" s="41"/>
      <c r="E27" s="41"/>
      <c r="F27" s="41" t="s">
        <v>69</v>
      </c>
      <c r="G27" s="42"/>
      <c r="H27" s="41" t="s">
        <v>69</v>
      </c>
      <c r="I27" s="41" t="s">
        <v>69</v>
      </c>
      <c r="J27" s="41" t="s">
        <v>169</v>
      </c>
      <c r="K27" s="41" t="s">
        <v>42</v>
      </c>
      <c r="L27" s="48" t="s">
        <v>170</v>
      </c>
      <c r="M27" s="46">
        <v>1194</v>
      </c>
      <c r="N27" s="43">
        <f t="shared" si="0"/>
        <v>10.459439999999999</v>
      </c>
      <c r="O27" s="43">
        <f t="shared" si="1"/>
        <v>8.3466331199999999</v>
      </c>
      <c r="P27" s="43">
        <f t="shared" si="2"/>
        <v>2.5070225897280403</v>
      </c>
      <c r="Q27" s="44">
        <v>1159</v>
      </c>
      <c r="R27" s="44">
        <v>1989</v>
      </c>
      <c r="S27" s="44">
        <v>194</v>
      </c>
      <c r="T27" s="45">
        <f t="shared" si="3"/>
        <v>332.93011216566009</v>
      </c>
      <c r="U27" s="41">
        <v>2021</v>
      </c>
      <c r="V27" s="41">
        <v>2026</v>
      </c>
      <c r="W27" s="41" t="s">
        <v>161</v>
      </c>
      <c r="X27" s="41" t="s">
        <v>81</v>
      </c>
      <c r="Y27" s="41" t="s">
        <v>162</v>
      </c>
      <c r="Z27" s="61" t="s">
        <v>166</v>
      </c>
      <c r="AA27" s="41"/>
      <c r="AB27" s="41"/>
      <c r="AC27" s="75"/>
    </row>
    <row r="28" spans="1:29">
      <c r="A28" s="41" t="s">
        <v>171</v>
      </c>
      <c r="B28" s="41" t="s">
        <v>72</v>
      </c>
      <c r="C28" s="41" t="s">
        <v>172</v>
      </c>
      <c r="D28" s="49" t="s">
        <v>173</v>
      </c>
      <c r="E28" s="46" t="s">
        <v>174</v>
      </c>
      <c r="F28" s="46" t="s">
        <v>175</v>
      </c>
      <c r="G28" s="42">
        <v>7</v>
      </c>
      <c r="H28" s="46" t="s">
        <v>176</v>
      </c>
      <c r="I28" s="50"/>
      <c r="J28" s="49" t="s">
        <v>177</v>
      </c>
      <c r="K28" s="41" t="s">
        <v>42</v>
      </c>
      <c r="L28" s="41" t="s">
        <v>139</v>
      </c>
      <c r="M28" s="41">
        <v>1114</v>
      </c>
      <c r="N28" s="43">
        <f t="shared" si="0"/>
        <v>9.7586399999999998</v>
      </c>
      <c r="O28" s="43">
        <f t="shared" si="1"/>
        <v>7.78739472</v>
      </c>
      <c r="P28" s="43">
        <f t="shared" si="2"/>
        <v>9.578930286205086</v>
      </c>
      <c r="Q28" s="44">
        <v>4136</v>
      </c>
      <c r="R28" s="44">
        <v>4783</v>
      </c>
      <c r="S28" s="44">
        <v>70.3</v>
      </c>
      <c r="T28" s="45">
        <f t="shared" si="3"/>
        <v>81.297122823984509</v>
      </c>
      <c r="U28" s="41">
        <v>2021</v>
      </c>
      <c r="V28" s="41">
        <v>2028</v>
      </c>
      <c r="W28" s="41" t="s">
        <v>32</v>
      </c>
      <c r="X28" s="41" t="s">
        <v>178</v>
      </c>
      <c r="Y28" s="41" t="s">
        <v>162</v>
      </c>
      <c r="Z28" s="46" t="s">
        <v>102</v>
      </c>
      <c r="AA28" s="41" t="s">
        <v>179</v>
      </c>
      <c r="AB28" s="41"/>
      <c r="AC28" s="75"/>
    </row>
    <row r="29" spans="1:29">
      <c r="A29" s="46" t="s">
        <v>171</v>
      </c>
      <c r="B29" s="41" t="s">
        <v>72</v>
      </c>
      <c r="C29" s="41"/>
      <c r="D29" s="41"/>
      <c r="E29" s="41"/>
      <c r="F29" s="41"/>
      <c r="G29" s="42"/>
      <c r="H29" s="41"/>
      <c r="I29" s="41"/>
      <c r="J29" s="41" t="s">
        <v>180</v>
      </c>
      <c r="K29" s="41"/>
      <c r="L29" s="41" t="s">
        <v>31</v>
      </c>
      <c r="M29" s="41">
        <v>1114</v>
      </c>
      <c r="N29" s="43">
        <f t="shared" si="0"/>
        <v>9.7586399999999998</v>
      </c>
      <c r="O29" s="43">
        <f t="shared" si="1"/>
        <v>7.78739472</v>
      </c>
      <c r="P29" s="43">
        <f t="shared" si="2"/>
        <v>9.578930286205086</v>
      </c>
      <c r="Q29" s="44">
        <v>4136</v>
      </c>
      <c r="R29" s="44">
        <v>4783</v>
      </c>
      <c r="S29" s="44">
        <v>70.3</v>
      </c>
      <c r="T29" s="45">
        <f t="shared" si="3"/>
        <v>81.297122823984509</v>
      </c>
      <c r="U29" s="41">
        <v>2021</v>
      </c>
      <c r="V29" s="41">
        <v>2028</v>
      </c>
      <c r="W29" s="41" t="s">
        <v>32</v>
      </c>
      <c r="X29" s="41" t="s">
        <v>181</v>
      </c>
      <c r="Y29" s="41" t="s">
        <v>166</v>
      </c>
      <c r="Z29" s="46" t="s">
        <v>182</v>
      </c>
      <c r="AA29" s="41" t="s">
        <v>183</v>
      </c>
      <c r="AB29" s="41"/>
      <c r="AC29" s="75"/>
    </row>
    <row r="30" spans="1:29">
      <c r="A30" s="41" t="s">
        <v>184</v>
      </c>
      <c r="B30" s="41" t="s">
        <v>72</v>
      </c>
      <c r="C30" s="41" t="s">
        <v>185</v>
      </c>
      <c r="D30" s="41" t="s">
        <v>186</v>
      </c>
      <c r="E30" s="46"/>
      <c r="F30" s="46" t="s">
        <v>187</v>
      </c>
      <c r="G30" s="42">
        <v>12.2</v>
      </c>
      <c r="H30" s="46" t="s">
        <v>188</v>
      </c>
      <c r="I30" s="46" t="s">
        <v>189</v>
      </c>
      <c r="J30" s="41" t="s">
        <v>190</v>
      </c>
      <c r="K30" s="41" t="s">
        <v>42</v>
      </c>
      <c r="L30" s="41" t="s">
        <v>131</v>
      </c>
      <c r="M30" s="41">
        <v>1114</v>
      </c>
      <c r="N30" s="43">
        <f t="shared" si="0"/>
        <v>9.7586399999999998</v>
      </c>
      <c r="O30" s="43">
        <f t="shared" si="1"/>
        <v>7.78739472</v>
      </c>
      <c r="P30" s="43">
        <f t="shared" si="2"/>
        <v>21.043712472506797</v>
      </c>
      <c r="Q30" s="44">
        <v>4136</v>
      </c>
      <c r="R30" s="44">
        <v>4783</v>
      </c>
      <c r="S30" s="44">
        <v>32</v>
      </c>
      <c r="T30" s="45">
        <f t="shared" si="3"/>
        <v>37.005802707930364</v>
      </c>
      <c r="U30" s="41">
        <v>2022</v>
      </c>
      <c r="V30" s="41">
        <v>2030</v>
      </c>
      <c r="W30" s="41" t="s">
        <v>191</v>
      </c>
      <c r="X30" s="41" t="s">
        <v>0</v>
      </c>
      <c r="Y30" s="41" t="s">
        <v>192</v>
      </c>
      <c r="Z30" s="46" t="s">
        <v>67</v>
      </c>
      <c r="AA30" s="41" t="s">
        <v>193</v>
      </c>
      <c r="AB30" s="41"/>
      <c r="AC30" s="75"/>
    </row>
    <row r="31" spans="1:29">
      <c r="A31" s="41" t="s">
        <v>184</v>
      </c>
      <c r="B31" s="41" t="s">
        <v>72</v>
      </c>
      <c r="C31" s="41" t="s">
        <v>185</v>
      </c>
      <c r="D31" s="41"/>
      <c r="E31" s="41"/>
      <c r="F31" s="41" t="s">
        <v>69</v>
      </c>
      <c r="G31" s="42"/>
      <c r="H31" s="41" t="s">
        <v>69</v>
      </c>
      <c r="I31" s="41"/>
      <c r="J31" s="41" t="s">
        <v>194</v>
      </c>
      <c r="K31" s="41" t="s">
        <v>42</v>
      </c>
      <c r="L31" s="41" t="s">
        <v>131</v>
      </c>
      <c r="M31" s="41">
        <v>1114</v>
      </c>
      <c r="N31" s="43">
        <f t="shared" si="0"/>
        <v>9.7586399999999998</v>
      </c>
      <c r="O31" s="43">
        <f t="shared" si="1"/>
        <v>7.78739472</v>
      </c>
      <c r="P31" s="43">
        <f t="shared" si="2"/>
        <v>21.043712472506797</v>
      </c>
      <c r="Q31" s="44">
        <v>4136</v>
      </c>
      <c r="R31" s="44">
        <v>4783</v>
      </c>
      <c r="S31" s="44">
        <v>32</v>
      </c>
      <c r="T31" s="45">
        <f t="shared" si="3"/>
        <v>37.005802707930364</v>
      </c>
      <c r="U31" s="41">
        <v>2022</v>
      </c>
      <c r="V31" s="41">
        <v>2030</v>
      </c>
      <c r="W31" s="41" t="s">
        <v>191</v>
      </c>
      <c r="X31" s="41" t="s">
        <v>0</v>
      </c>
      <c r="Y31" s="41" t="s">
        <v>192</v>
      </c>
      <c r="Z31" s="46" t="s">
        <v>67</v>
      </c>
      <c r="AA31" s="41" t="s">
        <v>193</v>
      </c>
      <c r="AB31" s="41"/>
      <c r="AC31" s="75"/>
    </row>
    <row r="32" spans="1:29" ht="16.5">
      <c r="A32" s="41" t="s">
        <v>195</v>
      </c>
      <c r="B32" s="41" t="s">
        <v>195</v>
      </c>
      <c r="C32" s="41" t="s">
        <v>196</v>
      </c>
      <c r="D32" s="41" t="s">
        <v>197</v>
      </c>
      <c r="E32" s="46"/>
      <c r="F32" s="46" t="s">
        <v>198</v>
      </c>
      <c r="G32" s="42">
        <v>6.7</v>
      </c>
      <c r="H32" s="46" t="s">
        <v>157</v>
      </c>
      <c r="I32" s="46" t="s">
        <v>199</v>
      </c>
      <c r="J32" s="41" t="s">
        <v>200</v>
      </c>
      <c r="K32" s="41" t="s">
        <v>42</v>
      </c>
      <c r="L32" s="46" t="s">
        <v>201</v>
      </c>
      <c r="M32" s="41">
        <v>950</v>
      </c>
      <c r="N32" s="43">
        <f t="shared" si="0"/>
        <v>8.3219999999999992</v>
      </c>
      <c r="O32" s="43">
        <f t="shared" si="1"/>
        <v>6.6409560000000001</v>
      </c>
      <c r="P32" s="43">
        <f t="shared" si="2"/>
        <v>0.17085042449189605</v>
      </c>
      <c r="Q32" s="44">
        <v>1583</v>
      </c>
      <c r="R32" s="44">
        <v>3887</v>
      </c>
      <c r="S32" s="44">
        <v>1583</v>
      </c>
      <c r="T32" s="45">
        <f t="shared" si="3"/>
        <v>3887.0000000000005</v>
      </c>
      <c r="U32" s="41">
        <v>2021</v>
      </c>
      <c r="V32" s="41">
        <v>2024</v>
      </c>
      <c r="W32" s="41" t="s">
        <v>202</v>
      </c>
      <c r="X32" s="51" t="s">
        <v>203</v>
      </c>
      <c r="Y32" s="41" t="s">
        <v>204</v>
      </c>
      <c r="Z32" s="46" t="s">
        <v>67</v>
      </c>
      <c r="AA32" s="41" t="s">
        <v>205</v>
      </c>
      <c r="AB32" s="41"/>
      <c r="AC32" s="75"/>
    </row>
    <row r="33" spans="1:29" ht="16.5">
      <c r="A33" s="41" t="s">
        <v>195</v>
      </c>
      <c r="B33" s="41" t="s">
        <v>195</v>
      </c>
      <c r="C33" s="41" t="s">
        <v>196</v>
      </c>
      <c r="D33" s="41"/>
      <c r="E33" s="41"/>
      <c r="F33" s="41" t="s">
        <v>69</v>
      </c>
      <c r="G33" s="42"/>
      <c r="H33" s="41" t="s">
        <v>69</v>
      </c>
      <c r="I33" s="41"/>
      <c r="J33" s="41" t="s">
        <v>206</v>
      </c>
      <c r="K33" s="41" t="s">
        <v>42</v>
      </c>
      <c r="L33" s="41" t="s">
        <v>201</v>
      </c>
      <c r="M33" s="41">
        <v>950</v>
      </c>
      <c r="N33" s="43">
        <f t="shared" si="0"/>
        <v>8.3219999999999992</v>
      </c>
      <c r="O33" s="43">
        <f t="shared" si="1"/>
        <v>6.6409560000000001</v>
      </c>
      <c r="P33" s="43">
        <f t="shared" si="2"/>
        <v>0.17085042449189605</v>
      </c>
      <c r="Q33" s="44">
        <v>1583</v>
      </c>
      <c r="R33" s="44">
        <v>3887</v>
      </c>
      <c r="S33" s="44">
        <v>1583</v>
      </c>
      <c r="T33" s="45">
        <f t="shared" si="3"/>
        <v>3887.0000000000005</v>
      </c>
      <c r="U33" s="41">
        <v>2021</v>
      </c>
      <c r="V33" s="41">
        <v>2025</v>
      </c>
      <c r="W33" s="41" t="s">
        <v>202</v>
      </c>
      <c r="X33" s="51" t="s">
        <v>203</v>
      </c>
      <c r="Y33" s="41" t="s">
        <v>204</v>
      </c>
      <c r="Z33" s="46" t="s">
        <v>67</v>
      </c>
      <c r="AA33" s="41" t="s">
        <v>69</v>
      </c>
      <c r="AB33" s="41"/>
      <c r="AC33" s="75"/>
    </row>
    <row r="34" spans="1:29" ht="19.5" customHeight="1">
      <c r="A34" s="41" t="s">
        <v>195</v>
      </c>
      <c r="B34" s="41" t="s">
        <v>195</v>
      </c>
      <c r="C34" s="41" t="s">
        <v>196</v>
      </c>
      <c r="D34" s="41"/>
      <c r="E34" s="46"/>
      <c r="F34" s="52">
        <v>2.7</v>
      </c>
      <c r="G34" s="42">
        <v>2.7</v>
      </c>
      <c r="H34" s="46" t="s">
        <v>157</v>
      </c>
      <c r="I34" s="46" t="s">
        <v>199</v>
      </c>
      <c r="J34" s="41" t="s">
        <v>207</v>
      </c>
      <c r="K34" s="41" t="s">
        <v>42</v>
      </c>
      <c r="L34" s="41" t="s">
        <v>201</v>
      </c>
      <c r="M34" s="41">
        <v>917</v>
      </c>
      <c r="N34" s="43">
        <f t="shared" ref="N34:N52" si="4">M34*24*365*0.000001</f>
        <v>8.032919999999999</v>
      </c>
      <c r="O34" s="43">
        <f t="shared" ref="O34:O52" si="5">N34*0.798</f>
        <v>6.4102701599999996</v>
      </c>
      <c r="P34" s="43">
        <f t="shared" si="2"/>
        <v>0.16491562027270387</v>
      </c>
      <c r="Q34" s="44">
        <v>1583</v>
      </c>
      <c r="R34" s="44">
        <v>3887</v>
      </c>
      <c r="S34" s="44">
        <v>1583</v>
      </c>
      <c r="T34" s="45">
        <f t="shared" ref="T34:T78" si="6">R34/Q34*S34</f>
        <v>3887.0000000000005</v>
      </c>
      <c r="U34" s="41">
        <v>2017</v>
      </c>
      <c r="V34" s="41" t="s">
        <v>208</v>
      </c>
      <c r="W34" s="41" t="s">
        <v>202</v>
      </c>
      <c r="X34" s="51" t="s">
        <v>203</v>
      </c>
      <c r="Y34" s="41" t="s">
        <v>67</v>
      </c>
      <c r="Z34" s="46" t="s">
        <v>67</v>
      </c>
      <c r="AA34" s="41" t="s">
        <v>209</v>
      </c>
      <c r="AB34" s="41"/>
      <c r="AC34" s="75"/>
    </row>
    <row r="35" spans="1:29" ht="16.5">
      <c r="A35" s="41" t="s">
        <v>195</v>
      </c>
      <c r="B35" s="41" t="s">
        <v>195</v>
      </c>
      <c r="C35" s="41" t="s">
        <v>196</v>
      </c>
      <c r="D35" s="41"/>
      <c r="E35" s="41"/>
      <c r="F35" s="41" t="s">
        <v>69</v>
      </c>
      <c r="G35" s="42"/>
      <c r="H35" s="41" t="s">
        <v>69</v>
      </c>
      <c r="I35" s="41"/>
      <c r="J35" s="41" t="s">
        <v>210</v>
      </c>
      <c r="K35" s="41" t="s">
        <v>42</v>
      </c>
      <c r="L35" s="41" t="s">
        <v>201</v>
      </c>
      <c r="M35" s="41">
        <v>917</v>
      </c>
      <c r="N35" s="43">
        <f t="shared" si="4"/>
        <v>8.032919999999999</v>
      </c>
      <c r="O35" s="43">
        <f t="shared" si="5"/>
        <v>6.4102701599999996</v>
      </c>
      <c r="P35" s="43">
        <f t="shared" si="2"/>
        <v>0.16491562027270387</v>
      </c>
      <c r="Q35" s="44">
        <v>1583</v>
      </c>
      <c r="R35" s="44">
        <v>3887</v>
      </c>
      <c r="S35" s="44">
        <v>1583</v>
      </c>
      <c r="T35" s="45">
        <f t="shared" si="6"/>
        <v>3887.0000000000005</v>
      </c>
      <c r="U35" s="41">
        <v>2017</v>
      </c>
      <c r="V35" s="41" t="s">
        <v>208</v>
      </c>
      <c r="W35" s="41" t="s">
        <v>202</v>
      </c>
      <c r="X35" s="51" t="s">
        <v>203</v>
      </c>
      <c r="Y35" s="41" t="s">
        <v>67</v>
      </c>
      <c r="Z35" s="46" t="s">
        <v>67</v>
      </c>
      <c r="AA35" s="41" t="s">
        <v>69</v>
      </c>
      <c r="AB35" s="41"/>
      <c r="AC35" s="75"/>
    </row>
    <row r="36" spans="1:29" ht="16.5">
      <c r="A36" s="41" t="s">
        <v>195</v>
      </c>
      <c r="B36" s="41" t="s">
        <v>195</v>
      </c>
      <c r="C36" s="41"/>
      <c r="D36" s="41"/>
      <c r="E36" s="46"/>
      <c r="F36" s="46" t="s">
        <v>211</v>
      </c>
      <c r="G36" s="42">
        <v>3</v>
      </c>
      <c r="H36" s="41"/>
      <c r="I36" s="41"/>
      <c r="J36" s="41" t="s">
        <v>212</v>
      </c>
      <c r="K36" s="41" t="s">
        <v>42</v>
      </c>
      <c r="L36" s="41"/>
      <c r="M36" s="41">
        <v>932</v>
      </c>
      <c r="N36" s="43">
        <f t="shared" si="4"/>
        <v>8.16432</v>
      </c>
      <c r="O36" s="43">
        <f t="shared" si="5"/>
        <v>6.5151273600000001</v>
      </c>
      <c r="P36" s="43">
        <f t="shared" si="2"/>
        <v>0.16761325855415485</v>
      </c>
      <c r="Q36" s="44">
        <v>1583</v>
      </c>
      <c r="R36" s="44">
        <v>3887</v>
      </c>
      <c r="S36" s="44">
        <v>1583</v>
      </c>
      <c r="T36" s="45">
        <f t="shared" si="6"/>
        <v>3887.0000000000005</v>
      </c>
      <c r="U36" s="41">
        <v>2002</v>
      </c>
      <c r="V36" s="41">
        <v>2014</v>
      </c>
      <c r="W36" s="41" t="s">
        <v>213</v>
      </c>
      <c r="X36" s="51" t="s">
        <v>0</v>
      </c>
      <c r="Y36" s="41" t="s">
        <v>82</v>
      </c>
      <c r="Z36" s="46" t="s">
        <v>214</v>
      </c>
      <c r="AA36" s="41" t="s">
        <v>215</v>
      </c>
      <c r="AB36" s="41"/>
      <c r="AC36" s="75"/>
    </row>
    <row r="37" spans="1:29" ht="16.5">
      <c r="A37" s="41" t="s">
        <v>195</v>
      </c>
      <c r="B37" s="41" t="s">
        <v>195</v>
      </c>
      <c r="C37" s="41"/>
      <c r="D37" s="41"/>
      <c r="E37" s="41"/>
      <c r="F37" s="41" t="s">
        <v>69</v>
      </c>
      <c r="G37" s="42"/>
      <c r="H37" s="41"/>
      <c r="I37" s="41"/>
      <c r="J37" s="41" t="s">
        <v>216</v>
      </c>
      <c r="K37" s="41" t="s">
        <v>42</v>
      </c>
      <c r="L37" s="41"/>
      <c r="M37" s="41">
        <v>932</v>
      </c>
      <c r="N37" s="43">
        <f t="shared" si="4"/>
        <v>8.16432</v>
      </c>
      <c r="O37" s="43">
        <f t="shared" si="5"/>
        <v>6.5151273600000001</v>
      </c>
      <c r="P37" s="43">
        <f t="shared" si="2"/>
        <v>0.16761325855415485</v>
      </c>
      <c r="Q37" s="44">
        <v>1583</v>
      </c>
      <c r="R37" s="44">
        <v>3887</v>
      </c>
      <c r="S37" s="44">
        <v>1583</v>
      </c>
      <c r="T37" s="45">
        <f t="shared" si="6"/>
        <v>3887.0000000000005</v>
      </c>
      <c r="U37" s="41">
        <v>2002</v>
      </c>
      <c r="V37" s="41">
        <v>2017</v>
      </c>
      <c r="W37" s="41" t="s">
        <v>213</v>
      </c>
      <c r="X37" s="51" t="s">
        <v>0</v>
      </c>
      <c r="Y37" s="41" t="s">
        <v>82</v>
      </c>
      <c r="Z37" s="46" t="s">
        <v>214</v>
      </c>
      <c r="AA37" s="41" t="s">
        <v>217</v>
      </c>
      <c r="AB37" s="41"/>
      <c r="AC37" s="75"/>
    </row>
    <row r="38" spans="1:29" ht="16.5">
      <c r="A38" s="41" t="s">
        <v>195</v>
      </c>
      <c r="B38" s="41" t="s">
        <v>195</v>
      </c>
      <c r="C38" s="41" t="s">
        <v>218</v>
      </c>
      <c r="D38" s="41"/>
      <c r="E38" s="41"/>
      <c r="F38" s="41" t="s">
        <v>219</v>
      </c>
      <c r="G38" s="42"/>
      <c r="H38" s="41"/>
      <c r="I38" s="41"/>
      <c r="J38" s="41" t="s">
        <v>220</v>
      </c>
      <c r="K38" s="41" t="s">
        <v>31</v>
      </c>
      <c r="L38" s="46" t="s">
        <v>131</v>
      </c>
      <c r="M38" s="41">
        <v>1200</v>
      </c>
      <c r="N38" s="43">
        <f t="shared" si="4"/>
        <v>10.511999999999999</v>
      </c>
      <c r="O38" s="43">
        <f t="shared" si="5"/>
        <v>8.3885759999999987</v>
      </c>
      <c r="P38" s="43">
        <f t="shared" si="2"/>
        <v>0.21581106251607918</v>
      </c>
      <c r="Q38" s="44">
        <v>1583</v>
      </c>
      <c r="R38" s="44">
        <v>3887</v>
      </c>
      <c r="S38" s="44">
        <v>1583</v>
      </c>
      <c r="T38" s="45">
        <f t="shared" si="6"/>
        <v>3887.0000000000005</v>
      </c>
      <c r="U38" s="41"/>
      <c r="V38" s="41"/>
      <c r="W38" s="41"/>
      <c r="X38" s="51"/>
      <c r="Y38" s="46" t="s">
        <v>33</v>
      </c>
      <c r="Z38" s="46" t="s">
        <v>33</v>
      </c>
      <c r="AA38" s="41"/>
      <c r="AB38" s="41"/>
      <c r="AC38" s="75"/>
    </row>
    <row r="39" spans="1:29" ht="16.5">
      <c r="A39" s="41" t="s">
        <v>195</v>
      </c>
      <c r="B39" s="41" t="s">
        <v>195</v>
      </c>
      <c r="C39" s="41" t="s">
        <v>218</v>
      </c>
      <c r="D39" s="41"/>
      <c r="E39" s="41"/>
      <c r="F39" s="41" t="s">
        <v>219</v>
      </c>
      <c r="G39" s="42"/>
      <c r="H39" s="41"/>
      <c r="I39" s="41"/>
      <c r="J39" s="41" t="s">
        <v>221</v>
      </c>
      <c r="K39" s="41" t="s">
        <v>31</v>
      </c>
      <c r="L39" s="41" t="s">
        <v>131</v>
      </c>
      <c r="M39" s="41">
        <v>1200</v>
      </c>
      <c r="N39" s="43">
        <f t="shared" si="4"/>
        <v>10.511999999999999</v>
      </c>
      <c r="O39" s="43">
        <f t="shared" si="5"/>
        <v>8.3885759999999987</v>
      </c>
      <c r="P39" s="43">
        <f t="shared" si="2"/>
        <v>0.21581106251607918</v>
      </c>
      <c r="Q39" s="44">
        <v>1583</v>
      </c>
      <c r="R39" s="44">
        <v>3887</v>
      </c>
      <c r="S39" s="44">
        <v>1583</v>
      </c>
      <c r="T39" s="45">
        <f t="shared" si="6"/>
        <v>3887.0000000000005</v>
      </c>
      <c r="U39" s="41"/>
      <c r="V39" s="41"/>
      <c r="W39" s="41"/>
      <c r="X39" s="51"/>
      <c r="Y39" s="46" t="s">
        <v>33</v>
      </c>
      <c r="Z39" s="46" t="s">
        <v>33</v>
      </c>
      <c r="AA39" s="41"/>
      <c r="AB39" s="41"/>
      <c r="AC39" s="75"/>
    </row>
    <row r="40" spans="1:29" ht="16.5">
      <c r="A40" s="41" t="s">
        <v>195</v>
      </c>
      <c r="B40" s="41" t="s">
        <v>195</v>
      </c>
      <c r="C40" s="41" t="s">
        <v>222</v>
      </c>
      <c r="D40" s="41" t="s">
        <v>223</v>
      </c>
      <c r="E40" s="41"/>
      <c r="F40" s="41"/>
      <c r="G40" s="42"/>
      <c r="H40" s="41"/>
      <c r="I40" s="41"/>
      <c r="J40" s="41" t="s">
        <v>224</v>
      </c>
      <c r="K40" s="41"/>
      <c r="L40" s="41" t="s">
        <v>31</v>
      </c>
      <c r="M40" s="41">
        <v>6684</v>
      </c>
      <c r="N40" s="43">
        <f t="shared" si="4"/>
        <v>58.551839999999999</v>
      </c>
      <c r="O40" s="43">
        <f t="shared" si="5"/>
        <v>46.724368320000004</v>
      </c>
      <c r="P40" s="43">
        <f t="shared" si="2"/>
        <v>1.2020676182145613</v>
      </c>
      <c r="Q40" s="44">
        <v>1583</v>
      </c>
      <c r="R40" s="44">
        <v>3887</v>
      </c>
      <c r="S40" s="44">
        <v>1583</v>
      </c>
      <c r="T40" s="45">
        <f t="shared" si="6"/>
        <v>3887.0000000000005</v>
      </c>
      <c r="U40" s="41"/>
      <c r="V40" s="41"/>
      <c r="W40" s="41" t="s">
        <v>32</v>
      </c>
      <c r="X40" s="51" t="s">
        <v>0</v>
      </c>
      <c r="Y40" s="46" t="s">
        <v>33</v>
      </c>
      <c r="Z40" s="46" t="s">
        <v>33</v>
      </c>
      <c r="AA40" s="41"/>
      <c r="AB40" s="41"/>
      <c r="AC40" s="75"/>
    </row>
    <row r="41" spans="1:29">
      <c r="A41" s="46" t="s">
        <v>195</v>
      </c>
      <c r="B41" s="41" t="s">
        <v>195</v>
      </c>
      <c r="C41" s="41" t="s">
        <v>225</v>
      </c>
      <c r="D41" s="41" t="s">
        <v>225</v>
      </c>
      <c r="E41" s="46"/>
      <c r="F41" s="46" t="s">
        <v>226</v>
      </c>
      <c r="G41" s="42">
        <v>0.7</v>
      </c>
      <c r="H41" s="41"/>
      <c r="I41" s="41"/>
      <c r="J41" s="41" t="s">
        <v>227</v>
      </c>
      <c r="K41" s="41" t="s">
        <v>228</v>
      </c>
      <c r="L41" s="41" t="s">
        <v>229</v>
      </c>
      <c r="M41" s="41">
        <v>150</v>
      </c>
      <c r="N41" s="43">
        <f t="shared" si="4"/>
        <v>1.3139999999999998</v>
      </c>
      <c r="O41" s="43">
        <f t="shared" si="5"/>
        <v>1.0485719999999998</v>
      </c>
      <c r="P41" s="43">
        <f t="shared" si="2"/>
        <v>2.6976382814509897E-2</v>
      </c>
      <c r="Q41" s="44">
        <v>1583</v>
      </c>
      <c r="R41" s="44">
        <v>3887</v>
      </c>
      <c r="S41" s="44">
        <v>1583</v>
      </c>
      <c r="T41" s="45">
        <f t="shared" si="6"/>
        <v>3887.0000000000005</v>
      </c>
      <c r="U41" s="41">
        <v>1964</v>
      </c>
      <c r="V41" s="41">
        <v>1969</v>
      </c>
      <c r="W41" s="41" t="s">
        <v>105</v>
      </c>
      <c r="X41" s="41" t="s">
        <v>230</v>
      </c>
      <c r="Y41" s="41" t="s">
        <v>231</v>
      </c>
      <c r="Z41" s="46" t="s">
        <v>232</v>
      </c>
      <c r="AA41" s="41" t="s">
        <v>233</v>
      </c>
      <c r="AB41" s="41"/>
      <c r="AC41" s="75"/>
    </row>
    <row r="42" spans="1:29">
      <c r="A42" s="46" t="s">
        <v>195</v>
      </c>
      <c r="B42" s="41" t="s">
        <v>195</v>
      </c>
      <c r="C42" s="41" t="s">
        <v>225</v>
      </c>
      <c r="D42" s="41" t="s">
        <v>225</v>
      </c>
      <c r="E42" s="46"/>
      <c r="F42" s="46" t="s">
        <v>69</v>
      </c>
      <c r="G42" s="42"/>
      <c r="H42" s="41"/>
      <c r="I42" s="41"/>
      <c r="J42" s="41" t="s">
        <v>234</v>
      </c>
      <c r="K42" s="41" t="s">
        <v>228</v>
      </c>
      <c r="L42" s="41" t="s">
        <v>229</v>
      </c>
      <c r="M42" s="41">
        <v>150</v>
      </c>
      <c r="N42" s="43">
        <f t="shared" si="4"/>
        <v>1.3139999999999998</v>
      </c>
      <c r="O42" s="43">
        <f t="shared" si="5"/>
        <v>1.0485719999999998</v>
      </c>
      <c r="P42" s="43">
        <f t="shared" si="2"/>
        <v>2.6976382814509897E-2</v>
      </c>
      <c r="Q42" s="44">
        <v>1583</v>
      </c>
      <c r="R42" s="44">
        <v>3887</v>
      </c>
      <c r="S42" s="44">
        <v>1583</v>
      </c>
      <c r="T42" s="45">
        <f t="shared" si="6"/>
        <v>3887.0000000000005</v>
      </c>
      <c r="U42" s="41">
        <v>1964</v>
      </c>
      <c r="V42" s="41">
        <v>1969</v>
      </c>
      <c r="W42" s="41" t="s">
        <v>105</v>
      </c>
      <c r="X42" s="41" t="s">
        <v>230</v>
      </c>
      <c r="Y42" s="41" t="s">
        <v>231</v>
      </c>
      <c r="Z42" s="46" t="s">
        <v>232</v>
      </c>
      <c r="AA42" s="41" t="s">
        <v>233</v>
      </c>
      <c r="AB42" s="41"/>
      <c r="AC42" s="75"/>
    </row>
    <row r="43" spans="1:29">
      <c r="A43" s="41" t="s">
        <v>235</v>
      </c>
      <c r="B43" s="41" t="s">
        <v>57</v>
      </c>
      <c r="C43" s="41"/>
      <c r="D43" s="41" t="s">
        <v>236</v>
      </c>
      <c r="E43" s="41" t="s">
        <v>174</v>
      </c>
      <c r="F43" s="41"/>
      <c r="G43" s="42"/>
      <c r="H43" s="41"/>
      <c r="I43" s="41"/>
      <c r="J43" s="41" t="s">
        <v>236</v>
      </c>
      <c r="K43" s="41"/>
      <c r="L43" s="41" t="s">
        <v>237</v>
      </c>
      <c r="M43" s="41">
        <v>30</v>
      </c>
      <c r="N43" s="43">
        <f t="shared" si="4"/>
        <v>0.26279999999999998</v>
      </c>
      <c r="O43" s="43">
        <f t="shared" si="5"/>
        <v>0.2097144</v>
      </c>
      <c r="P43" s="43">
        <f t="shared" si="2"/>
        <v>4.7128887348871995E-2</v>
      </c>
      <c r="Q43" s="44">
        <v>3606</v>
      </c>
      <c r="R43" s="44">
        <v>5650</v>
      </c>
      <c r="S43" s="44">
        <v>284</v>
      </c>
      <c r="T43" s="45">
        <f t="shared" si="6"/>
        <v>444.98058790904048</v>
      </c>
      <c r="U43" s="41"/>
      <c r="V43" s="41"/>
      <c r="W43" s="41" t="s">
        <v>32</v>
      </c>
      <c r="X43" s="41" t="s">
        <v>0</v>
      </c>
      <c r="Y43" s="41" t="s">
        <v>33</v>
      </c>
      <c r="Z43" s="46" t="s">
        <v>238</v>
      </c>
      <c r="AA43" s="41" t="s">
        <v>239</v>
      </c>
      <c r="AB43" s="41"/>
      <c r="AC43" s="75"/>
    </row>
    <row r="44" spans="1:29">
      <c r="A44" s="46" t="s">
        <v>235</v>
      </c>
      <c r="B44" s="41" t="s">
        <v>57</v>
      </c>
      <c r="C44" s="41"/>
      <c r="D44" s="41"/>
      <c r="E44" s="41" t="s">
        <v>174</v>
      </c>
      <c r="F44" s="41"/>
      <c r="G44" s="42"/>
      <c r="H44" s="41"/>
      <c r="I44" s="41"/>
      <c r="J44" s="41" t="s">
        <v>180</v>
      </c>
      <c r="K44" s="41"/>
      <c r="L44" s="41" t="s">
        <v>240</v>
      </c>
      <c r="M44" s="46">
        <v>70</v>
      </c>
      <c r="N44" s="43">
        <f t="shared" si="4"/>
        <v>0.61319999999999997</v>
      </c>
      <c r="O44" s="43">
        <f t="shared" si="5"/>
        <v>0.48933359999999998</v>
      </c>
      <c r="P44" s="43">
        <f t="shared" si="2"/>
        <v>0.10996740381403465</v>
      </c>
      <c r="Q44" s="44">
        <v>3606</v>
      </c>
      <c r="R44" s="44">
        <v>5650</v>
      </c>
      <c r="S44" s="44">
        <v>284</v>
      </c>
      <c r="T44" s="45">
        <f t="shared" si="6"/>
        <v>444.98058790904048</v>
      </c>
      <c r="U44" s="41"/>
      <c r="V44" s="41"/>
      <c r="W44" s="41" t="s">
        <v>32</v>
      </c>
      <c r="X44" s="41" t="s">
        <v>0</v>
      </c>
      <c r="Y44" s="41" t="s">
        <v>241</v>
      </c>
      <c r="Z44" s="41" t="s">
        <v>219</v>
      </c>
      <c r="AA44" s="41"/>
      <c r="AB44" s="41"/>
      <c r="AC44" s="75"/>
    </row>
    <row r="45" spans="1:29">
      <c r="A45" s="41" t="s">
        <v>242</v>
      </c>
      <c r="B45" s="41" t="s">
        <v>153</v>
      </c>
      <c r="C45" s="41" t="s">
        <v>243</v>
      </c>
      <c r="D45" s="41" t="s">
        <v>244</v>
      </c>
      <c r="E45" s="46"/>
      <c r="F45" s="46" t="s">
        <v>245</v>
      </c>
      <c r="G45" s="42">
        <v>0.85</v>
      </c>
      <c r="H45" s="41"/>
      <c r="I45" s="41"/>
      <c r="J45" s="41" t="s">
        <v>246</v>
      </c>
      <c r="K45" s="41" t="s">
        <v>42</v>
      </c>
      <c r="L45" s="41" t="s">
        <v>247</v>
      </c>
      <c r="M45" s="41">
        <v>915</v>
      </c>
      <c r="N45" s="43">
        <f>M45*24*365*0.000001</f>
        <v>8.0153999999999996</v>
      </c>
      <c r="O45" s="43">
        <f>N45*0.798</f>
        <v>6.3962892</v>
      </c>
      <c r="P45" s="43">
        <f t="shared" si="2"/>
        <v>1.2023061001313675</v>
      </c>
      <c r="Q45" s="44">
        <v>1159</v>
      </c>
      <c r="R45" s="44">
        <v>1989</v>
      </c>
      <c r="S45" s="44">
        <v>310</v>
      </c>
      <c r="T45" s="45">
        <f>R45/Q45*S45</f>
        <v>532.00172562553928</v>
      </c>
      <c r="U45" s="41">
        <v>1975</v>
      </c>
      <c r="V45" s="41">
        <v>2011</v>
      </c>
      <c r="W45" s="46" t="s">
        <v>248</v>
      </c>
      <c r="X45" s="41" t="s">
        <v>249</v>
      </c>
      <c r="Y45" s="41" t="s">
        <v>82</v>
      </c>
      <c r="Z45" s="46" t="s">
        <v>214</v>
      </c>
      <c r="AA45" s="46" t="s">
        <v>250</v>
      </c>
      <c r="AB45" s="41"/>
      <c r="AC45" s="75"/>
    </row>
    <row r="46" spans="1:29">
      <c r="A46" s="41" t="s">
        <v>242</v>
      </c>
      <c r="B46" s="41" t="s">
        <v>153</v>
      </c>
      <c r="C46" s="41" t="s">
        <v>243</v>
      </c>
      <c r="D46" s="41" t="s">
        <v>244</v>
      </c>
      <c r="E46" s="46"/>
      <c r="F46" s="46" t="s">
        <v>251</v>
      </c>
      <c r="G46" s="42">
        <v>10</v>
      </c>
      <c r="H46" s="41"/>
      <c r="I46" s="41"/>
      <c r="J46" s="41" t="s">
        <v>252</v>
      </c>
      <c r="K46" s="41" t="s">
        <v>42</v>
      </c>
      <c r="L46" s="41" t="s">
        <v>104</v>
      </c>
      <c r="M46" s="41">
        <v>974</v>
      </c>
      <c r="N46" s="43">
        <f t="shared" si="4"/>
        <v>8.5322399999999998</v>
      </c>
      <c r="O46" s="43">
        <f t="shared" si="5"/>
        <v>6.8087275200000006</v>
      </c>
      <c r="P46" s="43">
        <f t="shared" si="2"/>
        <v>1.2798318486644287</v>
      </c>
      <c r="Q46" s="44">
        <v>1159</v>
      </c>
      <c r="R46" s="44">
        <v>1989</v>
      </c>
      <c r="S46" s="44">
        <v>310</v>
      </c>
      <c r="T46" s="45">
        <f t="shared" si="6"/>
        <v>532.00172562553928</v>
      </c>
      <c r="U46" s="41">
        <v>2019</v>
      </c>
      <c r="V46" s="41">
        <v>2024</v>
      </c>
      <c r="W46" s="41" t="s">
        <v>32</v>
      </c>
      <c r="X46" s="41" t="s">
        <v>81</v>
      </c>
      <c r="Y46" s="41" t="s">
        <v>67</v>
      </c>
      <c r="Z46" s="46" t="s">
        <v>67</v>
      </c>
      <c r="AA46" s="46" t="s">
        <v>253</v>
      </c>
      <c r="AB46" s="41"/>
      <c r="AC46" s="75"/>
    </row>
    <row r="47" spans="1:29">
      <c r="A47" s="41" t="s">
        <v>242</v>
      </c>
      <c r="B47" s="41" t="s">
        <v>153</v>
      </c>
      <c r="C47" s="41" t="s">
        <v>243</v>
      </c>
      <c r="D47" s="41"/>
      <c r="E47" s="41"/>
      <c r="F47" s="41" t="s">
        <v>69</v>
      </c>
      <c r="G47" s="42"/>
      <c r="H47" s="41" t="s">
        <v>69</v>
      </c>
      <c r="I47" s="41"/>
      <c r="J47" s="41" t="s">
        <v>254</v>
      </c>
      <c r="K47" s="41" t="s">
        <v>42</v>
      </c>
      <c r="L47" s="41" t="s">
        <v>104</v>
      </c>
      <c r="M47" s="41">
        <v>950</v>
      </c>
      <c r="N47" s="43">
        <f t="shared" si="4"/>
        <v>8.3219999999999992</v>
      </c>
      <c r="O47" s="43">
        <f t="shared" si="5"/>
        <v>6.6409560000000001</v>
      </c>
      <c r="P47" s="43">
        <f t="shared" si="2"/>
        <v>1.2482959509560647</v>
      </c>
      <c r="Q47" s="44">
        <v>1159</v>
      </c>
      <c r="R47" s="44">
        <v>1989</v>
      </c>
      <c r="S47" s="44">
        <v>310</v>
      </c>
      <c r="T47" s="45">
        <f t="shared" si="6"/>
        <v>532.00172562553928</v>
      </c>
      <c r="U47" s="41">
        <v>2022</v>
      </c>
      <c r="V47" s="41">
        <v>2026</v>
      </c>
      <c r="W47" s="41" t="s">
        <v>32</v>
      </c>
      <c r="X47" s="41" t="s">
        <v>81</v>
      </c>
      <c r="Y47" s="41" t="s">
        <v>55</v>
      </c>
      <c r="Z47" s="46" t="s">
        <v>255</v>
      </c>
      <c r="AA47" s="41"/>
      <c r="AB47" s="41"/>
      <c r="AC47" s="75"/>
    </row>
    <row r="48" spans="1:29">
      <c r="A48" s="41" t="s">
        <v>242</v>
      </c>
      <c r="B48" s="41" t="s">
        <v>153</v>
      </c>
      <c r="C48" s="41" t="s">
        <v>243</v>
      </c>
      <c r="D48" s="41"/>
      <c r="E48" s="41"/>
      <c r="F48" s="41" t="s">
        <v>219</v>
      </c>
      <c r="G48" s="42"/>
      <c r="H48" s="41"/>
      <c r="I48" s="41"/>
      <c r="J48" s="41" t="s">
        <v>256</v>
      </c>
      <c r="K48" s="41" t="s">
        <v>42</v>
      </c>
      <c r="L48" s="41" t="s">
        <v>104</v>
      </c>
      <c r="M48" s="41">
        <v>950</v>
      </c>
      <c r="N48" s="43">
        <f t="shared" si="4"/>
        <v>8.3219999999999992</v>
      </c>
      <c r="O48" s="43">
        <f t="shared" si="5"/>
        <v>6.6409560000000001</v>
      </c>
      <c r="P48" s="43">
        <f t="shared" si="2"/>
        <v>1.2482959509560647</v>
      </c>
      <c r="Q48" s="44">
        <v>1159</v>
      </c>
      <c r="R48" s="44">
        <v>1989</v>
      </c>
      <c r="S48" s="44">
        <v>310</v>
      </c>
      <c r="T48" s="45">
        <f t="shared" si="6"/>
        <v>532.00172562553928</v>
      </c>
      <c r="U48" s="41" t="s">
        <v>208</v>
      </c>
      <c r="V48" s="41" t="s">
        <v>208</v>
      </c>
      <c r="W48" s="41" t="s">
        <v>32</v>
      </c>
      <c r="X48" s="41" t="s">
        <v>0</v>
      </c>
      <c r="Y48" s="41" t="s">
        <v>166</v>
      </c>
      <c r="Z48" s="46" t="s">
        <v>255</v>
      </c>
      <c r="AA48" s="41"/>
      <c r="AB48" s="41"/>
      <c r="AC48" s="75"/>
    </row>
    <row r="49" spans="1:138">
      <c r="A49" s="41" t="s">
        <v>242</v>
      </c>
      <c r="B49" s="41" t="s">
        <v>153</v>
      </c>
      <c r="C49" s="41" t="s">
        <v>243</v>
      </c>
      <c r="D49" s="41"/>
      <c r="E49" s="41"/>
      <c r="F49" s="41" t="s">
        <v>219</v>
      </c>
      <c r="G49" s="42"/>
      <c r="H49" s="46"/>
      <c r="I49" s="46"/>
      <c r="J49" s="41" t="s">
        <v>257</v>
      </c>
      <c r="K49" s="41" t="s">
        <v>42</v>
      </c>
      <c r="L49" s="41" t="s">
        <v>104</v>
      </c>
      <c r="M49" s="41">
        <v>950</v>
      </c>
      <c r="N49" s="43">
        <f t="shared" si="4"/>
        <v>8.3219999999999992</v>
      </c>
      <c r="O49" s="43">
        <f t="shared" si="5"/>
        <v>6.6409560000000001</v>
      </c>
      <c r="P49" s="43">
        <f t="shared" si="2"/>
        <v>1.2482959509560647</v>
      </c>
      <c r="Q49" s="44">
        <v>1159</v>
      </c>
      <c r="R49" s="44">
        <v>1989</v>
      </c>
      <c r="S49" s="44">
        <v>310</v>
      </c>
      <c r="T49" s="45">
        <f t="shared" si="6"/>
        <v>532.00172562553928</v>
      </c>
      <c r="U49" s="41" t="s">
        <v>208</v>
      </c>
      <c r="V49" s="41" t="s">
        <v>208</v>
      </c>
      <c r="W49" s="41" t="s">
        <v>32</v>
      </c>
      <c r="X49" s="41" t="s">
        <v>0</v>
      </c>
      <c r="Y49" s="41" t="s">
        <v>166</v>
      </c>
      <c r="Z49" s="46" t="s">
        <v>255</v>
      </c>
      <c r="AA49" s="41"/>
      <c r="AB49" s="41"/>
      <c r="AC49" s="75"/>
    </row>
    <row r="50" spans="1:138">
      <c r="A50" s="41" t="s">
        <v>258</v>
      </c>
      <c r="B50" s="41" t="s">
        <v>153</v>
      </c>
      <c r="C50" s="41" t="s">
        <v>259</v>
      </c>
      <c r="D50" s="41"/>
      <c r="E50" s="46" t="s">
        <v>174</v>
      </c>
      <c r="F50" s="46" t="s">
        <v>260</v>
      </c>
      <c r="G50" s="42">
        <v>10</v>
      </c>
      <c r="H50" s="41" t="s">
        <v>261</v>
      </c>
      <c r="I50" s="41"/>
      <c r="J50" s="41" t="s">
        <v>262</v>
      </c>
      <c r="K50" s="41"/>
      <c r="L50" s="41" t="s">
        <v>99</v>
      </c>
      <c r="M50" s="41">
        <v>1900</v>
      </c>
      <c r="N50" s="43">
        <f t="shared" si="4"/>
        <v>16.643999999999998</v>
      </c>
      <c r="O50" s="43">
        <f t="shared" si="5"/>
        <v>13.281912</v>
      </c>
      <c r="P50" s="43">
        <f t="shared" si="2"/>
        <v>37.753340955744392</v>
      </c>
      <c r="Q50" s="44">
        <v>1159</v>
      </c>
      <c r="R50" s="44">
        <v>1989</v>
      </c>
      <c r="S50" s="44">
        <v>20.5</v>
      </c>
      <c r="T50" s="45">
        <f t="shared" si="6"/>
        <v>35.180759275237278</v>
      </c>
      <c r="U50" s="41"/>
      <c r="V50" s="41"/>
      <c r="W50" s="41" t="s">
        <v>32</v>
      </c>
      <c r="X50" s="41" t="s">
        <v>0</v>
      </c>
      <c r="Y50" s="41" t="s">
        <v>102</v>
      </c>
      <c r="Z50" s="46" t="s">
        <v>102</v>
      </c>
      <c r="AA50" s="41" t="s">
        <v>263</v>
      </c>
      <c r="AB50" s="41"/>
      <c r="AC50" s="75"/>
    </row>
    <row r="51" spans="1:138">
      <c r="A51" s="46" t="s">
        <v>258</v>
      </c>
      <c r="B51" s="41" t="s">
        <v>153</v>
      </c>
      <c r="C51" s="41"/>
      <c r="D51" s="41"/>
      <c r="E51" s="41"/>
      <c r="F51" s="41"/>
      <c r="G51" s="42"/>
      <c r="H51" s="41"/>
      <c r="I51" s="41"/>
      <c r="J51" s="41" t="s">
        <v>264</v>
      </c>
      <c r="K51" s="41"/>
      <c r="L51" s="41" t="s">
        <v>265</v>
      </c>
      <c r="M51" s="41"/>
      <c r="N51" s="43">
        <f t="shared" si="4"/>
        <v>0</v>
      </c>
      <c r="O51" s="43">
        <f t="shared" si="5"/>
        <v>0</v>
      </c>
      <c r="P51" s="43">
        <f t="shared" si="2"/>
        <v>0</v>
      </c>
      <c r="Q51" s="44">
        <v>1159</v>
      </c>
      <c r="R51" s="44">
        <v>1989</v>
      </c>
      <c r="S51" s="44">
        <v>20.5</v>
      </c>
      <c r="T51" s="45">
        <f t="shared" si="6"/>
        <v>35.180759275237278</v>
      </c>
      <c r="U51" s="41"/>
      <c r="V51" s="41"/>
      <c r="W51" s="41" t="s">
        <v>32</v>
      </c>
      <c r="X51" s="41" t="s">
        <v>0</v>
      </c>
      <c r="Y51" s="41" t="s">
        <v>182</v>
      </c>
      <c r="Z51" s="46" t="s">
        <v>182</v>
      </c>
      <c r="AA51" s="41" t="s">
        <v>263</v>
      </c>
      <c r="AB51" s="41"/>
      <c r="AC51" s="75"/>
    </row>
    <row r="52" spans="1:138">
      <c r="A52" s="41" t="s">
        <v>266</v>
      </c>
      <c r="B52" s="41" t="s">
        <v>36</v>
      </c>
      <c r="C52" s="41" t="s">
        <v>267</v>
      </c>
      <c r="D52" s="41" t="s">
        <v>267</v>
      </c>
      <c r="E52" s="41"/>
      <c r="F52" s="41"/>
      <c r="G52" s="42"/>
      <c r="H52" s="41"/>
      <c r="I52" s="41"/>
      <c r="J52" s="41" t="s">
        <v>219</v>
      </c>
      <c r="K52" s="41"/>
      <c r="L52" s="41" t="s">
        <v>268</v>
      </c>
      <c r="M52" s="41">
        <v>1114</v>
      </c>
      <c r="N52" s="43">
        <f t="shared" si="4"/>
        <v>9.7586399999999998</v>
      </c>
      <c r="O52" s="43">
        <f t="shared" si="5"/>
        <v>7.78739472</v>
      </c>
      <c r="P52" s="43">
        <f>O52*100/T52</f>
        <v>5.685636028804244</v>
      </c>
      <c r="Q52" s="44">
        <v>1387</v>
      </c>
      <c r="R52" s="44">
        <v>1759</v>
      </c>
      <c r="S52" s="44">
        <v>108</v>
      </c>
      <c r="T52" s="45">
        <f t="shared" si="6"/>
        <v>136.96611391492431</v>
      </c>
      <c r="U52" s="41"/>
      <c r="V52" s="41"/>
      <c r="W52" s="41" t="s">
        <v>32</v>
      </c>
      <c r="X52" s="41" t="s">
        <v>0</v>
      </c>
      <c r="Y52" s="41" t="s">
        <v>269</v>
      </c>
      <c r="Z52" s="46" t="s">
        <v>270</v>
      </c>
      <c r="AA52" s="41" t="s">
        <v>271</v>
      </c>
      <c r="AB52" s="41"/>
      <c r="AC52" s="75"/>
    </row>
    <row r="53" spans="1:138" s="29" customFormat="1">
      <c r="A53" s="53" t="s">
        <v>272</v>
      </c>
      <c r="B53" s="54" t="s">
        <v>273</v>
      </c>
      <c r="C53" s="54" t="s">
        <v>274</v>
      </c>
      <c r="D53" s="55" t="s">
        <v>274</v>
      </c>
      <c r="E53" s="56" t="s">
        <v>174</v>
      </c>
      <c r="F53" s="56" t="s">
        <v>275</v>
      </c>
      <c r="G53" s="57">
        <v>20</v>
      </c>
      <c r="H53" s="54" t="s">
        <v>274</v>
      </c>
      <c r="I53" s="54" t="s">
        <v>274</v>
      </c>
      <c r="J53" s="54" t="s">
        <v>276</v>
      </c>
      <c r="K53" s="54" t="s">
        <v>42</v>
      </c>
      <c r="L53" s="54" t="s">
        <v>31</v>
      </c>
      <c r="M53" s="56">
        <v>4456</v>
      </c>
      <c r="N53" s="58">
        <f t="shared" ref="N53:N73" si="7">M53*24*365*0.000001</f>
        <v>39.034559999999999</v>
      </c>
      <c r="O53" s="58">
        <f t="shared" ref="O53:O78" si="8">N53*0.798</f>
        <v>31.14957888</v>
      </c>
      <c r="P53" s="43">
        <f t="shared" si="2"/>
        <v>45.526721815467312</v>
      </c>
      <c r="Q53" s="55">
        <v>837</v>
      </c>
      <c r="R53" s="55">
        <v>1773</v>
      </c>
      <c r="S53" s="55">
        <v>32.299999999999997</v>
      </c>
      <c r="T53" s="59">
        <f t="shared" si="6"/>
        <v>68.420430107526869</v>
      </c>
      <c r="U53" s="54">
        <v>2025</v>
      </c>
      <c r="V53" s="54">
        <v>2035</v>
      </c>
      <c r="W53" s="54" t="s">
        <v>32</v>
      </c>
      <c r="X53" s="54" t="s">
        <v>0</v>
      </c>
      <c r="Y53" s="56" t="s">
        <v>277</v>
      </c>
      <c r="Z53" s="54" t="s">
        <v>734</v>
      </c>
      <c r="AA53" s="56" t="s">
        <v>278</v>
      </c>
      <c r="AB53" s="61"/>
      <c r="AC53" s="77"/>
      <c r="AD53" s="28"/>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row>
    <row r="54" spans="1:138" s="29" customFormat="1">
      <c r="A54" s="56" t="s">
        <v>279</v>
      </c>
      <c r="B54" s="54" t="s">
        <v>57</v>
      </c>
      <c r="C54" s="54" t="s">
        <v>280</v>
      </c>
      <c r="D54" s="55" t="s">
        <v>281</v>
      </c>
      <c r="E54" s="60" t="s">
        <v>274</v>
      </c>
      <c r="F54" s="56" t="s">
        <v>282</v>
      </c>
      <c r="G54" s="57">
        <v>2</v>
      </c>
      <c r="H54" s="54" t="s">
        <v>274</v>
      </c>
      <c r="I54" s="54" t="s">
        <v>274</v>
      </c>
      <c r="J54" s="56" t="s">
        <v>281</v>
      </c>
      <c r="K54" s="54" t="s">
        <v>42</v>
      </c>
      <c r="L54" s="54" t="s">
        <v>274</v>
      </c>
      <c r="M54" s="56">
        <v>621</v>
      </c>
      <c r="N54" s="58">
        <f t="shared" si="7"/>
        <v>5.4399600000000001</v>
      </c>
      <c r="O54" s="58">
        <f t="shared" si="8"/>
        <v>4.3410880800000005</v>
      </c>
      <c r="P54" s="43">
        <f t="shared" si="2"/>
        <v>2.9349714295185247</v>
      </c>
      <c r="Q54" s="55">
        <v>3606</v>
      </c>
      <c r="R54" s="55">
        <v>5650</v>
      </c>
      <c r="S54" s="55">
        <v>94.4</v>
      </c>
      <c r="T54" s="59">
        <f t="shared" si="6"/>
        <v>147.90904048807542</v>
      </c>
      <c r="U54" s="54">
        <v>1970</v>
      </c>
      <c r="V54" s="54" t="s">
        <v>283</v>
      </c>
      <c r="W54" s="54" t="s">
        <v>284</v>
      </c>
      <c r="X54" s="54" t="s">
        <v>0</v>
      </c>
      <c r="Y54" s="56" t="s">
        <v>285</v>
      </c>
      <c r="Z54" s="78" t="s">
        <v>286</v>
      </c>
      <c r="AA54" s="56" t="s">
        <v>287</v>
      </c>
      <c r="AB54" s="56" t="s">
        <v>288</v>
      </c>
      <c r="AC54" s="79" t="s">
        <v>735</v>
      </c>
      <c r="AD54" s="28"/>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row>
    <row r="55" spans="1:138" s="29" customFormat="1" ht="15" customHeight="1">
      <c r="A55" s="56" t="s">
        <v>289</v>
      </c>
      <c r="B55" s="54" t="s">
        <v>153</v>
      </c>
      <c r="C55" s="54" t="s">
        <v>274</v>
      </c>
      <c r="D55" s="55" t="s">
        <v>274</v>
      </c>
      <c r="E55" s="54" t="s">
        <v>274</v>
      </c>
      <c r="F55" s="54" t="s">
        <v>274</v>
      </c>
      <c r="G55" s="57" t="s">
        <v>274</v>
      </c>
      <c r="H55" s="54" t="s">
        <v>274</v>
      </c>
      <c r="I55" s="54" t="s">
        <v>274</v>
      </c>
      <c r="J55" s="54" t="s">
        <v>262</v>
      </c>
      <c r="K55" s="54" t="s">
        <v>42</v>
      </c>
      <c r="L55" s="54" t="s">
        <v>131</v>
      </c>
      <c r="M55" s="54">
        <v>2228</v>
      </c>
      <c r="N55" s="58">
        <f t="shared" si="7"/>
        <v>19.51728</v>
      </c>
      <c r="O55" s="58">
        <f t="shared" si="8"/>
        <v>15.57478944</v>
      </c>
      <c r="P55" s="43">
        <f t="shared" si="2"/>
        <v>2.4009274503100384</v>
      </c>
      <c r="Q55" s="55">
        <v>1159</v>
      </c>
      <c r="R55" s="55">
        <v>1989</v>
      </c>
      <c r="S55" s="55">
        <v>378</v>
      </c>
      <c r="T55" s="59">
        <f t="shared" si="6"/>
        <v>648.69887834339954</v>
      </c>
      <c r="U55" s="54">
        <v>2018</v>
      </c>
      <c r="V55" s="54">
        <v>2027</v>
      </c>
      <c r="W55" s="54" t="s">
        <v>32</v>
      </c>
      <c r="X55" s="54" t="s">
        <v>0</v>
      </c>
      <c r="Y55" s="56" t="s">
        <v>290</v>
      </c>
      <c r="Z55" s="61" t="s">
        <v>291</v>
      </c>
      <c r="AA55" s="80" t="s">
        <v>292</v>
      </c>
      <c r="AB55" s="80" t="s">
        <v>293</v>
      </c>
      <c r="AC55" s="81"/>
      <c r="AD55" s="28"/>
      <c r="AE55" s="28"/>
      <c r="AF55" s="28"/>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row>
    <row r="56" spans="1:138" s="29" customFormat="1">
      <c r="A56" s="56" t="s">
        <v>294</v>
      </c>
      <c r="B56" s="54" t="s">
        <v>72</v>
      </c>
      <c r="C56" s="56" t="s">
        <v>295</v>
      </c>
      <c r="D56" s="55" t="s">
        <v>296</v>
      </c>
      <c r="E56" s="60" t="s">
        <v>274</v>
      </c>
      <c r="F56" s="56" t="s">
        <v>297</v>
      </c>
      <c r="G56" s="57">
        <v>6.1</v>
      </c>
      <c r="H56" s="54" t="s">
        <v>274</v>
      </c>
      <c r="I56" s="54" t="s">
        <v>274</v>
      </c>
      <c r="J56" s="54" t="s">
        <v>298</v>
      </c>
      <c r="K56" s="56" t="s">
        <v>42</v>
      </c>
      <c r="L56" s="56" t="s">
        <v>299</v>
      </c>
      <c r="M56" s="56">
        <v>440</v>
      </c>
      <c r="N56" s="58">
        <f t="shared" si="7"/>
        <v>3.8543999999999996</v>
      </c>
      <c r="O56" s="58">
        <f t="shared" si="8"/>
        <v>3.0758112</v>
      </c>
      <c r="P56" s="43">
        <f t="shared" si="2"/>
        <v>9.8509033716635308</v>
      </c>
      <c r="Q56" s="55">
        <v>4136</v>
      </c>
      <c r="R56" s="55">
        <v>4783</v>
      </c>
      <c r="S56" s="55">
        <v>27</v>
      </c>
      <c r="T56" s="59">
        <f t="shared" si="6"/>
        <v>31.223646034816245</v>
      </c>
      <c r="U56" s="54">
        <v>2009</v>
      </c>
      <c r="V56" s="54">
        <v>2021</v>
      </c>
      <c r="W56" s="54" t="s">
        <v>300</v>
      </c>
      <c r="X56" s="54" t="s">
        <v>301</v>
      </c>
      <c r="Y56" s="54" t="s">
        <v>46</v>
      </c>
      <c r="Z56" s="78" t="s">
        <v>302</v>
      </c>
      <c r="AA56" s="56" t="s">
        <v>303</v>
      </c>
      <c r="AB56" s="56" t="s">
        <v>304</v>
      </c>
      <c r="AC56" s="82" t="s">
        <v>305</v>
      </c>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row>
    <row r="57" spans="1:138" s="29" customFormat="1">
      <c r="A57" s="56" t="s">
        <v>294</v>
      </c>
      <c r="B57" s="54" t="s">
        <v>72</v>
      </c>
      <c r="C57" s="62" t="s">
        <v>295</v>
      </c>
      <c r="D57" s="55" t="s">
        <v>296</v>
      </c>
      <c r="E57" s="54" t="s">
        <v>274</v>
      </c>
      <c r="F57" s="54" t="s">
        <v>69</v>
      </c>
      <c r="G57" s="57" t="s">
        <v>274</v>
      </c>
      <c r="H57" s="54" t="s">
        <v>274</v>
      </c>
      <c r="I57" s="54" t="s">
        <v>274</v>
      </c>
      <c r="J57" s="54" t="s">
        <v>306</v>
      </c>
      <c r="K57" s="56" t="s">
        <v>42</v>
      </c>
      <c r="L57" s="56" t="s">
        <v>307</v>
      </c>
      <c r="M57" s="56">
        <v>440</v>
      </c>
      <c r="N57" s="58">
        <f t="shared" si="7"/>
        <v>3.8543999999999996</v>
      </c>
      <c r="O57" s="58">
        <f t="shared" si="8"/>
        <v>3.0758112</v>
      </c>
      <c r="P57" s="43">
        <f t="shared" si="2"/>
        <v>9.8509033716635308</v>
      </c>
      <c r="Q57" s="55">
        <v>4136</v>
      </c>
      <c r="R57" s="55">
        <v>4783</v>
      </c>
      <c r="S57" s="55">
        <v>27</v>
      </c>
      <c r="T57" s="59">
        <f t="shared" si="6"/>
        <v>31.223646034816245</v>
      </c>
      <c r="U57" s="54">
        <v>2009</v>
      </c>
      <c r="V57" s="54">
        <v>2021</v>
      </c>
      <c r="W57" s="54" t="s">
        <v>300</v>
      </c>
      <c r="X57" s="54" t="s">
        <v>301</v>
      </c>
      <c r="Y57" s="54" t="s">
        <v>46</v>
      </c>
      <c r="Z57" s="54" t="s">
        <v>302</v>
      </c>
      <c r="AA57" s="56" t="s">
        <v>303</v>
      </c>
      <c r="AB57" s="56" t="s">
        <v>308</v>
      </c>
      <c r="AC57" s="82" t="s">
        <v>305</v>
      </c>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row>
    <row r="58" spans="1:138" s="29" customFormat="1">
      <c r="A58" s="56" t="s">
        <v>294</v>
      </c>
      <c r="B58" s="54" t="s">
        <v>72</v>
      </c>
      <c r="C58" s="54" t="s">
        <v>309</v>
      </c>
      <c r="D58" s="55" t="s">
        <v>309</v>
      </c>
      <c r="E58" s="60" t="s">
        <v>274</v>
      </c>
      <c r="F58" s="56" t="s">
        <v>310</v>
      </c>
      <c r="G58" s="57">
        <v>7.7</v>
      </c>
      <c r="H58" s="54" t="s">
        <v>311</v>
      </c>
      <c r="I58" s="54" t="s">
        <v>274</v>
      </c>
      <c r="J58" s="54" t="s">
        <v>309</v>
      </c>
      <c r="K58" s="54" t="s">
        <v>42</v>
      </c>
      <c r="L58" s="54" t="s">
        <v>31</v>
      </c>
      <c r="M58" s="54">
        <v>1114</v>
      </c>
      <c r="N58" s="58">
        <f t="shared" si="7"/>
        <v>9.7586399999999998</v>
      </c>
      <c r="O58" s="58">
        <f t="shared" si="8"/>
        <v>7.78739472</v>
      </c>
      <c r="P58" s="43">
        <f t="shared" si="2"/>
        <v>24.940696263711757</v>
      </c>
      <c r="Q58" s="55">
        <v>4136</v>
      </c>
      <c r="R58" s="55">
        <v>4783</v>
      </c>
      <c r="S58" s="55">
        <v>27</v>
      </c>
      <c r="T58" s="59">
        <f t="shared" si="6"/>
        <v>31.223646034816245</v>
      </c>
      <c r="U58" s="54">
        <v>2021</v>
      </c>
      <c r="V58" s="54">
        <v>2025</v>
      </c>
      <c r="W58" s="54" t="s">
        <v>32</v>
      </c>
      <c r="X58" s="54" t="s">
        <v>0</v>
      </c>
      <c r="Y58" s="54" t="s">
        <v>204</v>
      </c>
      <c r="Z58" s="61" t="s">
        <v>312</v>
      </c>
      <c r="AA58" s="56" t="s">
        <v>313</v>
      </c>
      <c r="AB58" s="61"/>
      <c r="AC58" s="77"/>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row>
    <row r="59" spans="1:138" s="29" customFormat="1">
      <c r="A59" s="53" t="s">
        <v>314</v>
      </c>
      <c r="B59" s="54" t="s">
        <v>273</v>
      </c>
      <c r="C59" s="54" t="s">
        <v>274</v>
      </c>
      <c r="D59" s="55" t="s">
        <v>315</v>
      </c>
      <c r="E59" s="60" t="s">
        <v>274</v>
      </c>
      <c r="F59" s="56" t="s">
        <v>316</v>
      </c>
      <c r="G59" s="57">
        <v>76</v>
      </c>
      <c r="H59" s="54" t="s">
        <v>274</v>
      </c>
      <c r="I59" s="54" t="s">
        <v>274</v>
      </c>
      <c r="J59" s="54" t="s">
        <v>317</v>
      </c>
      <c r="K59" s="54" t="s">
        <v>42</v>
      </c>
      <c r="L59" s="54" t="s">
        <v>31</v>
      </c>
      <c r="M59" s="54">
        <v>1114</v>
      </c>
      <c r="N59" s="58">
        <f t="shared" si="7"/>
        <v>9.7586399999999998</v>
      </c>
      <c r="O59" s="58">
        <f t="shared" si="8"/>
        <v>7.78739472</v>
      </c>
      <c r="P59" s="43">
        <f t="shared" si="2"/>
        <v>1.4664071745508516</v>
      </c>
      <c r="Q59" s="55">
        <v>837</v>
      </c>
      <c r="R59" s="55">
        <v>1773</v>
      </c>
      <c r="S59" s="55">
        <v>250.7</v>
      </c>
      <c r="T59" s="59">
        <f t="shared" si="6"/>
        <v>531.05268817204296</v>
      </c>
      <c r="U59" s="54" t="s">
        <v>274</v>
      </c>
      <c r="V59" s="54" t="s">
        <v>274</v>
      </c>
      <c r="W59" s="54" t="s">
        <v>32</v>
      </c>
      <c r="X59" s="54" t="s">
        <v>0</v>
      </c>
      <c r="Y59" s="54" t="s">
        <v>318</v>
      </c>
      <c r="Z59" s="61" t="s">
        <v>319</v>
      </c>
      <c r="AA59" s="56" t="s">
        <v>320</v>
      </c>
      <c r="AB59" s="56" t="s">
        <v>321</v>
      </c>
      <c r="AC59" s="83" t="s">
        <v>322</v>
      </c>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row>
    <row r="60" spans="1:138" s="29" customFormat="1">
      <c r="A60" s="56" t="s">
        <v>323</v>
      </c>
      <c r="B60" s="54" t="s">
        <v>273</v>
      </c>
      <c r="C60" s="54" t="s">
        <v>274</v>
      </c>
      <c r="D60" s="55" t="s">
        <v>274</v>
      </c>
      <c r="E60" s="54" t="s">
        <v>274</v>
      </c>
      <c r="F60" s="54" t="s">
        <v>274</v>
      </c>
      <c r="G60" s="57" t="s">
        <v>274</v>
      </c>
      <c r="H60" s="54" t="s">
        <v>274</v>
      </c>
      <c r="I60" s="54" t="s">
        <v>274</v>
      </c>
      <c r="J60" s="54" t="s">
        <v>276</v>
      </c>
      <c r="K60" s="54" t="s">
        <v>42</v>
      </c>
      <c r="L60" s="54" t="s">
        <v>268</v>
      </c>
      <c r="M60" s="54">
        <v>4456</v>
      </c>
      <c r="N60" s="58">
        <f t="shared" si="7"/>
        <v>39.034559999999999</v>
      </c>
      <c r="O60" s="58">
        <f t="shared" si="8"/>
        <v>31.14957888</v>
      </c>
      <c r="P60" s="43">
        <f t="shared" si="2"/>
        <v>94.61543653581225</v>
      </c>
      <c r="Q60" s="55">
        <v>837</v>
      </c>
      <c r="R60" s="55">
        <v>1773</v>
      </c>
      <c r="S60" s="55">
        <v>15.542</v>
      </c>
      <c r="T60" s="59">
        <f t="shared" si="6"/>
        <v>32.922301075268813</v>
      </c>
      <c r="U60" s="54" t="s">
        <v>274</v>
      </c>
      <c r="V60" s="54" t="s">
        <v>274</v>
      </c>
      <c r="W60" s="54" t="s">
        <v>32</v>
      </c>
      <c r="X60" s="54" t="s">
        <v>0</v>
      </c>
      <c r="Y60" s="54" t="s">
        <v>182</v>
      </c>
      <c r="Z60" s="78" t="s">
        <v>324</v>
      </c>
      <c r="AA60" s="56" t="s">
        <v>325</v>
      </c>
      <c r="AB60" s="56" t="s">
        <v>326</v>
      </c>
      <c r="AC60" s="82" t="s">
        <v>327</v>
      </c>
      <c r="AD60" s="31"/>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row>
    <row r="61" spans="1:138" s="29" customFormat="1">
      <c r="A61" s="56" t="s">
        <v>323</v>
      </c>
      <c r="B61" s="54" t="s">
        <v>273</v>
      </c>
      <c r="C61" s="54" t="s">
        <v>274</v>
      </c>
      <c r="D61" s="55" t="s">
        <v>274</v>
      </c>
      <c r="E61" s="54" t="s">
        <v>274</v>
      </c>
      <c r="F61" s="54" t="s">
        <v>274</v>
      </c>
      <c r="G61" s="57" t="s">
        <v>274</v>
      </c>
      <c r="H61" s="54" t="s">
        <v>274</v>
      </c>
      <c r="I61" s="54" t="s">
        <v>274</v>
      </c>
      <c r="J61" s="54" t="s">
        <v>180</v>
      </c>
      <c r="K61" s="54" t="s">
        <v>274</v>
      </c>
      <c r="L61" s="56" t="s">
        <v>328</v>
      </c>
      <c r="M61" s="56">
        <v>70</v>
      </c>
      <c r="N61" s="58">
        <f t="shared" si="7"/>
        <v>0.61319999999999997</v>
      </c>
      <c r="O61" s="58">
        <f t="shared" si="8"/>
        <v>0.48933359999999998</v>
      </c>
      <c r="P61" s="43">
        <f t="shared" si="2"/>
        <v>1.4863286708947168</v>
      </c>
      <c r="Q61" s="55">
        <v>837</v>
      </c>
      <c r="R61" s="55">
        <v>1773</v>
      </c>
      <c r="S61" s="55">
        <v>15.542</v>
      </c>
      <c r="T61" s="59">
        <f t="shared" si="6"/>
        <v>32.922301075268813</v>
      </c>
      <c r="U61" s="54" t="s">
        <v>274</v>
      </c>
      <c r="V61" s="54" t="s">
        <v>274</v>
      </c>
      <c r="W61" s="54" t="s">
        <v>32</v>
      </c>
      <c r="X61" s="54" t="s">
        <v>0</v>
      </c>
      <c r="Y61" s="54" t="s">
        <v>182</v>
      </c>
      <c r="Z61" s="61" t="s">
        <v>329</v>
      </c>
      <c r="AA61" s="61"/>
      <c r="AB61" s="61"/>
      <c r="AC61" s="77"/>
      <c r="AD61" s="31"/>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row>
    <row r="62" spans="1:138" s="32" customFormat="1">
      <c r="A62" s="53" t="s">
        <v>330</v>
      </c>
      <c r="B62" s="54" t="s">
        <v>153</v>
      </c>
      <c r="C62" s="54" t="s">
        <v>331</v>
      </c>
      <c r="D62" s="55" t="s">
        <v>332</v>
      </c>
      <c r="E62" s="60" t="s">
        <v>174</v>
      </c>
      <c r="F62" s="56" t="s">
        <v>275</v>
      </c>
      <c r="G62" s="57">
        <v>20</v>
      </c>
      <c r="H62" s="56" t="s">
        <v>333</v>
      </c>
      <c r="I62" s="63">
        <v>1</v>
      </c>
      <c r="J62" s="54" t="s">
        <v>334</v>
      </c>
      <c r="K62" s="54" t="s">
        <v>42</v>
      </c>
      <c r="L62" s="54" t="s">
        <v>335</v>
      </c>
      <c r="M62" s="56">
        <v>1114</v>
      </c>
      <c r="N62" s="58">
        <f t="shared" si="7"/>
        <v>9.7586399999999998</v>
      </c>
      <c r="O62" s="58">
        <f t="shared" si="8"/>
        <v>7.78739472</v>
      </c>
      <c r="P62" s="43">
        <f t="shared" si="2"/>
        <v>1.4887640685977601</v>
      </c>
      <c r="Q62" s="55">
        <v>1159</v>
      </c>
      <c r="R62" s="55">
        <v>1989</v>
      </c>
      <c r="S62" s="55">
        <v>304.8</v>
      </c>
      <c r="T62" s="59">
        <f t="shared" si="6"/>
        <v>523.07782571182054</v>
      </c>
      <c r="U62" s="54">
        <v>2018</v>
      </c>
      <c r="V62" s="54">
        <v>2023</v>
      </c>
      <c r="W62" s="54" t="s">
        <v>336</v>
      </c>
      <c r="X62" s="54" t="s">
        <v>337</v>
      </c>
      <c r="Y62" s="54" t="s">
        <v>67</v>
      </c>
      <c r="Z62" s="61" t="s">
        <v>67</v>
      </c>
      <c r="AA62" s="61"/>
      <c r="AB62" s="61"/>
      <c r="AC62" s="77"/>
      <c r="AD62" s="31"/>
      <c r="AE62" s="31"/>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row>
    <row r="63" spans="1:138" s="29" customFormat="1">
      <c r="A63" s="53" t="s">
        <v>330</v>
      </c>
      <c r="B63" s="54" t="s">
        <v>153</v>
      </c>
      <c r="C63" s="54" t="s">
        <v>331</v>
      </c>
      <c r="D63" s="55" t="s">
        <v>274</v>
      </c>
      <c r="E63" s="60" t="s">
        <v>174</v>
      </c>
      <c r="F63" s="54" t="s">
        <v>69</v>
      </c>
      <c r="G63" s="57" t="s">
        <v>274</v>
      </c>
      <c r="H63" s="54" t="s">
        <v>69</v>
      </c>
      <c r="I63" s="54" t="s">
        <v>69</v>
      </c>
      <c r="J63" s="54" t="s">
        <v>338</v>
      </c>
      <c r="K63" s="54" t="s">
        <v>42</v>
      </c>
      <c r="L63" s="54" t="s">
        <v>339</v>
      </c>
      <c r="M63" s="56">
        <v>1114</v>
      </c>
      <c r="N63" s="58">
        <f t="shared" si="7"/>
        <v>9.7586399999999998</v>
      </c>
      <c r="O63" s="58">
        <f t="shared" si="8"/>
        <v>7.78739472</v>
      </c>
      <c r="P63" s="43">
        <f t="shared" si="2"/>
        <v>1.4887640685977601</v>
      </c>
      <c r="Q63" s="55">
        <v>1159</v>
      </c>
      <c r="R63" s="55">
        <v>1989</v>
      </c>
      <c r="S63" s="55">
        <v>304.8</v>
      </c>
      <c r="T63" s="59">
        <f t="shared" si="6"/>
        <v>523.07782571182054</v>
      </c>
      <c r="U63" s="54">
        <v>2020</v>
      </c>
      <c r="V63" s="54">
        <v>2024</v>
      </c>
      <c r="W63" s="54" t="s">
        <v>336</v>
      </c>
      <c r="X63" s="54" t="s">
        <v>337</v>
      </c>
      <c r="Y63" s="54" t="s">
        <v>67</v>
      </c>
      <c r="Z63" s="61" t="s">
        <v>67</v>
      </c>
      <c r="AA63" s="61"/>
      <c r="AB63" s="61"/>
      <c r="AC63" s="77"/>
      <c r="AD63" s="31"/>
      <c r="AE63" s="31"/>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row>
    <row r="64" spans="1:138" s="29" customFormat="1">
      <c r="A64" s="53" t="s">
        <v>330</v>
      </c>
      <c r="B64" s="54" t="s">
        <v>153</v>
      </c>
      <c r="C64" s="54" t="s">
        <v>331</v>
      </c>
      <c r="D64" s="55" t="s">
        <v>274</v>
      </c>
      <c r="E64" s="60" t="s">
        <v>174</v>
      </c>
      <c r="F64" s="54" t="s">
        <v>69</v>
      </c>
      <c r="G64" s="57" t="s">
        <v>274</v>
      </c>
      <c r="H64" s="54" t="s">
        <v>69</v>
      </c>
      <c r="I64" s="54" t="s">
        <v>69</v>
      </c>
      <c r="J64" s="54" t="s">
        <v>340</v>
      </c>
      <c r="K64" s="54" t="s">
        <v>42</v>
      </c>
      <c r="L64" s="54" t="s">
        <v>339</v>
      </c>
      <c r="M64" s="56">
        <v>1114</v>
      </c>
      <c r="N64" s="58">
        <f t="shared" si="7"/>
        <v>9.7586399999999998</v>
      </c>
      <c r="O64" s="58">
        <f t="shared" si="8"/>
        <v>7.78739472</v>
      </c>
      <c r="P64" s="43">
        <f t="shared" si="2"/>
        <v>1.4887640685977601</v>
      </c>
      <c r="Q64" s="55">
        <v>1159</v>
      </c>
      <c r="R64" s="55">
        <v>1989</v>
      </c>
      <c r="S64" s="55">
        <v>304.8</v>
      </c>
      <c r="T64" s="59">
        <f t="shared" si="6"/>
        <v>523.07782571182054</v>
      </c>
      <c r="U64" s="56">
        <v>2021</v>
      </c>
      <c r="V64" s="54">
        <v>2025</v>
      </c>
      <c r="W64" s="54" t="s">
        <v>336</v>
      </c>
      <c r="X64" s="54" t="s">
        <v>337</v>
      </c>
      <c r="Y64" s="54" t="s">
        <v>67</v>
      </c>
      <c r="Z64" s="61" t="s">
        <v>67</v>
      </c>
      <c r="AA64" s="61"/>
      <c r="AB64" s="61"/>
      <c r="AC64" s="77"/>
      <c r="AD64" s="31"/>
      <c r="AE64" s="31"/>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row>
    <row r="65" spans="1:138" s="29" customFormat="1">
      <c r="A65" s="53" t="s">
        <v>330</v>
      </c>
      <c r="B65" s="54" t="s">
        <v>153</v>
      </c>
      <c r="C65" s="54" t="s">
        <v>331</v>
      </c>
      <c r="D65" s="55" t="s">
        <v>274</v>
      </c>
      <c r="E65" s="60" t="s">
        <v>174</v>
      </c>
      <c r="F65" s="54" t="s">
        <v>69</v>
      </c>
      <c r="G65" s="57" t="s">
        <v>274</v>
      </c>
      <c r="H65" s="54" t="s">
        <v>69</v>
      </c>
      <c r="I65" s="54" t="s">
        <v>69</v>
      </c>
      <c r="J65" s="54" t="s">
        <v>341</v>
      </c>
      <c r="K65" s="54" t="s">
        <v>42</v>
      </c>
      <c r="L65" s="54" t="s">
        <v>342</v>
      </c>
      <c r="M65" s="56">
        <v>1114</v>
      </c>
      <c r="N65" s="58">
        <f t="shared" si="7"/>
        <v>9.7586399999999998</v>
      </c>
      <c r="O65" s="58">
        <f t="shared" si="8"/>
        <v>7.78739472</v>
      </c>
      <c r="P65" s="43">
        <f t="shared" si="2"/>
        <v>1.4887640685977601</v>
      </c>
      <c r="Q65" s="55">
        <v>1159</v>
      </c>
      <c r="R65" s="55">
        <v>1989</v>
      </c>
      <c r="S65" s="55">
        <v>304.8</v>
      </c>
      <c r="T65" s="59">
        <f t="shared" si="6"/>
        <v>523.07782571182054</v>
      </c>
      <c r="U65" s="56">
        <v>2022</v>
      </c>
      <c r="V65" s="54">
        <v>2026</v>
      </c>
      <c r="W65" s="54" t="s">
        <v>336</v>
      </c>
      <c r="X65" s="54" t="s">
        <v>337</v>
      </c>
      <c r="Y65" s="54" t="s">
        <v>166</v>
      </c>
      <c r="Z65" s="61" t="s">
        <v>166</v>
      </c>
      <c r="AA65" s="61"/>
      <c r="AB65" s="61"/>
      <c r="AC65" s="77"/>
      <c r="AD65" s="31"/>
      <c r="AE65" s="31"/>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row>
    <row r="66" spans="1:138" s="29" customFormat="1">
      <c r="A66" s="56" t="s">
        <v>343</v>
      </c>
      <c r="B66" s="54" t="s">
        <v>153</v>
      </c>
      <c r="C66" s="54" t="s">
        <v>274</v>
      </c>
      <c r="D66" s="55" t="s">
        <v>274</v>
      </c>
      <c r="E66" s="54" t="s">
        <v>274</v>
      </c>
      <c r="F66" s="54" t="s">
        <v>274</v>
      </c>
      <c r="G66" s="57" t="s">
        <v>274</v>
      </c>
      <c r="H66" s="54" t="s">
        <v>274</v>
      </c>
      <c r="I66" s="54" t="s">
        <v>274</v>
      </c>
      <c r="J66" s="54" t="s">
        <v>262</v>
      </c>
      <c r="K66" s="54" t="s">
        <v>274</v>
      </c>
      <c r="L66" s="54" t="s">
        <v>268</v>
      </c>
      <c r="M66" s="54">
        <v>1114</v>
      </c>
      <c r="N66" s="58">
        <f t="shared" si="7"/>
        <v>9.7586399999999998</v>
      </c>
      <c r="O66" s="58">
        <f t="shared" si="8"/>
        <v>7.78739472</v>
      </c>
      <c r="P66" s="43">
        <f t="shared" si="2"/>
        <v>3.3365830007985089</v>
      </c>
      <c r="Q66" s="55">
        <v>1159</v>
      </c>
      <c r="R66" s="55">
        <v>1989</v>
      </c>
      <c r="S66" s="55">
        <v>136</v>
      </c>
      <c r="T66" s="59">
        <f t="shared" si="6"/>
        <v>233.39430543572047</v>
      </c>
      <c r="U66" s="54" t="s">
        <v>274</v>
      </c>
      <c r="V66" s="54">
        <v>2027</v>
      </c>
      <c r="W66" s="54" t="s">
        <v>32</v>
      </c>
      <c r="X66" s="54" t="s">
        <v>0</v>
      </c>
      <c r="Y66" s="54" t="s">
        <v>33</v>
      </c>
      <c r="Z66" s="61" t="s">
        <v>319</v>
      </c>
      <c r="AA66" s="61"/>
      <c r="AB66" s="61"/>
      <c r="AC66" s="77"/>
      <c r="AD66" s="28"/>
      <c r="AE66" s="28"/>
      <c r="AF66" s="28"/>
      <c r="AG66" s="28"/>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row>
    <row r="67" spans="1:138" s="29" customFormat="1">
      <c r="A67" s="56" t="s">
        <v>344</v>
      </c>
      <c r="B67" s="54" t="s">
        <v>36</v>
      </c>
      <c r="C67" s="54" t="s">
        <v>274</v>
      </c>
      <c r="D67" s="55" t="s">
        <v>345</v>
      </c>
      <c r="E67" s="54" t="s">
        <v>274</v>
      </c>
      <c r="F67" s="54" t="s">
        <v>274</v>
      </c>
      <c r="G67" s="57" t="s">
        <v>274</v>
      </c>
      <c r="H67" s="54" t="s">
        <v>274</v>
      </c>
      <c r="I67" s="54" t="s">
        <v>274</v>
      </c>
      <c r="J67" s="54" t="s">
        <v>346</v>
      </c>
      <c r="K67" s="54" t="s">
        <v>42</v>
      </c>
      <c r="L67" s="54" t="s">
        <v>347</v>
      </c>
      <c r="M67" s="56">
        <v>950</v>
      </c>
      <c r="N67" s="58">
        <f t="shared" si="7"/>
        <v>8.3219999999999992</v>
      </c>
      <c r="O67" s="58">
        <f t="shared" si="8"/>
        <v>6.6409560000000001</v>
      </c>
      <c r="P67" s="43">
        <f t="shared" ref="P67:P89" si="9">O67*100/T67</f>
        <v>3.5913876781393137</v>
      </c>
      <c r="Q67" s="55">
        <v>4136</v>
      </c>
      <c r="R67" s="55">
        <v>4783</v>
      </c>
      <c r="S67" s="55">
        <v>159.9</v>
      </c>
      <c r="T67" s="59">
        <f t="shared" si="6"/>
        <v>184.91337040618956</v>
      </c>
      <c r="U67" s="54">
        <v>1985</v>
      </c>
      <c r="V67" s="54">
        <v>2004</v>
      </c>
      <c r="W67" s="54" t="s">
        <v>105</v>
      </c>
      <c r="X67" s="54" t="s">
        <v>106</v>
      </c>
      <c r="Y67" s="54" t="s">
        <v>82</v>
      </c>
      <c r="Z67" s="64" t="s">
        <v>348</v>
      </c>
      <c r="AA67" s="56" t="s">
        <v>349</v>
      </c>
      <c r="AB67" s="61"/>
      <c r="AC67" s="77"/>
      <c r="AD67" s="28"/>
      <c r="AE67" s="28"/>
      <c r="AF67" s="28"/>
      <c r="AG67" s="28"/>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row>
    <row r="68" spans="1:138" s="29" customFormat="1">
      <c r="A68" s="56" t="s">
        <v>344</v>
      </c>
      <c r="B68" s="54" t="s">
        <v>36</v>
      </c>
      <c r="C68" s="54" t="s">
        <v>350</v>
      </c>
      <c r="D68" s="55" t="s">
        <v>351</v>
      </c>
      <c r="E68" s="54" t="s">
        <v>274</v>
      </c>
      <c r="F68" s="54" t="s">
        <v>274</v>
      </c>
      <c r="G68" s="57" t="s">
        <v>274</v>
      </c>
      <c r="H68" s="54" t="s">
        <v>274</v>
      </c>
      <c r="I68" s="54" t="s">
        <v>274</v>
      </c>
      <c r="J68" s="54" t="s">
        <v>352</v>
      </c>
      <c r="K68" s="54" t="s">
        <v>42</v>
      </c>
      <c r="L68" s="54" t="s">
        <v>347</v>
      </c>
      <c r="M68" s="54">
        <v>950</v>
      </c>
      <c r="N68" s="58">
        <f t="shared" si="7"/>
        <v>8.3219999999999992</v>
      </c>
      <c r="O68" s="58">
        <f t="shared" si="8"/>
        <v>6.6409560000000001</v>
      </c>
      <c r="P68" s="43">
        <f t="shared" si="9"/>
        <v>3.5913876781393137</v>
      </c>
      <c r="Q68" s="55">
        <v>4136</v>
      </c>
      <c r="R68" s="55">
        <v>4783</v>
      </c>
      <c r="S68" s="55">
        <v>159.9</v>
      </c>
      <c r="T68" s="59">
        <f t="shared" si="6"/>
        <v>184.91337040618956</v>
      </c>
      <c r="U68" s="54">
        <v>1986</v>
      </c>
      <c r="V68" s="54">
        <v>2004</v>
      </c>
      <c r="W68" s="54" t="s">
        <v>105</v>
      </c>
      <c r="X68" s="54" t="s">
        <v>106</v>
      </c>
      <c r="Y68" s="54" t="s">
        <v>82</v>
      </c>
      <c r="Z68" s="64" t="s">
        <v>69</v>
      </c>
      <c r="AA68" s="64" t="s">
        <v>69</v>
      </c>
      <c r="AB68" s="61"/>
      <c r="AC68" s="77"/>
      <c r="AD68" s="28"/>
      <c r="AE68" s="28"/>
      <c r="AF68" s="28"/>
      <c r="AG68" s="28"/>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row>
    <row r="69" spans="1:138" s="29" customFormat="1">
      <c r="A69" s="53" t="s">
        <v>344</v>
      </c>
      <c r="B69" s="54" t="s">
        <v>72</v>
      </c>
      <c r="C69" s="54" t="s">
        <v>345</v>
      </c>
      <c r="D69" s="55" t="s">
        <v>345</v>
      </c>
      <c r="E69" s="60" t="s">
        <v>274</v>
      </c>
      <c r="F69" s="56" t="s">
        <v>353</v>
      </c>
      <c r="G69" s="57">
        <v>4.9000000000000004</v>
      </c>
      <c r="H69" s="56" t="s">
        <v>354</v>
      </c>
      <c r="I69" s="54" t="s">
        <v>274</v>
      </c>
      <c r="J69" s="54" t="s">
        <v>355</v>
      </c>
      <c r="K69" s="56" t="s">
        <v>42</v>
      </c>
      <c r="L69" s="56" t="s">
        <v>356</v>
      </c>
      <c r="M69" s="56">
        <v>1035</v>
      </c>
      <c r="N69" s="58">
        <f t="shared" si="7"/>
        <v>9.0665999999999993</v>
      </c>
      <c r="O69" s="58">
        <f t="shared" si="8"/>
        <v>7.2351467999999999</v>
      </c>
      <c r="P69" s="43">
        <f t="shared" si="9"/>
        <v>3.9127223651307261</v>
      </c>
      <c r="Q69" s="55">
        <v>4136</v>
      </c>
      <c r="R69" s="55">
        <v>4783</v>
      </c>
      <c r="S69" s="55">
        <v>159.9</v>
      </c>
      <c r="T69" s="59">
        <f t="shared" si="6"/>
        <v>184.91337040618956</v>
      </c>
      <c r="U69" s="54">
        <v>1986</v>
      </c>
      <c r="V69" s="54" t="s">
        <v>274</v>
      </c>
      <c r="W69" s="54" t="s">
        <v>32</v>
      </c>
      <c r="X69" s="54" t="s">
        <v>0</v>
      </c>
      <c r="Y69" s="54" t="s">
        <v>33</v>
      </c>
      <c r="Z69" s="84" t="s">
        <v>357</v>
      </c>
      <c r="AA69" s="56" t="s">
        <v>358</v>
      </c>
      <c r="AB69" s="56" t="s">
        <v>359</v>
      </c>
      <c r="AC69" s="36" t="s">
        <v>360</v>
      </c>
      <c r="AD69" s="28"/>
      <c r="AE69" s="28"/>
      <c r="AF69" s="28"/>
      <c r="AG69" s="28"/>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row>
    <row r="70" spans="1:138" s="29" customFormat="1">
      <c r="A70" s="53" t="s">
        <v>344</v>
      </c>
      <c r="B70" s="54" t="s">
        <v>72</v>
      </c>
      <c r="C70" s="54" t="s">
        <v>345</v>
      </c>
      <c r="D70" s="55" t="s">
        <v>345</v>
      </c>
      <c r="E70" s="54" t="s">
        <v>274</v>
      </c>
      <c r="F70" s="54" t="s">
        <v>69</v>
      </c>
      <c r="G70" s="57" t="s">
        <v>274</v>
      </c>
      <c r="H70" s="54" t="s">
        <v>69</v>
      </c>
      <c r="I70" s="54" t="s">
        <v>274</v>
      </c>
      <c r="J70" s="54" t="s">
        <v>361</v>
      </c>
      <c r="K70" s="56" t="s">
        <v>42</v>
      </c>
      <c r="L70" s="56" t="s">
        <v>356</v>
      </c>
      <c r="M70" s="56">
        <v>1035</v>
      </c>
      <c r="N70" s="58">
        <f t="shared" si="7"/>
        <v>9.0665999999999993</v>
      </c>
      <c r="O70" s="58">
        <f t="shared" si="8"/>
        <v>7.2351467999999999</v>
      </c>
      <c r="P70" s="43">
        <f t="shared" si="9"/>
        <v>3.9127223651307261</v>
      </c>
      <c r="Q70" s="55">
        <v>4136</v>
      </c>
      <c r="R70" s="55">
        <v>4783</v>
      </c>
      <c r="S70" s="55">
        <v>159.9</v>
      </c>
      <c r="T70" s="59">
        <f t="shared" si="6"/>
        <v>184.91337040618956</v>
      </c>
      <c r="U70" s="54">
        <v>1987</v>
      </c>
      <c r="V70" s="54" t="s">
        <v>274</v>
      </c>
      <c r="W70" s="54" t="s">
        <v>32</v>
      </c>
      <c r="X70" s="54" t="s">
        <v>0</v>
      </c>
      <c r="Y70" s="54" t="s">
        <v>33</v>
      </c>
      <c r="Z70" s="84" t="s">
        <v>357</v>
      </c>
      <c r="AA70" s="64" t="s">
        <v>69</v>
      </c>
      <c r="AB70" s="64" t="s">
        <v>69</v>
      </c>
      <c r="AC70" s="36" t="s">
        <v>69</v>
      </c>
      <c r="AD70" s="28"/>
      <c r="AE70" s="28"/>
      <c r="AF70" s="28"/>
      <c r="AG70" s="28"/>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row>
    <row r="71" spans="1:138" s="29" customFormat="1">
      <c r="A71" s="53" t="s">
        <v>362</v>
      </c>
      <c r="B71" s="54" t="s">
        <v>36</v>
      </c>
      <c r="C71" s="56" t="s">
        <v>363</v>
      </c>
      <c r="D71" s="55" t="s">
        <v>274</v>
      </c>
      <c r="E71" s="60" t="s">
        <v>274</v>
      </c>
      <c r="F71" s="56" t="s">
        <v>364</v>
      </c>
      <c r="G71" s="57">
        <v>13</v>
      </c>
      <c r="H71" s="56" t="s">
        <v>365</v>
      </c>
      <c r="I71" s="60" t="s">
        <v>274</v>
      </c>
      <c r="J71" s="54" t="s">
        <v>366</v>
      </c>
      <c r="K71" s="54" t="s">
        <v>42</v>
      </c>
      <c r="L71" s="54" t="s">
        <v>131</v>
      </c>
      <c r="M71" s="54">
        <v>1114</v>
      </c>
      <c r="N71" s="58">
        <f t="shared" si="7"/>
        <v>9.7586399999999998</v>
      </c>
      <c r="O71" s="58">
        <f t="shared" si="8"/>
        <v>7.78739472</v>
      </c>
      <c r="P71" s="43">
        <f>O71*100/T71</f>
        <v>9.9040111469493297</v>
      </c>
      <c r="Q71" s="55">
        <v>1387</v>
      </c>
      <c r="R71" s="55">
        <v>1759</v>
      </c>
      <c r="S71" s="55">
        <v>62</v>
      </c>
      <c r="T71" s="59">
        <f t="shared" si="6"/>
        <v>78.628695025234322</v>
      </c>
      <c r="U71" s="56">
        <v>2022</v>
      </c>
      <c r="V71" s="54">
        <v>2028</v>
      </c>
      <c r="W71" s="54" t="s">
        <v>32</v>
      </c>
      <c r="X71" s="54" t="s">
        <v>0</v>
      </c>
      <c r="Y71" s="56" t="s">
        <v>192</v>
      </c>
      <c r="Z71" s="85" t="s">
        <v>367</v>
      </c>
      <c r="AA71" s="56" t="s">
        <v>368</v>
      </c>
      <c r="AB71" s="56" t="s">
        <v>369</v>
      </c>
      <c r="AC71" s="77"/>
      <c r="AD71" s="31"/>
      <c r="AE71" s="31"/>
      <c r="AF71" s="31"/>
      <c r="AG71" s="31"/>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row>
    <row r="72" spans="1:138" s="29" customFormat="1">
      <c r="A72" s="53" t="s">
        <v>362</v>
      </c>
      <c r="B72" s="54" t="s">
        <v>36</v>
      </c>
      <c r="C72" s="56" t="s">
        <v>363</v>
      </c>
      <c r="D72" s="55" t="s">
        <v>274</v>
      </c>
      <c r="E72" s="54" t="s">
        <v>274</v>
      </c>
      <c r="F72" s="54" t="s">
        <v>69</v>
      </c>
      <c r="G72" s="57" t="s">
        <v>274</v>
      </c>
      <c r="H72" s="54" t="s">
        <v>69</v>
      </c>
      <c r="I72" s="54" t="s">
        <v>274</v>
      </c>
      <c r="J72" s="54" t="s">
        <v>370</v>
      </c>
      <c r="K72" s="54" t="s">
        <v>42</v>
      </c>
      <c r="L72" s="54" t="s">
        <v>131</v>
      </c>
      <c r="M72" s="54">
        <v>1114</v>
      </c>
      <c r="N72" s="58">
        <f t="shared" si="7"/>
        <v>9.7586399999999998</v>
      </c>
      <c r="O72" s="58">
        <f t="shared" si="8"/>
        <v>7.78739472</v>
      </c>
      <c r="P72" s="43">
        <f t="shared" si="9"/>
        <v>9.9040111469493297</v>
      </c>
      <c r="Q72" s="55">
        <v>1387</v>
      </c>
      <c r="R72" s="55">
        <v>1759</v>
      </c>
      <c r="S72" s="55">
        <v>62</v>
      </c>
      <c r="T72" s="59">
        <f t="shared" si="6"/>
        <v>78.628695025234322</v>
      </c>
      <c r="U72" s="54" t="s">
        <v>274</v>
      </c>
      <c r="V72" s="54">
        <v>2028</v>
      </c>
      <c r="W72" s="54" t="s">
        <v>32</v>
      </c>
      <c r="X72" s="54" t="s">
        <v>0</v>
      </c>
      <c r="Y72" s="56" t="s">
        <v>192</v>
      </c>
      <c r="Z72" s="78" t="s">
        <v>69</v>
      </c>
      <c r="AA72" s="56" t="s">
        <v>69</v>
      </c>
      <c r="AB72" s="61" t="s">
        <v>69</v>
      </c>
      <c r="AC72" s="77"/>
      <c r="AD72" s="31"/>
      <c r="AE72" s="31"/>
      <c r="AF72" s="31"/>
      <c r="AG72" s="31"/>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row>
    <row r="73" spans="1:138" s="29" customFormat="1">
      <c r="A73" s="53" t="s">
        <v>371</v>
      </c>
      <c r="B73" s="54" t="s">
        <v>57</v>
      </c>
      <c r="C73" s="54" t="s">
        <v>274</v>
      </c>
      <c r="D73" s="55" t="s">
        <v>372</v>
      </c>
      <c r="E73" s="60" t="s">
        <v>274</v>
      </c>
      <c r="F73" s="56" t="s">
        <v>373</v>
      </c>
      <c r="G73" s="57">
        <v>9</v>
      </c>
      <c r="H73" s="56" t="s">
        <v>374</v>
      </c>
      <c r="I73" s="54" t="s">
        <v>274</v>
      </c>
      <c r="J73" s="54" t="s">
        <v>375</v>
      </c>
      <c r="K73" s="54" t="s">
        <v>274</v>
      </c>
      <c r="L73" s="54" t="s">
        <v>376</v>
      </c>
      <c r="M73" s="54">
        <v>1114</v>
      </c>
      <c r="N73" s="58">
        <f t="shared" si="7"/>
        <v>9.7586399999999998</v>
      </c>
      <c r="O73" s="58">
        <f t="shared" si="8"/>
        <v>7.78739472</v>
      </c>
      <c r="P73" s="43">
        <f t="shared" si="9"/>
        <v>2.4975626237666209</v>
      </c>
      <c r="Q73" s="55">
        <v>3606</v>
      </c>
      <c r="R73" s="55">
        <v>5650</v>
      </c>
      <c r="S73" s="55">
        <v>199</v>
      </c>
      <c r="T73" s="59">
        <f t="shared" si="6"/>
        <v>311.79977814753187</v>
      </c>
      <c r="U73" s="54" t="s">
        <v>377</v>
      </c>
      <c r="V73" s="54">
        <v>2025</v>
      </c>
      <c r="W73" s="54" t="s">
        <v>100</v>
      </c>
      <c r="X73" s="54" t="s">
        <v>378</v>
      </c>
      <c r="Y73" s="54" t="s">
        <v>34</v>
      </c>
      <c r="Z73" s="54" t="s">
        <v>34</v>
      </c>
      <c r="AA73" s="56" t="s">
        <v>379</v>
      </c>
      <c r="AB73" s="61"/>
      <c r="AC73" s="77"/>
      <c r="AD73" s="31"/>
      <c r="AE73" s="31"/>
      <c r="AF73" s="31"/>
      <c r="AG73" s="31"/>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row>
    <row r="74" spans="1:138" s="29" customFormat="1">
      <c r="A74" s="53" t="s">
        <v>380</v>
      </c>
      <c r="B74" s="54" t="s">
        <v>273</v>
      </c>
      <c r="C74" s="54" t="s">
        <v>274</v>
      </c>
      <c r="D74" s="55" t="s">
        <v>274</v>
      </c>
      <c r="E74" s="54" t="s">
        <v>274</v>
      </c>
      <c r="F74" s="54" t="s">
        <v>274</v>
      </c>
      <c r="G74" s="57" t="s">
        <v>274</v>
      </c>
      <c r="H74" s="54" t="s">
        <v>274</v>
      </c>
      <c r="I74" s="54" t="s">
        <v>274</v>
      </c>
      <c r="J74" s="54" t="s">
        <v>180</v>
      </c>
      <c r="K74" s="54" t="s">
        <v>274</v>
      </c>
      <c r="L74" s="54" t="s">
        <v>274</v>
      </c>
      <c r="M74" s="54" t="s">
        <v>274</v>
      </c>
      <c r="N74" s="58">
        <v>0</v>
      </c>
      <c r="O74" s="58">
        <f t="shared" si="8"/>
        <v>0</v>
      </c>
      <c r="P74" s="43">
        <f t="shared" si="9"/>
        <v>0</v>
      </c>
      <c r="Q74" s="55">
        <v>837</v>
      </c>
      <c r="R74" s="55">
        <v>1773</v>
      </c>
      <c r="S74" s="55">
        <v>13.942</v>
      </c>
      <c r="T74" s="59">
        <f t="shared" si="6"/>
        <v>29.533053763440858</v>
      </c>
      <c r="U74" s="54" t="s">
        <v>274</v>
      </c>
      <c r="V74" s="54">
        <v>2029</v>
      </c>
      <c r="W74" s="54" t="s">
        <v>32</v>
      </c>
      <c r="X74" s="54" t="s">
        <v>0</v>
      </c>
      <c r="Y74" s="54" t="s">
        <v>33</v>
      </c>
      <c r="Z74" s="86" t="s">
        <v>381</v>
      </c>
      <c r="AA74" s="56" t="s">
        <v>382</v>
      </c>
      <c r="AB74" s="61" t="s">
        <v>383</v>
      </c>
      <c r="AC74" s="77"/>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row>
    <row r="75" spans="1:138" s="29" customFormat="1">
      <c r="A75" s="56" t="s">
        <v>384</v>
      </c>
      <c r="B75" s="54" t="s">
        <v>273</v>
      </c>
      <c r="C75" s="54" t="s">
        <v>274</v>
      </c>
      <c r="D75" s="55" t="s">
        <v>274</v>
      </c>
      <c r="E75" s="54" t="s">
        <v>274</v>
      </c>
      <c r="F75" s="41"/>
      <c r="G75" s="57">
        <f>0</f>
        <v>0</v>
      </c>
      <c r="H75" s="54" t="s">
        <v>274</v>
      </c>
      <c r="I75" s="54" t="s">
        <v>274</v>
      </c>
      <c r="J75" s="54" t="s">
        <v>385</v>
      </c>
      <c r="K75" s="54" t="s">
        <v>274</v>
      </c>
      <c r="L75" s="54" t="s">
        <v>274</v>
      </c>
      <c r="M75" s="54" t="s">
        <v>274</v>
      </c>
      <c r="N75" s="58">
        <v>0</v>
      </c>
      <c r="O75" s="58">
        <v>0</v>
      </c>
      <c r="P75" s="43">
        <f t="shared" si="9"/>
        <v>0</v>
      </c>
      <c r="Q75" s="55">
        <v>837</v>
      </c>
      <c r="R75" s="55">
        <v>1773</v>
      </c>
      <c r="S75" s="55">
        <v>76.018000000000001</v>
      </c>
      <c r="T75" s="59">
        <f t="shared" si="6"/>
        <v>161.02737634408601</v>
      </c>
      <c r="U75" s="54" t="s">
        <v>274</v>
      </c>
      <c r="V75" s="54" t="s">
        <v>274</v>
      </c>
      <c r="W75" s="54" t="s">
        <v>32</v>
      </c>
      <c r="X75" s="54" t="s">
        <v>0</v>
      </c>
      <c r="Y75" s="54" t="s">
        <v>386</v>
      </c>
      <c r="Z75" s="78" t="s">
        <v>387</v>
      </c>
      <c r="AA75" s="56" t="s">
        <v>388</v>
      </c>
      <c r="AB75" s="56" t="s">
        <v>389</v>
      </c>
      <c r="AC75" s="82" t="s">
        <v>390</v>
      </c>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row>
    <row r="76" spans="1:138" s="29" customFormat="1">
      <c r="A76" s="56" t="s">
        <v>391</v>
      </c>
      <c r="B76" s="54" t="s">
        <v>273</v>
      </c>
      <c r="C76" s="54" t="s">
        <v>274</v>
      </c>
      <c r="D76" s="55" t="s">
        <v>274</v>
      </c>
      <c r="E76" s="54" t="s">
        <v>274</v>
      </c>
      <c r="F76" s="54" t="s">
        <v>274</v>
      </c>
      <c r="G76" s="57" t="s">
        <v>274</v>
      </c>
      <c r="H76" s="54" t="s">
        <v>274</v>
      </c>
      <c r="I76" s="54" t="s">
        <v>274</v>
      </c>
      <c r="J76" s="54" t="s">
        <v>392</v>
      </c>
      <c r="K76" s="54" t="s">
        <v>274</v>
      </c>
      <c r="L76" s="54" t="s">
        <v>274</v>
      </c>
      <c r="M76" s="54" t="s">
        <v>274</v>
      </c>
      <c r="N76" s="58">
        <v>0</v>
      </c>
      <c r="O76" s="58">
        <f t="shared" si="8"/>
        <v>0</v>
      </c>
      <c r="P76" s="43">
        <f t="shared" si="9"/>
        <v>0</v>
      </c>
      <c r="Q76" s="55">
        <v>837</v>
      </c>
      <c r="R76" s="55">
        <v>1773</v>
      </c>
      <c r="S76" s="55">
        <v>20.588999999999999</v>
      </c>
      <c r="T76" s="59">
        <f t="shared" si="6"/>
        <v>43.613258064516124</v>
      </c>
      <c r="U76" s="54" t="s">
        <v>274</v>
      </c>
      <c r="V76" s="54" t="s">
        <v>274</v>
      </c>
      <c r="W76" s="54" t="s">
        <v>32</v>
      </c>
      <c r="X76" s="54" t="s">
        <v>0</v>
      </c>
      <c r="Y76" s="54" t="s">
        <v>393</v>
      </c>
      <c r="Z76" s="84" t="s">
        <v>394</v>
      </c>
      <c r="AA76" s="56" t="s">
        <v>395</v>
      </c>
      <c r="AB76" s="56" t="s">
        <v>396</v>
      </c>
      <c r="AC76" s="77"/>
      <c r="AD76" s="31"/>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row>
    <row r="77" spans="1:138" s="29" customFormat="1">
      <c r="A77" s="56" t="s">
        <v>397</v>
      </c>
      <c r="B77" s="54" t="s">
        <v>57</v>
      </c>
      <c r="C77" s="54" t="s">
        <v>274</v>
      </c>
      <c r="D77" s="55" t="s">
        <v>274</v>
      </c>
      <c r="E77" s="54" t="s">
        <v>274</v>
      </c>
      <c r="F77" s="41"/>
      <c r="G77" s="57">
        <f>0</f>
        <v>0</v>
      </c>
      <c r="H77" s="54" t="s">
        <v>274</v>
      </c>
      <c r="I77" s="54" t="s">
        <v>274</v>
      </c>
      <c r="J77" s="54" t="s">
        <v>392</v>
      </c>
      <c r="K77" s="54" t="s">
        <v>274</v>
      </c>
      <c r="L77" s="54" t="s">
        <v>274</v>
      </c>
      <c r="M77" s="54" t="s">
        <v>274</v>
      </c>
      <c r="N77" s="58">
        <v>0</v>
      </c>
      <c r="O77" s="58">
        <f t="shared" si="8"/>
        <v>0</v>
      </c>
      <c r="P77" s="43">
        <f t="shared" si="9"/>
        <v>0</v>
      </c>
      <c r="Q77" s="55">
        <v>3606</v>
      </c>
      <c r="R77" s="55">
        <v>5650</v>
      </c>
      <c r="S77" s="55">
        <v>6.9980000000000002</v>
      </c>
      <c r="T77" s="59">
        <f t="shared" si="6"/>
        <v>10.964697726012202</v>
      </c>
      <c r="U77" s="54" t="s">
        <v>274</v>
      </c>
      <c r="V77" s="54" t="s">
        <v>274</v>
      </c>
      <c r="W77" s="54" t="s">
        <v>32</v>
      </c>
      <c r="X77" s="54" t="s">
        <v>0</v>
      </c>
      <c r="Y77" s="54" t="s">
        <v>398</v>
      </c>
      <c r="Z77" s="64" t="s">
        <v>319</v>
      </c>
      <c r="AA77" s="61"/>
      <c r="AB77" s="61"/>
      <c r="AC77" s="77"/>
      <c r="AD77" s="31"/>
      <c r="AE77" s="31"/>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row>
    <row r="78" spans="1:138" s="29" customFormat="1" ht="17" customHeight="1">
      <c r="A78" s="56" t="s">
        <v>399</v>
      </c>
      <c r="B78" s="54" t="s">
        <v>273</v>
      </c>
      <c r="C78" s="54" t="s">
        <v>274</v>
      </c>
      <c r="D78" s="55" t="s">
        <v>274</v>
      </c>
      <c r="E78" s="54" t="s">
        <v>274</v>
      </c>
      <c r="F78" s="54" t="s">
        <v>274</v>
      </c>
      <c r="G78" s="57" t="s">
        <v>274</v>
      </c>
      <c r="H78" s="54" t="s">
        <v>274</v>
      </c>
      <c r="I78" s="54" t="s">
        <v>274</v>
      </c>
      <c r="J78" s="54" t="s">
        <v>392</v>
      </c>
      <c r="K78" s="54" t="s">
        <v>274</v>
      </c>
      <c r="L78" s="54" t="s">
        <v>274</v>
      </c>
      <c r="M78" s="54" t="s">
        <v>274</v>
      </c>
      <c r="N78" s="58">
        <v>0</v>
      </c>
      <c r="O78" s="58">
        <f t="shared" si="8"/>
        <v>0</v>
      </c>
      <c r="P78" s="43">
        <f t="shared" si="9"/>
        <v>0</v>
      </c>
      <c r="Q78" s="55">
        <v>837</v>
      </c>
      <c r="R78" s="55">
        <v>1773</v>
      </c>
      <c r="S78" s="55">
        <v>10.324</v>
      </c>
      <c r="T78" s="59">
        <f t="shared" si="6"/>
        <v>21.869118279569889</v>
      </c>
      <c r="U78" s="54" t="s">
        <v>274</v>
      </c>
      <c r="V78" s="54" t="s">
        <v>274</v>
      </c>
      <c r="W78" s="54" t="s">
        <v>32</v>
      </c>
      <c r="X78" s="54" t="s">
        <v>0</v>
      </c>
      <c r="Y78" s="54" t="s">
        <v>398</v>
      </c>
      <c r="Z78" s="64" t="s">
        <v>319</v>
      </c>
      <c r="AA78" s="56" t="s">
        <v>400</v>
      </c>
      <c r="AB78" s="56" t="s">
        <v>401</v>
      </c>
      <c r="AC78" s="77"/>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row>
    <row r="79" spans="1:138">
      <c r="A79" s="46" t="s">
        <v>402</v>
      </c>
      <c r="B79" s="41" t="s">
        <v>72</v>
      </c>
      <c r="C79" s="41"/>
      <c r="D79" s="41"/>
      <c r="E79" s="41" t="s">
        <v>174</v>
      </c>
      <c r="F79" s="41"/>
      <c r="G79" s="42"/>
      <c r="H79" s="41"/>
      <c r="I79" s="41"/>
      <c r="J79" s="41" t="s">
        <v>392</v>
      </c>
      <c r="K79" s="41" t="s">
        <v>42</v>
      </c>
      <c r="L79" s="48" t="s">
        <v>403</v>
      </c>
      <c r="M79" s="41">
        <v>1200</v>
      </c>
      <c r="N79" s="43">
        <f t="shared" ref="N79:N86" si="10">M79*24*365*0.000001</f>
        <v>10.511999999999999</v>
      </c>
      <c r="O79" s="43">
        <f t="shared" ref="O79:O86" si="11">N79*0.798</f>
        <v>8.3885759999999987</v>
      </c>
      <c r="P79" s="43">
        <f t="shared" si="9"/>
        <v>2.1783324409083971</v>
      </c>
      <c r="Q79" s="44">
        <v>4136</v>
      </c>
      <c r="R79" s="44">
        <v>4783</v>
      </c>
      <c r="S79" s="44">
        <v>333</v>
      </c>
      <c r="T79" s="45">
        <f t="shared" ref="T79:T86" si="12">R79/Q79*S79</f>
        <v>385.09163442940036</v>
      </c>
      <c r="U79" s="41"/>
      <c r="V79" s="41">
        <v>2025</v>
      </c>
      <c r="W79" s="41" t="s">
        <v>32</v>
      </c>
      <c r="X79" s="41" t="s">
        <v>0</v>
      </c>
      <c r="Y79" s="41" t="s">
        <v>404</v>
      </c>
      <c r="Z79" s="46" t="s">
        <v>405</v>
      </c>
      <c r="AA79" s="46" t="s">
        <v>406</v>
      </c>
      <c r="AB79" s="41"/>
      <c r="AC79" s="75"/>
    </row>
    <row r="80" spans="1:138" ht="15.5">
      <c r="A80" s="46" t="s">
        <v>402</v>
      </c>
      <c r="B80" s="41" t="s">
        <v>72</v>
      </c>
      <c r="C80" s="49" t="s">
        <v>407</v>
      </c>
      <c r="D80" s="41"/>
      <c r="E80" s="49" t="s">
        <v>408</v>
      </c>
      <c r="F80" s="41"/>
      <c r="G80" s="42"/>
      <c r="H80" s="41"/>
      <c r="I80" s="41"/>
      <c r="J80" s="41" t="s">
        <v>409</v>
      </c>
      <c r="K80" s="41" t="s">
        <v>42</v>
      </c>
      <c r="L80" s="48" t="s">
        <v>410</v>
      </c>
      <c r="M80" s="41">
        <v>1198</v>
      </c>
      <c r="N80" s="43">
        <f t="shared" si="10"/>
        <v>10.494479999999999</v>
      </c>
      <c r="O80" s="43">
        <f t="shared" si="11"/>
        <v>8.3745950399999991</v>
      </c>
      <c r="P80" s="43">
        <f t="shared" si="9"/>
        <v>2.1747018868402166</v>
      </c>
      <c r="Q80" s="44">
        <v>4136</v>
      </c>
      <c r="R80" s="44">
        <v>4783</v>
      </c>
      <c r="S80" s="44">
        <v>333</v>
      </c>
      <c r="T80" s="45">
        <f t="shared" si="12"/>
        <v>385.09163442940036</v>
      </c>
      <c r="U80" s="41">
        <v>1988</v>
      </c>
      <c r="V80" s="41">
        <v>1995</v>
      </c>
      <c r="W80" s="41" t="s">
        <v>105</v>
      </c>
      <c r="X80" s="41" t="s">
        <v>411</v>
      </c>
      <c r="Y80" s="41" t="s">
        <v>82</v>
      </c>
      <c r="Z80" s="49" t="s">
        <v>412</v>
      </c>
      <c r="AA80" s="87" t="s">
        <v>413</v>
      </c>
      <c r="AB80" s="41"/>
      <c r="AC80" s="75"/>
    </row>
    <row r="81" spans="1:29">
      <c r="A81" s="46" t="s">
        <v>414</v>
      </c>
      <c r="B81" s="41" t="s">
        <v>72</v>
      </c>
      <c r="C81" s="65" t="s">
        <v>415</v>
      </c>
      <c r="D81" s="41" t="s">
        <v>416</v>
      </c>
      <c r="E81" s="46" t="s">
        <v>417</v>
      </c>
      <c r="F81" s="46" t="s">
        <v>418</v>
      </c>
      <c r="G81" s="42"/>
      <c r="H81" s="41"/>
      <c r="I81" s="41"/>
      <c r="J81" s="41" t="s">
        <v>419</v>
      </c>
      <c r="K81" s="41" t="s">
        <v>42</v>
      </c>
      <c r="L81" s="41" t="s">
        <v>420</v>
      </c>
      <c r="M81" s="41">
        <v>1072</v>
      </c>
      <c r="N81" s="43">
        <f t="shared" si="10"/>
        <v>9.39072</v>
      </c>
      <c r="O81" s="43">
        <f t="shared" si="11"/>
        <v>7.4937945600000004</v>
      </c>
      <c r="P81" s="43">
        <f t="shared" si="9"/>
        <v>3.9457488553944478</v>
      </c>
      <c r="Q81" s="44">
        <v>4136</v>
      </c>
      <c r="R81" s="44">
        <v>4783</v>
      </c>
      <c r="S81" s="44">
        <v>164.23</v>
      </c>
      <c r="T81" s="45">
        <f t="shared" si="12"/>
        <v>189.92071808510636</v>
      </c>
      <c r="U81" s="41">
        <v>1972</v>
      </c>
      <c r="V81" s="41">
        <v>1981</v>
      </c>
      <c r="W81" s="46" t="s">
        <v>421</v>
      </c>
      <c r="X81" s="41" t="s">
        <v>106</v>
      </c>
      <c r="Y81" s="41" t="s">
        <v>422</v>
      </c>
      <c r="Z81" s="49" t="s">
        <v>423</v>
      </c>
      <c r="AA81" s="46" t="s">
        <v>424</v>
      </c>
      <c r="AB81" s="41"/>
      <c r="AC81" s="75"/>
    </row>
    <row r="82" spans="1:29">
      <c r="A82" s="46" t="s">
        <v>414</v>
      </c>
      <c r="B82" s="41" t="s">
        <v>72</v>
      </c>
      <c r="C82" s="66" t="s">
        <v>415</v>
      </c>
      <c r="D82" s="41" t="s">
        <v>416</v>
      </c>
      <c r="E82" s="46" t="s">
        <v>417</v>
      </c>
      <c r="F82" s="46" t="s">
        <v>418</v>
      </c>
      <c r="G82" s="42"/>
      <c r="H82" s="41"/>
      <c r="I82" s="41"/>
      <c r="J82" s="41" t="s">
        <v>425</v>
      </c>
      <c r="K82" s="41" t="s">
        <v>42</v>
      </c>
      <c r="L82" s="41" t="s">
        <v>420</v>
      </c>
      <c r="M82" s="41">
        <v>1072</v>
      </c>
      <c r="N82" s="43">
        <f t="shared" si="10"/>
        <v>9.39072</v>
      </c>
      <c r="O82" s="43">
        <f t="shared" si="11"/>
        <v>7.4937945600000004</v>
      </c>
      <c r="P82" s="43">
        <f t="shared" si="9"/>
        <v>3.9457488553944478</v>
      </c>
      <c r="Q82" s="44">
        <v>4136</v>
      </c>
      <c r="R82" s="44">
        <v>4783</v>
      </c>
      <c r="S82" s="44">
        <v>164.23</v>
      </c>
      <c r="T82" s="45">
        <f t="shared" si="12"/>
        <v>189.92071808510636</v>
      </c>
      <c r="U82" s="41">
        <v>1973</v>
      </c>
      <c r="V82" s="41">
        <v>1983</v>
      </c>
      <c r="W82" s="46" t="s">
        <v>426</v>
      </c>
      <c r="X82" s="41" t="s">
        <v>106</v>
      </c>
      <c r="Y82" s="41" t="s">
        <v>427</v>
      </c>
      <c r="Z82" s="49" t="s">
        <v>423</v>
      </c>
      <c r="AA82" s="46" t="s">
        <v>424</v>
      </c>
      <c r="AB82" s="41"/>
      <c r="AC82" s="75"/>
    </row>
    <row r="83" spans="1:29">
      <c r="A83" s="46" t="s">
        <v>184</v>
      </c>
      <c r="B83" s="41" t="s">
        <v>72</v>
      </c>
      <c r="C83" s="49" t="s">
        <v>185</v>
      </c>
      <c r="D83" s="41" t="s">
        <v>185</v>
      </c>
      <c r="E83" s="41"/>
      <c r="F83" s="41"/>
      <c r="G83" s="42"/>
      <c r="H83" s="41"/>
      <c r="I83" s="41"/>
      <c r="J83" s="41" t="s">
        <v>428</v>
      </c>
      <c r="K83" s="41" t="s">
        <v>42</v>
      </c>
      <c r="L83" s="41" t="s">
        <v>299</v>
      </c>
      <c r="M83" s="41">
        <v>479</v>
      </c>
      <c r="N83" s="43">
        <f t="shared" si="10"/>
        <v>4.19604</v>
      </c>
      <c r="O83" s="43">
        <f t="shared" si="11"/>
        <v>3.3484399200000001</v>
      </c>
      <c r="P83" s="43">
        <f t="shared" si="9"/>
        <v>9.0484185586452028</v>
      </c>
      <c r="Q83" s="44">
        <v>4136</v>
      </c>
      <c r="R83" s="44">
        <v>4783</v>
      </c>
      <c r="S83" s="44">
        <v>32</v>
      </c>
      <c r="T83" s="45">
        <f t="shared" si="12"/>
        <v>37.005802707930364</v>
      </c>
      <c r="U83" s="41">
        <v>1974</v>
      </c>
      <c r="V83" s="41">
        <v>1983</v>
      </c>
      <c r="W83" s="46" t="s">
        <v>429</v>
      </c>
      <c r="X83" s="41" t="s">
        <v>106</v>
      </c>
      <c r="Y83" s="41" t="s">
        <v>427</v>
      </c>
      <c r="Z83" s="88" t="s">
        <v>430</v>
      </c>
      <c r="AA83" s="89" t="s">
        <v>431</v>
      </c>
      <c r="AB83" s="41"/>
      <c r="AC83" s="75"/>
    </row>
    <row r="84" spans="1:29">
      <c r="A84" s="46" t="s">
        <v>184</v>
      </c>
      <c r="B84" s="41" t="s">
        <v>72</v>
      </c>
      <c r="C84" s="49" t="s">
        <v>185</v>
      </c>
      <c r="D84" s="41" t="s">
        <v>185</v>
      </c>
      <c r="E84" s="41"/>
      <c r="F84" s="41"/>
      <c r="G84" s="42"/>
      <c r="H84" s="41"/>
      <c r="I84" s="41"/>
      <c r="J84" s="41" t="s">
        <v>432</v>
      </c>
      <c r="K84" s="41" t="s">
        <v>42</v>
      </c>
      <c r="L84" s="41" t="s">
        <v>299</v>
      </c>
      <c r="M84" s="41">
        <v>477</v>
      </c>
      <c r="N84" s="43">
        <f t="shared" si="10"/>
        <v>4.1785199999999998</v>
      </c>
      <c r="O84" s="43">
        <f t="shared" si="11"/>
        <v>3.3344589600000001</v>
      </c>
      <c r="P84" s="43">
        <f t="shared" si="9"/>
        <v>9.0106381053731983</v>
      </c>
      <c r="Q84" s="44">
        <v>4136</v>
      </c>
      <c r="R84" s="44">
        <v>4783</v>
      </c>
      <c r="S84" s="44">
        <v>32</v>
      </c>
      <c r="T84" s="45">
        <f t="shared" si="12"/>
        <v>37.005802707930364</v>
      </c>
      <c r="U84" s="41">
        <v>1974</v>
      </c>
      <c r="V84" s="41">
        <v>1984</v>
      </c>
      <c r="W84" s="46" t="s">
        <v>429</v>
      </c>
      <c r="X84" s="41" t="s">
        <v>106</v>
      </c>
      <c r="Y84" s="41" t="s">
        <v>433</v>
      </c>
      <c r="Z84" s="88" t="s">
        <v>430</v>
      </c>
      <c r="AA84" s="46" t="s">
        <v>434</v>
      </c>
      <c r="AB84" s="41"/>
      <c r="AC84" s="75"/>
    </row>
    <row r="85" spans="1:29">
      <c r="A85" s="46" t="s">
        <v>184</v>
      </c>
      <c r="B85" s="41" t="s">
        <v>72</v>
      </c>
      <c r="C85" s="49" t="s">
        <v>185</v>
      </c>
      <c r="D85" s="41" t="s">
        <v>185</v>
      </c>
      <c r="E85" s="41"/>
      <c r="F85" s="41"/>
      <c r="G85" s="42"/>
      <c r="H85" s="41"/>
      <c r="I85" s="41"/>
      <c r="J85" s="41" t="s">
        <v>435</v>
      </c>
      <c r="K85" s="41" t="s">
        <v>42</v>
      </c>
      <c r="L85" s="41" t="s">
        <v>299</v>
      </c>
      <c r="M85" s="41">
        <v>473</v>
      </c>
      <c r="N85" s="43">
        <f t="shared" si="10"/>
        <v>4.1434799999999994</v>
      </c>
      <c r="O85" s="43">
        <f t="shared" si="11"/>
        <v>3.3064970399999996</v>
      </c>
      <c r="P85" s="43">
        <f t="shared" si="9"/>
        <v>8.9350771988291857</v>
      </c>
      <c r="Q85" s="44">
        <v>4136</v>
      </c>
      <c r="R85" s="44">
        <v>4783</v>
      </c>
      <c r="S85" s="44">
        <v>32</v>
      </c>
      <c r="T85" s="45">
        <f t="shared" si="12"/>
        <v>37.005802707930364</v>
      </c>
      <c r="U85" s="41">
        <v>1979</v>
      </c>
      <c r="V85" s="41">
        <v>1986</v>
      </c>
      <c r="W85" s="46" t="s">
        <v>429</v>
      </c>
      <c r="X85" s="41" t="s">
        <v>106</v>
      </c>
      <c r="Y85" s="41" t="s">
        <v>232</v>
      </c>
      <c r="Z85" s="88" t="s">
        <v>430</v>
      </c>
      <c r="AA85" s="49"/>
      <c r="AB85" s="41"/>
      <c r="AC85" s="75"/>
    </row>
    <row r="86" spans="1:29">
      <c r="A86" s="46" t="s">
        <v>184</v>
      </c>
      <c r="B86" s="41" t="s">
        <v>72</v>
      </c>
      <c r="C86" s="49" t="s">
        <v>185</v>
      </c>
      <c r="D86" s="41" t="s">
        <v>185</v>
      </c>
      <c r="E86" s="41"/>
      <c r="F86" s="41"/>
      <c r="G86" s="42"/>
      <c r="H86" s="41"/>
      <c r="I86" s="41"/>
      <c r="J86" s="41" t="s">
        <v>436</v>
      </c>
      <c r="K86" s="41" t="s">
        <v>42</v>
      </c>
      <c r="L86" s="41" t="s">
        <v>299</v>
      </c>
      <c r="M86" s="41">
        <v>473</v>
      </c>
      <c r="N86" s="43">
        <f t="shared" si="10"/>
        <v>4.1434799999999994</v>
      </c>
      <c r="O86" s="43">
        <f t="shared" si="11"/>
        <v>3.3064970399999996</v>
      </c>
      <c r="P86" s="43">
        <f t="shared" si="9"/>
        <v>8.9350771988291857</v>
      </c>
      <c r="Q86" s="44">
        <v>4136</v>
      </c>
      <c r="R86" s="44">
        <v>4783</v>
      </c>
      <c r="S86" s="44">
        <v>32</v>
      </c>
      <c r="T86" s="45">
        <f t="shared" si="12"/>
        <v>37.005802707930364</v>
      </c>
      <c r="U86" s="41">
        <v>1979</v>
      </c>
      <c r="V86" s="41">
        <v>1987</v>
      </c>
      <c r="W86" s="46" t="s">
        <v>429</v>
      </c>
      <c r="X86" s="41" t="s">
        <v>106</v>
      </c>
      <c r="Y86" s="41" t="s">
        <v>437</v>
      </c>
      <c r="Z86" s="88" t="s">
        <v>430</v>
      </c>
      <c r="AA86" s="49"/>
      <c r="AB86" s="41"/>
      <c r="AC86" s="75"/>
    </row>
    <row r="87" spans="1:29">
      <c r="A87" s="46" t="s">
        <v>145</v>
      </c>
      <c r="B87" s="41" t="s">
        <v>72</v>
      </c>
      <c r="C87" s="67" t="s">
        <v>438</v>
      </c>
      <c r="D87" s="41" t="s">
        <v>148</v>
      </c>
      <c r="E87" s="41"/>
      <c r="F87" s="41"/>
      <c r="G87" s="42"/>
      <c r="H87" s="41"/>
      <c r="I87" s="41"/>
      <c r="J87" s="41" t="s">
        <v>439</v>
      </c>
      <c r="K87" s="41" t="s">
        <v>42</v>
      </c>
      <c r="L87" s="41" t="s">
        <v>299</v>
      </c>
      <c r="M87" s="41">
        <v>468</v>
      </c>
      <c r="N87" s="43">
        <f t="shared" ref="N87:N92" si="13">M87*24*365*0.000001</f>
        <v>4.0996800000000002</v>
      </c>
      <c r="O87" s="43">
        <f t="shared" ref="O87:O92" si="14">N87*0.798</f>
        <v>3.2715446400000006</v>
      </c>
      <c r="P87" s="43">
        <f t="shared" si="9"/>
        <v>3.2147731147815191</v>
      </c>
      <c r="Q87" s="44">
        <v>4136</v>
      </c>
      <c r="R87" s="44">
        <v>4783</v>
      </c>
      <c r="S87" s="44">
        <v>88</v>
      </c>
      <c r="T87" s="45">
        <f t="shared" ref="T87:T92" si="15">R87/Q87*S87</f>
        <v>101.7659574468085</v>
      </c>
      <c r="U87" s="41">
        <v>1979</v>
      </c>
      <c r="V87" s="41">
        <v>1985</v>
      </c>
      <c r="W87" s="41" t="s">
        <v>105</v>
      </c>
      <c r="X87" s="41" t="s">
        <v>106</v>
      </c>
      <c r="Y87" s="41" t="s">
        <v>82</v>
      </c>
      <c r="Z87" s="46" t="s">
        <v>440</v>
      </c>
      <c r="AA87" s="49" t="s">
        <v>441</v>
      </c>
      <c r="AB87" s="41"/>
      <c r="AC87" s="75"/>
    </row>
    <row r="88" spans="1:29">
      <c r="A88" s="46" t="s">
        <v>145</v>
      </c>
      <c r="B88" s="41" t="s">
        <v>72</v>
      </c>
      <c r="C88" s="67" t="s">
        <v>438</v>
      </c>
      <c r="D88" s="41" t="s">
        <v>148</v>
      </c>
      <c r="E88" s="41"/>
      <c r="F88" s="41"/>
      <c r="G88" s="42"/>
      <c r="H88" s="41"/>
      <c r="I88" s="41"/>
      <c r="J88" s="41" t="s">
        <v>442</v>
      </c>
      <c r="K88" s="41" t="s">
        <v>42</v>
      </c>
      <c r="L88" s="41" t="s">
        <v>443</v>
      </c>
      <c r="M88" s="41">
        <v>471</v>
      </c>
      <c r="N88" s="43">
        <f t="shared" si="13"/>
        <v>4.1259600000000001</v>
      </c>
      <c r="O88" s="43">
        <f t="shared" si="14"/>
        <v>3.2925160800000004</v>
      </c>
      <c r="P88" s="43">
        <f t="shared" si="9"/>
        <v>3.2353806347480667</v>
      </c>
      <c r="Q88" s="44">
        <v>4136</v>
      </c>
      <c r="R88" s="44">
        <v>4783</v>
      </c>
      <c r="S88" s="44">
        <v>88</v>
      </c>
      <c r="T88" s="45">
        <f t="shared" si="15"/>
        <v>101.7659574468085</v>
      </c>
      <c r="U88" s="41">
        <v>1979</v>
      </c>
      <c r="V88" s="41">
        <v>1986</v>
      </c>
      <c r="W88" s="41" t="s">
        <v>105</v>
      </c>
      <c r="X88" s="41" t="s">
        <v>106</v>
      </c>
      <c r="Y88" s="41" t="s">
        <v>82</v>
      </c>
      <c r="Z88" s="46" t="s">
        <v>440</v>
      </c>
      <c r="AA88" s="49" t="s">
        <v>441</v>
      </c>
      <c r="AB88" s="41"/>
      <c r="AC88" s="75"/>
    </row>
    <row r="89" spans="1:29">
      <c r="A89" s="46" t="s">
        <v>145</v>
      </c>
      <c r="B89" s="41" t="s">
        <v>72</v>
      </c>
      <c r="C89" s="67" t="s">
        <v>438</v>
      </c>
      <c r="D89" s="41" t="s">
        <v>148</v>
      </c>
      <c r="E89" s="41"/>
      <c r="F89" s="41"/>
      <c r="G89" s="42"/>
      <c r="H89" s="41"/>
      <c r="I89" s="41"/>
      <c r="J89" s="41" t="s">
        <v>444</v>
      </c>
      <c r="K89" s="41" t="s">
        <v>42</v>
      </c>
      <c r="L89" s="41" t="s">
        <v>299</v>
      </c>
      <c r="M89" s="41">
        <v>468</v>
      </c>
      <c r="N89" s="43">
        <f t="shared" si="13"/>
        <v>4.0996800000000002</v>
      </c>
      <c r="O89" s="43">
        <f t="shared" si="14"/>
        <v>3.2715446400000006</v>
      </c>
      <c r="P89" s="43">
        <f t="shared" si="9"/>
        <v>3.2147731147815191</v>
      </c>
      <c r="Q89" s="44">
        <v>4136</v>
      </c>
      <c r="R89" s="44">
        <v>4783</v>
      </c>
      <c r="S89" s="44">
        <v>88</v>
      </c>
      <c r="T89" s="45">
        <f t="shared" si="15"/>
        <v>101.7659574468085</v>
      </c>
      <c r="U89" s="41">
        <v>1979</v>
      </c>
      <c r="V89" s="41">
        <v>1986</v>
      </c>
      <c r="W89" s="41" t="s">
        <v>105</v>
      </c>
      <c r="X89" s="41" t="s">
        <v>106</v>
      </c>
      <c r="Y89" s="41" t="s">
        <v>82</v>
      </c>
      <c r="Z89" s="46" t="s">
        <v>440</v>
      </c>
      <c r="AA89" s="49" t="s">
        <v>441</v>
      </c>
      <c r="AB89" s="41"/>
      <c r="AC89" s="75"/>
    </row>
    <row r="90" spans="1:29">
      <c r="A90" s="46" t="s">
        <v>145</v>
      </c>
      <c r="B90" s="41" t="s">
        <v>72</v>
      </c>
      <c r="C90" s="67" t="s">
        <v>438</v>
      </c>
      <c r="D90" s="41" t="s">
        <v>148</v>
      </c>
      <c r="E90" s="41"/>
      <c r="F90" s="41"/>
      <c r="G90" s="42"/>
      <c r="H90" s="41"/>
      <c r="I90" s="41"/>
      <c r="J90" s="41" t="s">
        <v>445</v>
      </c>
      <c r="K90" s="41" t="s">
        <v>42</v>
      </c>
      <c r="L90" s="41" t="s">
        <v>299</v>
      </c>
      <c r="M90" s="41">
        <v>471</v>
      </c>
      <c r="N90" s="43">
        <f t="shared" si="13"/>
        <v>4.1259600000000001</v>
      </c>
      <c r="O90" s="43">
        <f t="shared" si="14"/>
        <v>3.2925160800000004</v>
      </c>
      <c r="P90" s="43">
        <f>O90*100/T90</f>
        <v>3.2353806347480667</v>
      </c>
      <c r="Q90" s="44">
        <v>4136</v>
      </c>
      <c r="R90" s="44">
        <v>4783</v>
      </c>
      <c r="S90" s="44">
        <v>88</v>
      </c>
      <c r="T90" s="45">
        <f t="shared" si="15"/>
        <v>101.7659574468085</v>
      </c>
      <c r="U90" s="41">
        <v>1979</v>
      </c>
      <c r="V90" s="41">
        <v>1987</v>
      </c>
      <c r="W90" s="41" t="s">
        <v>105</v>
      </c>
      <c r="X90" s="41" t="s">
        <v>106</v>
      </c>
      <c r="Y90" s="41" t="s">
        <v>82</v>
      </c>
      <c r="Z90" s="46" t="s">
        <v>440</v>
      </c>
      <c r="AA90" s="49" t="s">
        <v>441</v>
      </c>
      <c r="AB90" s="41"/>
      <c r="AC90" s="75"/>
    </row>
    <row r="91" spans="1:29">
      <c r="A91" s="46" t="s">
        <v>145</v>
      </c>
      <c r="B91" s="41" t="s">
        <v>72</v>
      </c>
      <c r="C91" s="49" t="s">
        <v>446</v>
      </c>
      <c r="D91" s="41" t="s">
        <v>146</v>
      </c>
      <c r="E91" s="41"/>
      <c r="F91" s="41"/>
      <c r="G91" s="42"/>
      <c r="H91" s="41"/>
      <c r="I91" s="41"/>
      <c r="J91" s="41" t="s">
        <v>447</v>
      </c>
      <c r="K91" s="41" t="s">
        <v>42</v>
      </c>
      <c r="L91" s="41" t="s">
        <v>448</v>
      </c>
      <c r="M91" s="41">
        <v>1027</v>
      </c>
      <c r="N91" s="43">
        <f t="shared" si="13"/>
        <v>8.9965200000000003</v>
      </c>
      <c r="O91" s="43">
        <f t="shared" si="14"/>
        <v>7.1792229600000006</v>
      </c>
      <c r="P91" s="43">
        <f t="shared" ref="P91:P108" si="16">O91*100/T91</f>
        <v>7.0546410018816657</v>
      </c>
      <c r="Q91" s="44">
        <v>4136</v>
      </c>
      <c r="R91" s="44">
        <v>4783</v>
      </c>
      <c r="S91" s="44">
        <v>88</v>
      </c>
      <c r="T91" s="45">
        <f t="shared" si="15"/>
        <v>101.7659574468085</v>
      </c>
      <c r="U91" s="41">
        <v>1987</v>
      </c>
      <c r="V91" s="41">
        <v>2002</v>
      </c>
      <c r="W91" s="41" t="s">
        <v>105</v>
      </c>
      <c r="X91" s="41" t="s">
        <v>106</v>
      </c>
      <c r="Y91" s="41" t="s">
        <v>82</v>
      </c>
      <c r="Z91" s="46" t="s">
        <v>440</v>
      </c>
      <c r="AA91" s="46" t="s">
        <v>449</v>
      </c>
      <c r="AB91" s="41"/>
      <c r="AC91" s="75"/>
    </row>
    <row r="92" spans="1:29">
      <c r="A92" s="46" t="s">
        <v>145</v>
      </c>
      <c r="B92" s="41" t="s">
        <v>72</v>
      </c>
      <c r="C92" s="49" t="s">
        <v>446</v>
      </c>
      <c r="D92" s="41" t="s">
        <v>146</v>
      </c>
      <c r="E92" s="41"/>
      <c r="F92" s="41"/>
      <c r="G92" s="42"/>
      <c r="H92" s="41"/>
      <c r="I92" s="41"/>
      <c r="J92" s="41" t="s">
        <v>450</v>
      </c>
      <c r="K92" s="41" t="s">
        <v>42</v>
      </c>
      <c r="L92" s="41" t="s">
        <v>448</v>
      </c>
      <c r="M92" s="41">
        <v>1029</v>
      </c>
      <c r="N92" s="43">
        <f t="shared" si="13"/>
        <v>9.0140399999999996</v>
      </c>
      <c r="O92" s="43">
        <f t="shared" si="14"/>
        <v>7.1932039200000002</v>
      </c>
      <c r="P92" s="43">
        <f t="shared" si="16"/>
        <v>7.0683793485260304</v>
      </c>
      <c r="Q92" s="44">
        <v>4136</v>
      </c>
      <c r="R92" s="44">
        <v>4783</v>
      </c>
      <c r="S92" s="44">
        <v>88</v>
      </c>
      <c r="T92" s="45">
        <f t="shared" si="15"/>
        <v>101.7659574468085</v>
      </c>
      <c r="U92" s="41">
        <v>1987</v>
      </c>
      <c r="V92" s="41">
        <v>2003</v>
      </c>
      <c r="W92" s="41" t="s">
        <v>105</v>
      </c>
      <c r="X92" s="41" t="s">
        <v>106</v>
      </c>
      <c r="Y92" s="41" t="s">
        <v>82</v>
      </c>
      <c r="Z92" s="46" t="s">
        <v>440</v>
      </c>
      <c r="AA92" s="46" t="s">
        <v>449</v>
      </c>
      <c r="AB92" s="41"/>
      <c r="AC92" s="75"/>
    </row>
    <row r="93" spans="1:29">
      <c r="A93" s="46" t="s">
        <v>171</v>
      </c>
      <c r="B93" s="41" t="s">
        <v>72</v>
      </c>
      <c r="C93" s="49" t="s">
        <v>451</v>
      </c>
      <c r="D93" s="41" t="s">
        <v>452</v>
      </c>
      <c r="E93" s="41"/>
      <c r="F93" s="41"/>
      <c r="G93" s="42"/>
      <c r="H93" s="41"/>
      <c r="I93" s="41"/>
      <c r="J93" s="41" t="s">
        <v>453</v>
      </c>
      <c r="K93" s="41" t="s">
        <v>42</v>
      </c>
      <c r="L93" s="41" t="s">
        <v>454</v>
      </c>
      <c r="M93" s="41">
        <v>507</v>
      </c>
      <c r="N93" s="43">
        <f t="shared" ref="N93:N103" si="17">M93*24*365*0.000001</f>
        <v>4.4413200000000002</v>
      </c>
      <c r="O93" s="43">
        <f t="shared" ref="O93:O103" si="18">N93*0.798</f>
        <v>3.5441733600000003</v>
      </c>
      <c r="P93" s="43">
        <f t="shared" si="16"/>
        <v>4.3595311087127282</v>
      </c>
      <c r="Q93" s="44">
        <v>4136</v>
      </c>
      <c r="R93" s="44">
        <v>4783</v>
      </c>
      <c r="S93" s="44">
        <v>70.3</v>
      </c>
      <c r="T93" s="45">
        <f t="shared" ref="T93:T103" si="19">R93/Q93*S93</f>
        <v>81.297122823984509</v>
      </c>
      <c r="U93" s="41">
        <v>1971</v>
      </c>
      <c r="V93" s="41">
        <v>1977</v>
      </c>
      <c r="W93" s="41" t="s">
        <v>455</v>
      </c>
      <c r="X93" s="41" t="s">
        <v>106</v>
      </c>
      <c r="Y93" s="41" t="s">
        <v>55</v>
      </c>
      <c r="Z93" s="88" t="s">
        <v>440</v>
      </c>
      <c r="AA93" s="46" t="s">
        <v>456</v>
      </c>
      <c r="AB93" s="41"/>
      <c r="AC93" s="75"/>
    </row>
    <row r="94" spans="1:29">
      <c r="A94" s="46" t="s">
        <v>171</v>
      </c>
      <c r="B94" s="41" t="s">
        <v>72</v>
      </c>
      <c r="C94" s="49" t="s">
        <v>451</v>
      </c>
      <c r="D94" s="41" t="s">
        <v>452</v>
      </c>
      <c r="E94" s="41"/>
      <c r="F94" s="41"/>
      <c r="G94" s="42"/>
      <c r="H94" s="41"/>
      <c r="I94" s="41"/>
      <c r="J94" s="41" t="s">
        <v>457</v>
      </c>
      <c r="K94" s="41" t="s">
        <v>42</v>
      </c>
      <c r="L94" s="41" t="s">
        <v>454</v>
      </c>
      <c r="M94" s="41">
        <v>507</v>
      </c>
      <c r="N94" s="43">
        <f t="shared" si="17"/>
        <v>4.4413200000000002</v>
      </c>
      <c r="O94" s="43">
        <f t="shared" si="18"/>
        <v>3.5441733600000003</v>
      </c>
      <c r="P94" s="43">
        <f t="shared" si="16"/>
        <v>4.3595311087127282</v>
      </c>
      <c r="Q94" s="44">
        <v>4136</v>
      </c>
      <c r="R94" s="44">
        <v>4783</v>
      </c>
      <c r="S94" s="44">
        <v>70.3</v>
      </c>
      <c r="T94" s="45">
        <f t="shared" si="19"/>
        <v>81.297122823984509</v>
      </c>
      <c r="U94" s="41">
        <v>1972</v>
      </c>
      <c r="V94" s="41">
        <v>1980</v>
      </c>
      <c r="W94" s="41" t="s">
        <v>455</v>
      </c>
      <c r="X94" s="41" t="s">
        <v>106</v>
      </c>
      <c r="Y94" s="41" t="s">
        <v>55</v>
      </c>
      <c r="Z94" s="88" t="s">
        <v>440</v>
      </c>
      <c r="AA94" s="46" t="s">
        <v>456</v>
      </c>
      <c r="AB94" s="41"/>
      <c r="AC94" s="75"/>
    </row>
    <row r="95" spans="1:29">
      <c r="A95" s="46" t="s">
        <v>344</v>
      </c>
      <c r="B95" s="41" t="s">
        <v>72</v>
      </c>
      <c r="C95" s="49" t="s">
        <v>458</v>
      </c>
      <c r="D95" s="41" t="s">
        <v>345</v>
      </c>
      <c r="E95" s="41"/>
      <c r="F95" s="41"/>
      <c r="G95" s="42"/>
      <c r="H95" s="41"/>
      <c r="I95" s="41"/>
      <c r="J95" s="41" t="s">
        <v>459</v>
      </c>
      <c r="K95" s="41" t="s">
        <v>42</v>
      </c>
      <c r="L95" s="41" t="s">
        <v>448</v>
      </c>
      <c r="M95" s="41">
        <v>950</v>
      </c>
      <c r="N95" s="43">
        <f t="shared" si="17"/>
        <v>8.3219999999999992</v>
      </c>
      <c r="O95" s="43">
        <f t="shared" si="18"/>
        <v>6.6409560000000001</v>
      </c>
      <c r="P95" s="43">
        <f t="shared" si="16"/>
        <v>3.5913876781393137</v>
      </c>
      <c r="Q95" s="44">
        <v>4136</v>
      </c>
      <c r="R95" s="44">
        <v>4783</v>
      </c>
      <c r="S95" s="44">
        <v>159.9</v>
      </c>
      <c r="T95" s="45">
        <f t="shared" si="19"/>
        <v>184.91337040618956</v>
      </c>
      <c r="U95" s="41">
        <v>1981</v>
      </c>
      <c r="V95" s="41">
        <v>1988</v>
      </c>
      <c r="W95" s="41" t="s">
        <v>105</v>
      </c>
      <c r="X95" s="41" t="s">
        <v>106</v>
      </c>
      <c r="Y95" s="41" t="s">
        <v>55</v>
      </c>
      <c r="Z95" s="90" t="s">
        <v>460</v>
      </c>
      <c r="AA95" s="49"/>
      <c r="AB95" s="41"/>
      <c r="AC95" s="75"/>
    </row>
    <row r="96" spans="1:29">
      <c r="A96" s="46" t="s">
        <v>344</v>
      </c>
      <c r="B96" s="41" t="s">
        <v>72</v>
      </c>
      <c r="C96" s="49" t="s">
        <v>461</v>
      </c>
      <c r="D96" s="41" t="s">
        <v>351</v>
      </c>
      <c r="E96" s="41"/>
      <c r="F96" s="41"/>
      <c r="G96" s="42"/>
      <c r="H96" s="41"/>
      <c r="I96" s="41"/>
      <c r="J96" s="41" t="s">
        <v>462</v>
      </c>
      <c r="K96" s="41" t="s">
        <v>42</v>
      </c>
      <c r="L96" s="41" t="s">
        <v>299</v>
      </c>
      <c r="M96" s="41">
        <v>381</v>
      </c>
      <c r="N96" s="43">
        <f t="shared" si="17"/>
        <v>3.3375599999999999</v>
      </c>
      <c r="O96" s="43">
        <f t="shared" si="18"/>
        <v>2.6633728799999998</v>
      </c>
      <c r="P96" s="43">
        <f t="shared" si="16"/>
        <v>1.4403354793379775</v>
      </c>
      <c r="Q96" s="44">
        <v>4136</v>
      </c>
      <c r="R96" s="44">
        <v>4783</v>
      </c>
      <c r="S96" s="44">
        <v>159.9</v>
      </c>
      <c r="T96" s="45">
        <f t="shared" si="19"/>
        <v>184.91337040618956</v>
      </c>
      <c r="U96" s="41">
        <v>1973</v>
      </c>
      <c r="V96" s="41">
        <v>1981</v>
      </c>
      <c r="W96" s="41" t="s">
        <v>105</v>
      </c>
      <c r="X96" s="41" t="s">
        <v>106</v>
      </c>
      <c r="Y96" s="41" t="s">
        <v>55</v>
      </c>
      <c r="Z96" s="90" t="s">
        <v>460</v>
      </c>
      <c r="AA96" s="46" t="s">
        <v>463</v>
      </c>
      <c r="AB96" s="41"/>
      <c r="AC96" s="75"/>
    </row>
    <row r="97" spans="1:30">
      <c r="A97" s="46" t="s">
        <v>344</v>
      </c>
      <c r="B97" s="41" t="s">
        <v>72</v>
      </c>
      <c r="C97" s="49" t="s">
        <v>461</v>
      </c>
      <c r="D97" s="41" t="s">
        <v>351</v>
      </c>
      <c r="E97" s="41"/>
      <c r="F97" s="41"/>
      <c r="G97" s="42"/>
      <c r="H97" s="41"/>
      <c r="I97" s="41"/>
      <c r="J97" s="41" t="s">
        <v>464</v>
      </c>
      <c r="K97" s="41" t="s">
        <v>42</v>
      </c>
      <c r="L97" s="41" t="s">
        <v>299</v>
      </c>
      <c r="M97" s="41">
        <v>376</v>
      </c>
      <c r="N97" s="43">
        <f t="shared" si="17"/>
        <v>3.2937599999999998</v>
      </c>
      <c r="O97" s="43">
        <f t="shared" si="18"/>
        <v>2.6284204799999999</v>
      </c>
      <c r="P97" s="43">
        <f t="shared" si="16"/>
        <v>1.4214334389267178</v>
      </c>
      <c r="Q97" s="44">
        <v>4136</v>
      </c>
      <c r="R97" s="44">
        <v>4783</v>
      </c>
      <c r="S97" s="44">
        <v>159.9</v>
      </c>
      <c r="T97" s="45">
        <f t="shared" si="19"/>
        <v>184.91337040618956</v>
      </c>
      <c r="U97" s="41">
        <v>1973</v>
      </c>
      <c r="V97" s="41">
        <v>1982</v>
      </c>
      <c r="W97" s="41" t="s">
        <v>105</v>
      </c>
      <c r="X97" s="41" t="s">
        <v>106</v>
      </c>
      <c r="Y97" s="41" t="s">
        <v>55</v>
      </c>
      <c r="Z97" s="90" t="s">
        <v>460</v>
      </c>
      <c r="AA97" s="46" t="s">
        <v>465</v>
      </c>
      <c r="AB97" s="41"/>
      <c r="AC97" s="75"/>
    </row>
    <row r="98" spans="1:30">
      <c r="A98" s="46" t="s">
        <v>344</v>
      </c>
      <c r="B98" s="41" t="s">
        <v>72</v>
      </c>
      <c r="C98" s="49" t="s">
        <v>461</v>
      </c>
      <c r="D98" s="41" t="s">
        <v>351</v>
      </c>
      <c r="E98" s="41"/>
      <c r="F98" s="41"/>
      <c r="G98" s="42"/>
      <c r="H98" s="41"/>
      <c r="I98" s="41"/>
      <c r="J98" s="41" t="s">
        <v>466</v>
      </c>
      <c r="K98" s="41" t="s">
        <v>42</v>
      </c>
      <c r="L98" s="41" t="s">
        <v>448</v>
      </c>
      <c r="M98" s="41">
        <v>950</v>
      </c>
      <c r="N98" s="43">
        <f t="shared" si="17"/>
        <v>8.3219999999999992</v>
      </c>
      <c r="O98" s="43">
        <f t="shared" si="18"/>
        <v>6.6409560000000001</v>
      </c>
      <c r="P98" s="43">
        <f t="shared" si="16"/>
        <v>3.5913876781393137</v>
      </c>
      <c r="Q98" s="44">
        <v>4136</v>
      </c>
      <c r="R98" s="44">
        <v>4783</v>
      </c>
      <c r="S98" s="44">
        <v>159.9</v>
      </c>
      <c r="T98" s="45">
        <f t="shared" si="19"/>
        <v>184.91337040618956</v>
      </c>
      <c r="U98" s="41">
        <v>1980</v>
      </c>
      <c r="V98" s="41">
        <v>1987</v>
      </c>
      <c r="W98" s="41" t="s">
        <v>105</v>
      </c>
      <c r="X98" s="41" t="s">
        <v>106</v>
      </c>
      <c r="Y98" s="41" t="s">
        <v>55</v>
      </c>
      <c r="Z98" s="90" t="s">
        <v>460</v>
      </c>
      <c r="AA98" s="46" t="s">
        <v>467</v>
      </c>
      <c r="AB98" s="41"/>
      <c r="AC98" s="75"/>
    </row>
    <row r="99" spans="1:30">
      <c r="A99" s="46" t="s">
        <v>344</v>
      </c>
      <c r="B99" s="41" t="s">
        <v>72</v>
      </c>
      <c r="C99" s="49" t="s">
        <v>468</v>
      </c>
      <c r="D99" s="41" t="s">
        <v>469</v>
      </c>
      <c r="E99" s="41"/>
      <c r="F99" s="41"/>
      <c r="G99" s="42"/>
      <c r="H99" s="41"/>
      <c r="I99" s="41"/>
      <c r="J99" s="41" t="s">
        <v>470</v>
      </c>
      <c r="K99" s="41" t="s">
        <v>42</v>
      </c>
      <c r="L99" s="41" t="s">
        <v>471</v>
      </c>
      <c r="M99" s="41">
        <v>950</v>
      </c>
      <c r="N99" s="43">
        <f t="shared" si="17"/>
        <v>8.3219999999999992</v>
      </c>
      <c r="O99" s="43">
        <f t="shared" si="18"/>
        <v>6.6409560000000001</v>
      </c>
      <c r="P99" s="43">
        <f t="shared" si="16"/>
        <v>3.5913876781393137</v>
      </c>
      <c r="Q99" s="44">
        <v>4136</v>
      </c>
      <c r="R99" s="44">
        <v>4783</v>
      </c>
      <c r="S99" s="44">
        <v>159.9</v>
      </c>
      <c r="T99" s="45">
        <f t="shared" si="19"/>
        <v>184.91337040618956</v>
      </c>
      <c r="U99" s="41">
        <v>1976</v>
      </c>
      <c r="V99" s="41">
        <v>1983</v>
      </c>
      <c r="W99" s="41" t="s">
        <v>105</v>
      </c>
      <c r="X99" s="41" t="s">
        <v>106</v>
      </c>
      <c r="Y99" s="41" t="s">
        <v>55</v>
      </c>
      <c r="Z99" s="90" t="s">
        <v>460</v>
      </c>
      <c r="AA99" s="46" t="s">
        <v>472</v>
      </c>
      <c r="AB99" s="41"/>
      <c r="AC99" s="75"/>
    </row>
    <row r="100" spans="1:30">
      <c r="A100" s="46" t="s">
        <v>344</v>
      </c>
      <c r="B100" s="41" t="s">
        <v>72</v>
      </c>
      <c r="C100" s="49" t="s">
        <v>473</v>
      </c>
      <c r="D100" s="41" t="s">
        <v>474</v>
      </c>
      <c r="E100" s="41"/>
      <c r="F100" s="41"/>
      <c r="G100" s="42"/>
      <c r="H100" s="41"/>
      <c r="I100" s="41"/>
      <c r="J100" s="41" t="s">
        <v>475</v>
      </c>
      <c r="K100" s="41" t="s">
        <v>42</v>
      </c>
      <c r="L100" s="41" t="s">
        <v>448</v>
      </c>
      <c r="M100" s="41">
        <v>950</v>
      </c>
      <c r="N100" s="43">
        <f t="shared" si="17"/>
        <v>8.3219999999999992</v>
      </c>
      <c r="O100" s="43">
        <f t="shared" si="18"/>
        <v>6.6409560000000001</v>
      </c>
      <c r="P100" s="43">
        <f t="shared" si="16"/>
        <v>3.5913876781393137</v>
      </c>
      <c r="Q100" s="44">
        <v>4136</v>
      </c>
      <c r="R100" s="44">
        <v>4783</v>
      </c>
      <c r="S100" s="44">
        <v>159.9</v>
      </c>
      <c r="T100" s="45">
        <f t="shared" si="19"/>
        <v>184.91337040618956</v>
      </c>
      <c r="U100" s="41">
        <v>1981</v>
      </c>
      <c r="V100" s="41">
        <v>1986</v>
      </c>
      <c r="W100" s="41" t="s">
        <v>105</v>
      </c>
      <c r="X100" s="41" t="s">
        <v>106</v>
      </c>
      <c r="Y100" s="41" t="s">
        <v>55</v>
      </c>
      <c r="Z100" s="90" t="s">
        <v>460</v>
      </c>
      <c r="AA100" s="46" t="s">
        <v>476</v>
      </c>
      <c r="AB100" s="41"/>
      <c r="AC100" s="75"/>
    </row>
    <row r="101" spans="1:30">
      <c r="A101" s="46" t="s">
        <v>344</v>
      </c>
      <c r="B101" s="41" t="s">
        <v>72</v>
      </c>
      <c r="C101" s="49" t="s">
        <v>473</v>
      </c>
      <c r="D101" s="41" t="s">
        <v>474</v>
      </c>
      <c r="E101" s="41"/>
      <c r="F101" s="41"/>
      <c r="G101" s="42"/>
      <c r="H101" s="41"/>
      <c r="I101" s="41"/>
      <c r="J101" s="41" t="s">
        <v>477</v>
      </c>
      <c r="K101" s="41" t="s">
        <v>42</v>
      </c>
      <c r="L101" s="41" t="s">
        <v>448</v>
      </c>
      <c r="M101" s="41">
        <v>950</v>
      </c>
      <c r="N101" s="43">
        <f t="shared" si="17"/>
        <v>8.3219999999999992</v>
      </c>
      <c r="O101" s="43">
        <f t="shared" si="18"/>
        <v>6.6409560000000001</v>
      </c>
      <c r="P101" s="43">
        <f t="shared" si="16"/>
        <v>3.5913876781393137</v>
      </c>
      <c r="Q101" s="44">
        <v>4136</v>
      </c>
      <c r="R101" s="44">
        <v>4783</v>
      </c>
      <c r="S101" s="44">
        <v>159.9</v>
      </c>
      <c r="T101" s="45">
        <f t="shared" si="19"/>
        <v>184.91337040618956</v>
      </c>
      <c r="U101" s="41">
        <v>1986</v>
      </c>
      <c r="V101" s="41">
        <v>1996</v>
      </c>
      <c r="W101" s="41" t="s">
        <v>105</v>
      </c>
      <c r="X101" s="41" t="s">
        <v>106</v>
      </c>
      <c r="Y101" s="41" t="s">
        <v>55</v>
      </c>
      <c r="Z101" s="90" t="s">
        <v>460</v>
      </c>
      <c r="AA101" s="49"/>
      <c r="AB101" s="41"/>
      <c r="AC101" s="75"/>
    </row>
    <row r="102" spans="1:30">
      <c r="A102" s="46" t="s">
        <v>294</v>
      </c>
      <c r="B102" s="41" t="s">
        <v>72</v>
      </c>
      <c r="C102" s="49" t="s">
        <v>478</v>
      </c>
      <c r="D102" s="41" t="s">
        <v>479</v>
      </c>
      <c r="E102" s="41"/>
      <c r="F102" s="41"/>
      <c r="G102" s="42"/>
      <c r="H102" s="41"/>
      <c r="I102" s="41"/>
      <c r="J102" s="41" t="s">
        <v>480</v>
      </c>
      <c r="K102" s="41" t="s">
        <v>42</v>
      </c>
      <c r="L102" s="41" t="s">
        <v>299</v>
      </c>
      <c r="M102" s="41">
        <v>466</v>
      </c>
      <c r="N102" s="43">
        <f t="shared" si="17"/>
        <v>4.08216</v>
      </c>
      <c r="O102" s="43">
        <f t="shared" si="18"/>
        <v>3.2575636800000001</v>
      </c>
      <c r="P102" s="43">
        <f t="shared" si="16"/>
        <v>10.433002207261831</v>
      </c>
      <c r="Q102" s="44">
        <v>4136</v>
      </c>
      <c r="R102" s="44">
        <v>4783</v>
      </c>
      <c r="S102" s="44">
        <v>27</v>
      </c>
      <c r="T102" s="45">
        <f t="shared" si="19"/>
        <v>31.223646034816245</v>
      </c>
      <c r="U102" s="41">
        <v>1976</v>
      </c>
      <c r="V102" s="41">
        <v>1985</v>
      </c>
      <c r="W102" s="41" t="s">
        <v>105</v>
      </c>
      <c r="X102" s="41" t="s">
        <v>106</v>
      </c>
      <c r="Y102" s="41" t="s">
        <v>55</v>
      </c>
      <c r="Z102" s="49" t="s">
        <v>440</v>
      </c>
      <c r="AA102" s="46" t="s">
        <v>481</v>
      </c>
      <c r="AB102" s="41"/>
      <c r="AC102" s="75"/>
    </row>
    <row r="103" spans="1:30">
      <c r="A103" s="46" t="s">
        <v>294</v>
      </c>
      <c r="B103" s="41" t="s">
        <v>72</v>
      </c>
      <c r="C103" s="49" t="s">
        <v>478</v>
      </c>
      <c r="D103" s="41" t="s">
        <v>479</v>
      </c>
      <c r="E103" s="41"/>
      <c r="F103" s="41"/>
      <c r="G103" s="42"/>
      <c r="H103" s="41"/>
      <c r="I103" s="41"/>
      <c r="J103" s="41" t="s">
        <v>482</v>
      </c>
      <c r="K103" s="41" t="s">
        <v>42</v>
      </c>
      <c r="L103" s="41" t="s">
        <v>299</v>
      </c>
      <c r="M103" s="41">
        <v>466</v>
      </c>
      <c r="N103" s="43">
        <f t="shared" si="17"/>
        <v>4.08216</v>
      </c>
      <c r="O103" s="43">
        <f t="shared" si="18"/>
        <v>3.2575636800000001</v>
      </c>
      <c r="P103" s="43">
        <f t="shared" si="16"/>
        <v>10.433002207261831</v>
      </c>
      <c r="Q103" s="44">
        <v>4136</v>
      </c>
      <c r="R103" s="44">
        <v>4783</v>
      </c>
      <c r="S103" s="44">
        <v>27</v>
      </c>
      <c r="T103" s="45">
        <f t="shared" si="19"/>
        <v>31.223646034816245</v>
      </c>
      <c r="U103" s="41">
        <v>1976</v>
      </c>
      <c r="V103" s="41">
        <v>1985</v>
      </c>
      <c r="W103" s="41" t="s">
        <v>105</v>
      </c>
      <c r="X103" s="41" t="s">
        <v>106</v>
      </c>
      <c r="Y103" s="41" t="s">
        <v>55</v>
      </c>
      <c r="Z103" s="49" t="s">
        <v>440</v>
      </c>
      <c r="AA103" s="46" t="s">
        <v>483</v>
      </c>
      <c r="AB103" s="41"/>
      <c r="AC103" s="75"/>
      <c r="AD103" s="35" t="s">
        <v>484</v>
      </c>
    </row>
    <row r="104" spans="1:30" ht="15.5">
      <c r="A104" s="46" t="s">
        <v>485</v>
      </c>
      <c r="B104" s="41" t="s">
        <v>72</v>
      </c>
      <c r="C104" s="49" t="s">
        <v>486</v>
      </c>
      <c r="D104" s="46" t="s">
        <v>486</v>
      </c>
      <c r="E104" s="41"/>
      <c r="F104" s="41"/>
      <c r="G104" s="42"/>
      <c r="H104" s="41"/>
      <c r="I104" s="41"/>
      <c r="J104" s="49" t="s">
        <v>487</v>
      </c>
      <c r="K104" s="68" t="s">
        <v>42</v>
      </c>
      <c r="L104" s="69" t="s">
        <v>488</v>
      </c>
      <c r="M104" s="70">
        <v>1011</v>
      </c>
      <c r="N104" s="43">
        <f>M104*24*365*0.000001</f>
        <v>8.8563600000000005</v>
      </c>
      <c r="O104" s="43">
        <f>N104*0.798</f>
        <v>7.0673752800000011</v>
      </c>
      <c r="P104" s="43">
        <f t="shared" si="16"/>
        <v>2.3416810819441696</v>
      </c>
      <c r="Q104" s="44">
        <v>4136</v>
      </c>
      <c r="R104" s="44">
        <v>4783</v>
      </c>
      <c r="S104" s="44">
        <v>260.98200000000003</v>
      </c>
      <c r="T104" s="45">
        <f>R104/Q104*S104</f>
        <v>301.80776257253387</v>
      </c>
      <c r="U104" s="41">
        <v>1973</v>
      </c>
      <c r="V104" s="41">
        <v>1983</v>
      </c>
      <c r="W104" s="71" t="s">
        <v>105</v>
      </c>
      <c r="X104" s="41" t="s">
        <v>489</v>
      </c>
      <c r="Y104" s="41" t="s">
        <v>82</v>
      </c>
      <c r="Z104" s="46" t="s">
        <v>490</v>
      </c>
      <c r="AA104" s="46"/>
      <c r="AB104" s="41"/>
      <c r="AC104" s="75"/>
    </row>
    <row r="105" spans="1:30" ht="15.5">
      <c r="A105" s="46" t="s">
        <v>485</v>
      </c>
      <c r="B105" s="41" t="s">
        <v>72</v>
      </c>
      <c r="C105" s="49" t="s">
        <v>486</v>
      </c>
      <c r="D105" s="46" t="s">
        <v>486</v>
      </c>
      <c r="E105" s="41"/>
      <c r="F105" s="41"/>
      <c r="G105" s="42"/>
      <c r="H105" s="41"/>
      <c r="I105" s="41"/>
      <c r="J105" s="49" t="s">
        <v>491</v>
      </c>
      <c r="K105" s="68" t="s">
        <v>42</v>
      </c>
      <c r="L105" s="69" t="s">
        <v>488</v>
      </c>
      <c r="M105" s="41">
        <v>1006</v>
      </c>
      <c r="N105" s="43">
        <f>M105*24*365*0.000001</f>
        <v>8.8125599999999995</v>
      </c>
      <c r="O105" s="43">
        <f>N105*0.798</f>
        <v>7.0324228800000004</v>
      </c>
      <c r="P105" s="43">
        <f t="shared" si="16"/>
        <v>2.3301000676912307</v>
      </c>
      <c r="Q105" s="44">
        <v>4136</v>
      </c>
      <c r="R105" s="44">
        <v>4783</v>
      </c>
      <c r="S105" s="44">
        <v>260.98200000000003</v>
      </c>
      <c r="T105" s="45">
        <f>R105/Q105*S105</f>
        <v>301.80776257253387</v>
      </c>
      <c r="U105" s="41">
        <v>1973</v>
      </c>
      <c r="V105" s="41">
        <v>1984</v>
      </c>
      <c r="W105" s="71" t="s">
        <v>105</v>
      </c>
      <c r="X105" s="41" t="s">
        <v>489</v>
      </c>
      <c r="Y105" s="41" t="s">
        <v>82</v>
      </c>
      <c r="Z105" s="46" t="s">
        <v>490</v>
      </c>
      <c r="AA105" s="46"/>
      <c r="AB105" s="41"/>
      <c r="AC105" s="75"/>
    </row>
    <row r="106" spans="1:30">
      <c r="A106" s="46" t="s">
        <v>485</v>
      </c>
      <c r="B106" s="41" t="s">
        <v>72</v>
      </c>
      <c r="C106" s="49" t="s">
        <v>492</v>
      </c>
      <c r="D106" s="49" t="s">
        <v>492</v>
      </c>
      <c r="E106" s="41"/>
      <c r="F106" s="41"/>
      <c r="G106" s="42"/>
      <c r="H106" s="41"/>
      <c r="I106" s="41"/>
      <c r="J106" s="41" t="s">
        <v>493</v>
      </c>
      <c r="K106" s="41" t="s">
        <v>42</v>
      </c>
      <c r="L106" s="41" t="s">
        <v>494</v>
      </c>
      <c r="M106" s="41">
        <v>995</v>
      </c>
      <c r="N106" s="43">
        <f>M106*24*365*0.000001</f>
        <v>8.7161999999999988</v>
      </c>
      <c r="O106" s="43">
        <f>N106*0.798</f>
        <v>6.955527599999999</v>
      </c>
      <c r="P106" s="43">
        <f t="shared" si="16"/>
        <v>2.3046218363347655</v>
      </c>
      <c r="Q106" s="44">
        <v>4136</v>
      </c>
      <c r="R106" s="44">
        <v>4783</v>
      </c>
      <c r="S106" s="44">
        <v>260.98200000000003</v>
      </c>
      <c r="T106" s="45">
        <f>R106/Q106*S106</f>
        <v>301.80776257253387</v>
      </c>
      <c r="U106" s="41">
        <v>1974</v>
      </c>
      <c r="V106" s="41">
        <v>1984</v>
      </c>
      <c r="W106" s="71" t="s">
        <v>105</v>
      </c>
      <c r="X106" s="41" t="s">
        <v>489</v>
      </c>
      <c r="Y106" s="41" t="s">
        <v>82</v>
      </c>
      <c r="Z106" s="46" t="s">
        <v>490</v>
      </c>
      <c r="AA106" s="46"/>
      <c r="AB106" s="41"/>
      <c r="AC106" s="75"/>
    </row>
    <row r="107" spans="1:30">
      <c r="A107" s="46" t="s">
        <v>485</v>
      </c>
      <c r="B107" s="41" t="s">
        <v>72</v>
      </c>
      <c r="C107" s="49" t="s">
        <v>492</v>
      </c>
      <c r="D107" s="49" t="s">
        <v>492</v>
      </c>
      <c r="E107" s="41"/>
      <c r="F107" s="41"/>
      <c r="G107" s="42"/>
      <c r="H107" s="41"/>
      <c r="I107" s="41"/>
      <c r="J107" s="41" t="s">
        <v>495</v>
      </c>
      <c r="K107" s="41" t="s">
        <v>42</v>
      </c>
      <c r="L107" s="41" t="s">
        <v>494</v>
      </c>
      <c r="M107" s="46">
        <v>997</v>
      </c>
      <c r="N107" s="43">
        <f>M107*24*365*0.000001</f>
        <v>8.7337199999999999</v>
      </c>
      <c r="O107" s="43">
        <f>N107*0.798</f>
        <v>6.9695085600000004</v>
      </c>
      <c r="P107" s="43">
        <f t="shared" si="16"/>
        <v>2.3092542420359412</v>
      </c>
      <c r="Q107" s="44">
        <v>4136</v>
      </c>
      <c r="R107" s="44">
        <v>4783</v>
      </c>
      <c r="S107" s="44">
        <v>260.98200000000003</v>
      </c>
      <c r="T107" s="45">
        <f>R107/Q107*S107</f>
        <v>301.80776257253387</v>
      </c>
      <c r="U107" s="41">
        <v>1975</v>
      </c>
      <c r="V107" s="41">
        <v>1986</v>
      </c>
      <c r="W107" s="71" t="s">
        <v>105</v>
      </c>
      <c r="X107" s="41" t="s">
        <v>489</v>
      </c>
      <c r="Y107" s="41" t="s">
        <v>82</v>
      </c>
      <c r="Z107" s="46" t="s">
        <v>490</v>
      </c>
      <c r="AA107" s="46"/>
      <c r="AB107" s="41"/>
      <c r="AC107" s="75"/>
    </row>
    <row r="108" spans="1:30">
      <c r="A108" s="46" t="s">
        <v>485</v>
      </c>
      <c r="B108" s="41" t="s">
        <v>72</v>
      </c>
      <c r="C108" s="49" t="s">
        <v>496</v>
      </c>
      <c r="D108" s="49" t="s">
        <v>496</v>
      </c>
      <c r="E108" s="41"/>
      <c r="F108" s="41"/>
      <c r="G108" s="42"/>
      <c r="H108" s="41"/>
      <c r="I108" s="41"/>
      <c r="J108" s="41" t="s">
        <v>497</v>
      </c>
      <c r="K108" s="49" t="s">
        <v>42</v>
      </c>
      <c r="L108" s="41" t="s">
        <v>498</v>
      </c>
      <c r="M108" s="46">
        <v>1047</v>
      </c>
      <c r="N108" s="43">
        <f>M108*24*365*0.000001</f>
        <v>9.1717199999999988</v>
      </c>
      <c r="O108" s="43">
        <f>N108*0.798</f>
        <v>7.3190325599999992</v>
      </c>
      <c r="P108" s="43">
        <f t="shared" si="16"/>
        <v>2.4250643845653261</v>
      </c>
      <c r="Q108" s="44">
        <v>4136</v>
      </c>
      <c r="R108" s="44">
        <v>4783</v>
      </c>
      <c r="S108" s="44">
        <v>260.98200000000003</v>
      </c>
      <c r="T108" s="45">
        <f>R108/Q108*S108</f>
        <v>301.80776257253387</v>
      </c>
      <c r="U108" s="46">
        <v>1980</v>
      </c>
      <c r="V108" s="41">
        <v>1988</v>
      </c>
      <c r="W108" s="71" t="s">
        <v>105</v>
      </c>
      <c r="X108" s="41" t="s">
        <v>489</v>
      </c>
      <c r="Y108" s="41" t="s">
        <v>82</v>
      </c>
      <c r="Z108" s="46" t="s">
        <v>490</v>
      </c>
      <c r="AA108" s="46"/>
      <c r="AB108" s="41"/>
      <c r="AC108" s="75"/>
    </row>
    <row r="109" spans="1:30">
      <c r="A109" s="34"/>
      <c r="B109" s="27"/>
      <c r="F109" s="22" t="s">
        <v>499</v>
      </c>
      <c r="G109" s="23">
        <f>AVERAGE(Table110[Project cost, billion USD])</f>
        <v>9.4893548387096764</v>
      </c>
      <c r="J109" s="27"/>
      <c r="L109" s="27"/>
      <c r="N109" s="24"/>
      <c r="O109" s="24"/>
      <c r="P109" s="24"/>
      <c r="T109" s="26"/>
      <c r="W109" s="27"/>
      <c r="X109" s="27"/>
      <c r="Y109" s="27"/>
      <c r="Z109" s="37" t="s">
        <v>274</v>
      </c>
      <c r="AA109" s="35"/>
    </row>
  </sheetData>
  <autoFilter ref="Z1" xr:uid="{137C6750-A258-4C0A-98DF-35BC9B1ECAA7}"/>
  <mergeCells count="1">
    <mergeCell ref="AA1:AC1"/>
  </mergeCells>
  <phoneticPr fontId="3" type="noConversion"/>
  <hyperlinks>
    <hyperlink ref="F5" r:id="rId1" xr:uid="{DCE54F83-F1A3-4DBB-8AA7-909D22517755}"/>
    <hyperlink ref="H5" r:id="rId2" display="Credit" xr:uid="{CEC4682C-798C-4245-83F7-9DC60CBA99EE}"/>
    <hyperlink ref="H7" r:id="rId3" display="Russian credit of $10 bn" xr:uid="{4A0619FB-47A4-4CB2-89F0-14A9E40D4034}"/>
    <hyperlink ref="F7" r:id="rId4" xr:uid="{02C8A760-3CDB-4C31-8106-4ECD15DD00C9}"/>
    <hyperlink ref="F20" r:id="rId5" xr:uid="{AB0E53E8-88D5-491A-9FBF-19911F912426}"/>
    <hyperlink ref="H24" r:id="rId6" display="Russian credit of $25 bn" xr:uid="{8F2C646E-AC23-456C-A94A-C2A7639DEC0B}"/>
    <hyperlink ref="H34" r:id="rId7" display="Russian credit of $4.2 bn" xr:uid="{ABBE79B3-1770-43F3-84CA-CDC616465934}"/>
    <hyperlink ref="F30" r:id="rId8" xr:uid="{5C1E4540-9DB6-4A55-8D79-BFBC9978E847}"/>
    <hyperlink ref="F46" r:id="rId9" xr:uid="{FB9298FC-2E3C-438B-B1B4-ED0BB897ED98}"/>
    <hyperlink ref="F32" r:id="rId10" location="Units" xr:uid="{172E5723-2C34-4918-94EC-6C4741C63E58}"/>
    <hyperlink ref="H32" r:id="rId11" location=":~:text=India%20and%20Russia%20yesterday%20signed,cost%20about%20Rs%2050%2C000%20crore." display="Russian debt of $4.2 bn for builing Units 5 and 6" xr:uid="{BD65037A-C731-49CC-B7CF-721A5B8183D3}"/>
    <hyperlink ref="Y18" r:id="rId12" display="Planned" xr:uid="{3016E13A-88C1-4D4B-B026-1D08CDD419BB}"/>
    <hyperlink ref="F24" r:id="rId13" xr:uid="{38B41495-38E5-4FC4-8FE6-9D458FE8E00A}"/>
    <hyperlink ref="I5" r:id="rId14" xr:uid="{956E7BEA-DC94-4FE0-80D9-39C7170BF33F}"/>
    <hyperlink ref="F18" r:id="rId15" xr:uid="{570D4748-53CA-4F94-A772-2094B01F9B72}"/>
    <hyperlink ref="Y15:Y16" r:id="rId16" display="Planned" xr:uid="{B81F54EE-56FD-4447-830E-B5D01293E50E}"/>
    <hyperlink ref="I30" r:id="rId17" location=":~:text=Under%20the%202014%20interstate%20agreement,financed%20by%20the%20Hungarian%20government." xr:uid="{52ABEA35-0354-4C1E-B28A-EADB6D0CB61D}"/>
    <hyperlink ref="Y41" r:id="rId18" display="Ordered" xr:uid="{16527B8A-BE17-4E1A-94F5-1CDC3590E877}"/>
    <hyperlink ref="I18" r:id="rId19" xr:uid="{9F7002DB-F2AD-49B6-BD2A-BC2C2B0AD483}"/>
    <hyperlink ref="W16" r:id="rId20" xr:uid="{A28F5862-1904-455F-ADB7-18E24CA78B50}"/>
    <hyperlink ref="F9" r:id="rId21" xr:uid="{717FE8C7-4A35-403E-8CA6-FC1F01751189}"/>
    <hyperlink ref="A9" r:id="rId22" xr:uid="{13FBE778-0E8F-4198-8E3F-9E7075511434}"/>
    <hyperlink ref="A22" r:id="rId23" xr:uid="{0AC853B8-E68A-42C4-92AB-7A2782927EE9}"/>
    <hyperlink ref="A23" r:id="rId24" xr:uid="{C0E65240-962A-4A53-9F51-595195E68F33}"/>
    <hyperlink ref="W45" r:id="rId25" display="Fuel supply" xr:uid="{3981E882-FFF2-4FA2-B7F1-91656E1A2EF4}"/>
    <hyperlink ref="F10" r:id="rId26" xr:uid="{7885DC45-485F-45D5-85A6-5FB5C869441E}"/>
    <hyperlink ref="F36" r:id="rId27" xr:uid="{9814D2C2-C1EC-41B7-89B9-914BF02FE304}"/>
    <hyperlink ref="Y19" r:id="rId28" display="Planned" xr:uid="{E2173061-E45A-4D55-B908-025A6DE7B898}"/>
    <hyperlink ref="Y13:Y16" r:id="rId29" display="Contracted" xr:uid="{1734DD8E-D9AB-48C1-B9D2-82508C959867}"/>
    <hyperlink ref="H28" r:id="rId30" xr:uid="{59084DB3-AA51-4CA7-8FBE-4E3CA8D2D6E0}"/>
    <hyperlink ref="F28" r:id="rId31" xr:uid="{188583AE-C1CC-4EE6-B5C6-CBCDBD017629}"/>
    <hyperlink ref="F50" r:id="rId32" xr:uid="{41DCF432-5FA2-408A-809E-2AE698F6E546}"/>
    <hyperlink ref="A29" r:id="rId33" xr:uid="{836D70D2-70AC-44A6-B5B0-935A5C56898D}"/>
    <hyperlink ref="A41" r:id="rId34" xr:uid="{4E10EDCC-152D-413A-BE08-AD8E67B6824C}"/>
    <hyperlink ref="F45" r:id="rId35" xr:uid="{DD444917-E05A-4BA2-883B-BEBAB38B33F3}"/>
    <hyperlink ref="A44" r:id="rId36" xr:uid="{B2C447D9-CC45-4510-8F81-7C5AAA31C79F}"/>
    <hyperlink ref="F41" r:id="rId37" xr:uid="{019C5E84-4B9A-4E63-A31D-AB22109FD96B}"/>
    <hyperlink ref="Y7" r:id="rId38" xr:uid="{6C1B2556-1BA0-42CE-8B8F-1465BF125ACC}"/>
    <hyperlink ref="F23" r:id="rId39" xr:uid="{57253D49-11C2-4391-8172-192BB72E9E2E}"/>
    <hyperlink ref="A51" r:id="rId40" xr:uid="{D66F1DE7-2736-4F6C-9295-9A477EA30600}"/>
    <hyperlink ref="M44" r:id="rId41" display="https://www.power-technology.com/projects/akademik-lomonosov-nuclear-co-generation-russia/" xr:uid="{9B12EDD9-F4BF-4D75-B2E9-91676B670E98}"/>
    <hyperlink ref="A5" r:id="rId42" xr:uid="{123C9791-90CF-4D99-877D-17B8250A5002}"/>
    <hyperlink ref="A79" r:id="rId43" xr:uid="{F5FC1126-282B-4716-B647-3356FC0521BF}"/>
    <hyperlink ref="A80" r:id="rId44" xr:uid="{E6ADC0D7-29B0-4D1A-9121-96CBF55DE434}"/>
    <hyperlink ref="A93:A94" r:id="rId45" display="Finland" xr:uid="{802DBA93-B2EC-447C-982B-048C51B4E05C}"/>
    <hyperlink ref="A81" r:id="rId46" xr:uid="{11833406-B9CE-4B68-B798-AF0F0308D19A}"/>
    <hyperlink ref="A82" r:id="rId47" xr:uid="{954FF99A-1BE2-43C4-BD6F-1D5E15058166}"/>
    <hyperlink ref="W81" r:id="rId48" xr:uid="{693C2529-A043-4C58-BE93-2BC2107B6312}"/>
    <hyperlink ref="W82" r:id="rId49" display="Fuel supply from 2021" xr:uid="{58F06150-D0CD-407F-A617-152D8F31F4C1}"/>
    <hyperlink ref="A83:A84" r:id="rId50" location=":~:text=TVEL%2C%20the%20fuel%20manufacturer%20subsidiary,Reactor%20(BRR)%20in%20Hungary.&amp;text=The%20Centre%20for%20Energy%20Research%20plays%20a%20significant%20part%20in,of%20the%20country's%20electricity%20generation." display="Hungary" xr:uid="{2D453348-4991-4543-8318-12D77E94042F}"/>
    <hyperlink ref="A85:A86" r:id="rId51" location=":~:text=TVEL%2C%20the%20fuel%20manufacturer%20subsidiary,Reactor%20(BRR)%20in%20Hungary.&amp;text=The%20Centre%20for%20Energy%20Research%20plays%20a%20significant%20part%20in,of%20the%20country's%20electricity%20generation." display="Hungary" xr:uid="{4E5F6C26-1840-433A-AB8B-A6948346CF79}"/>
    <hyperlink ref="A83:A86" r:id="rId52" display="Hungary" xr:uid="{A25F6B2A-A4C5-4260-9CB1-85EC0BDDE7F0}"/>
    <hyperlink ref="W83:W86" r:id="rId53" display="Modified fuel supply" xr:uid="{D3594DDF-C715-4FA7-959E-464949A47C23}"/>
    <hyperlink ref="A87:A88" r:id="rId54" location=":~:text=%2D%20Neftegaz.RU.-,TVEL%20has%20contracted%20supply%20of%20nuclear%20fuel%20for%20the%20LVR,the%20request%20of%20the%20customer." display="Czech Republic" xr:uid="{31B33672-8C6B-48BC-8DA1-C9FBA3D30A81}"/>
    <hyperlink ref="A87" r:id="rId55" xr:uid="{3784CF28-91F4-4A98-8FC6-CD5E5E0AAC4E}"/>
    <hyperlink ref="A88:A92" r:id="rId56" location=":~:text=%2D%20Neftegaz.RU.-,TVEL%20has%20contracted%20supply%20of%20nuclear%20fuel%20for%20the%20LVR,the%20request%20of%20the%20customer." display="Czech Republic" xr:uid="{70424961-1BC5-484E-98D9-7E4F11634320}"/>
    <hyperlink ref="A95" r:id="rId57" xr:uid="{3AC543D8-E0F5-4572-89B2-331B6AC3F652}"/>
    <hyperlink ref="A96:A98" r:id="rId58" display="Ukraine" xr:uid="{C6FA5F48-CD1D-40CD-955A-FE2C7F2AA41B}"/>
    <hyperlink ref="A99:A100" r:id="rId59" display="Ukraine" xr:uid="{DE645146-9DF2-4602-A049-0537C8708657}"/>
    <hyperlink ref="A101" r:id="rId60" xr:uid="{59E1FB13-40D7-44ED-93BB-EBE5990314C5}"/>
    <hyperlink ref="A102:A103" r:id="rId61" display="Slovakia" xr:uid="{EFF16275-38BB-49E8-ACC4-DBC345D5CEAE}"/>
    <hyperlink ref="F4" r:id="rId62" xr:uid="{C51BA8AB-6C73-4F5F-AFA5-48DF5F9D4183}"/>
    <hyperlink ref="F3" r:id="rId63" xr:uid="{B577BE30-CF59-46B2-B0DB-EE3797FF1C7A}"/>
    <hyperlink ref="H3" r:id="rId64" display="Credit - 270 mln and grant 30 mln from Russia" xr:uid="{3E2D451A-57A4-4276-B0DE-97AE94ABB125}"/>
    <hyperlink ref="E53" r:id="rId65" xr:uid="{22F1A704-EDC5-4396-8D94-9E5F05C6D8E1}"/>
    <hyperlink ref="F53" r:id="rId66" xr:uid="{69CDE0E9-6911-4D92-A77D-1D9325D19E69}"/>
    <hyperlink ref="M53" r:id="rId67" display="4456" xr:uid="{642356BA-2012-49A4-82E7-FA22D59673D5}"/>
    <hyperlink ref="AA53" r:id="rId68" display="In 2012 Rosatom and NAEC signed a MOU to prepare a programme including financing options and considering a BOO arrangement. In 2021, a reconstituted Russian-Nigerian Joint Coordination Committee (JCC) on National Atomic Energy was launched for cooperation in the design, construction and decommissioning of NPPs." xr:uid="{93F85744-7371-4557-B4A8-736E83653036}"/>
    <hyperlink ref="A54" r:id="rId69" xr:uid="{4AF87456-DD5F-4268-8EEB-D33187379F99}"/>
    <hyperlink ref="F54" r:id="rId70" xr:uid="{FD9EA4A6-F7C7-469D-A40E-1700643B9A9F}"/>
    <hyperlink ref="J54" r:id="rId71" xr:uid="{DC2B8F2E-A773-4F83-9036-2018B255587F}"/>
    <hyperlink ref="M54" r:id="rId72" display="621" xr:uid="{E81B5125-ED0E-419F-89CB-EA06F8C72FB5}"/>
    <hyperlink ref="Y54" r:id="rId73" xr:uid="{55166FC7-0CC3-4E57-9E23-D8669C3F3942}"/>
    <hyperlink ref="AA54" r:id="rId74" xr:uid="{2AD3AFF3-F7B8-41F2-8EF7-1186715D8D30}"/>
    <hyperlink ref="AB54" r:id="rId75" xr:uid="{81532ACA-E469-456A-AE8B-E313A146A18E}"/>
    <hyperlink ref="AC54" r:id="rId76" xr:uid="{BF8D8DB7-FB25-4985-A7B1-5DA3FB6D7822}"/>
    <hyperlink ref="A55" r:id="rId77" xr:uid="{0479DD7D-9C07-4BEC-A8A0-EDFE4E056862}"/>
    <hyperlink ref="Y55" r:id="rId78" xr:uid="{E47D4CA2-1545-4F87-857B-AC7AA6BA72E2}"/>
    <hyperlink ref="AA55" r:id="rId79" display="A June 2015 agreement with Rosatom provided for cooperation in the field of nuclear energy, including: the design, construction, operation and decommissioning of nuclear power and research reactors, including desalination plants and particle accelerators; the provision of nuclear fuel cycle services, including nuclear power plants and research reactors; the management of used nuclear fuel and radioactive waste management; the production of radioisotopes and their application in industry, medicine and agriculture; and the education and training of specialists in the field of nuclear energy. A further programme of cooperation was signed in October 2017 between KA-CARE and Rosatom, focused on small and medium reactors, and on building a new research reactor. In July 2019 it was reported that Rosatom proposed a feasibility study on building a VVER-600 reactor for KA-CARE initially, with a view to building VVER-1200 units eventually." xr:uid="{1CA9405A-D31B-447C-B523-5A1E654D99A0}"/>
    <hyperlink ref="A56" r:id="rId80" xr:uid="{4B2B6AC3-BEFD-40A6-8ECE-52CE44B6B79C}"/>
    <hyperlink ref="C56" r:id="rId81" xr:uid="{682A28DC-0C97-4AB4-9966-AD3436C46A95}"/>
    <hyperlink ref="F56" r:id="rId82" xr:uid="{65F750F1-5097-4ADD-B90C-483BF9BC1473}"/>
    <hyperlink ref="K56" r:id="rId83" xr:uid="{CC9B0685-C3CC-4A2B-BEFF-742F84F7D303}"/>
    <hyperlink ref="L56" r:id="rId84" xr:uid="{0715C58B-2A90-4FDC-B129-9F26997AF31F}"/>
    <hyperlink ref="M56" r:id="rId85" display="440" xr:uid="{1294904D-DBEC-404B-BFB6-2978A7B5E377}"/>
    <hyperlink ref="AA56" r:id="rId86" xr:uid="{43E13BA1-06EE-4B49-82B6-F233216322FD}"/>
    <hyperlink ref="AB56" r:id="rId87" xr:uid="{AB816A91-634A-4BD8-ACA6-35B3F5A0D388}"/>
    <hyperlink ref="AC56" r:id="rId88" xr:uid="{5237CB8B-1C9F-42AE-AADC-AC0B29164BF6}"/>
    <hyperlink ref="A57" r:id="rId89" xr:uid="{143632ED-0BB4-4182-8EBA-48DC78A4DF24}"/>
    <hyperlink ref="K57" r:id="rId90" xr:uid="{3786AE53-9680-4D6D-98B3-87DE84E5B21E}"/>
    <hyperlink ref="L57" r:id="rId91" xr:uid="{72AB7C45-35C4-403E-ADA9-8C1DC87A4DD0}"/>
    <hyperlink ref="M57" r:id="rId92" display="440" xr:uid="{292791E6-1C5C-4F7F-BC9F-398476BB7A47}"/>
    <hyperlink ref="AA57" r:id="rId93" xr:uid="{B7A363F0-0E15-4424-861D-2AD45C89D3E4}"/>
    <hyperlink ref="AB57" r:id="rId94" xr:uid="{95514CB9-9E61-4C63-A355-D1667C1CB02D}"/>
    <hyperlink ref="AC57" r:id="rId95" xr:uid="{A63B34A1-EAE7-4945-B909-B998460A454E}"/>
    <hyperlink ref="A58" r:id="rId96" xr:uid="{FA14C45D-F21D-4074-BFD2-DB6F6664F37D}"/>
    <hyperlink ref="F58" r:id="rId97" xr:uid="{695F8C36-5D95-4285-904B-224006493CEB}"/>
    <hyperlink ref="AA58" r:id="rId98" display="In March 2022 CEZ said the project was effectively stalled. (on the basis of demand forecasts and transmission system requirements, the proposed 1200 MWe reactor at Bohunice would not be commissioned until after 2035. )" xr:uid="{F9C3F1A1-74FA-4266-A462-A942C3AD252E}"/>
    <hyperlink ref="F59" r:id="rId99" xr:uid="{BDA4A0BF-FB65-4FC1-9A14-607F6856AF0F}"/>
    <hyperlink ref="AA59" r:id="rId100" display="In August 2018 the South African government announced that it had abandoned plans to build up to 9600 MWe of new nuclear capacity by 2030. In May 2020, South Africa's Department of Mineral Resources and Energy stated that it was to begin working on a roadmap for the procurement of 2500 MWe of new nuclear capacity. It is considering all options, including small modular reactors. In August 2021 NERSA approved the plan. (russia is not mentioned)" xr:uid="{457F97E8-1EAF-41A2-B5DF-FF30436F0EF3}"/>
    <hyperlink ref="A60" r:id="rId101" xr:uid="{BEB65B29-F526-4AF3-B465-5B329CE17CF6}"/>
    <hyperlink ref="AA60" r:id="rId102" xr:uid="{3BAE1FDB-9450-4F6A-B32A-4719FB6F5EC0}"/>
    <hyperlink ref="AB60" r:id="rId103" xr:uid="{CC94E392-6CB3-482B-BDCF-82EC48E4BBAA}"/>
    <hyperlink ref="AC60" r:id="rId104" xr:uid="{7849F757-686C-4D47-B055-000C50847D38}"/>
    <hyperlink ref="A61" r:id="rId105" xr:uid="{42CDB243-02F0-49AF-AB21-1E72C5F79300}"/>
    <hyperlink ref="L61" r:id="rId106" xr:uid="{EE6FB2A2-727A-43EE-8AC1-0F5A1C321573}"/>
    <hyperlink ref="M61" r:id="rId107" display="70" xr:uid="{412DE37B-E0E4-4E2F-814E-9C66FA58A5E6}"/>
    <hyperlink ref="F62" r:id="rId108" xr:uid="{9D31F3BB-12D1-4834-933E-FA01004A50DC}"/>
    <hyperlink ref="H62" r:id="rId109" xr:uid="{011DCA1C-7582-40F6-84C2-88320CFA9B93}"/>
    <hyperlink ref="I62" r:id="rId110" display="100 %" xr:uid="{6F0F9A08-BB50-447F-9728-91627693831B}"/>
    <hyperlink ref="M62" r:id="rId111" display="1114" xr:uid="{6B53BA51-420B-4818-B335-0A116E41A3F0}"/>
    <hyperlink ref="M63" r:id="rId112" display="1114" xr:uid="{47CDF46C-A08B-4D81-9860-777DCB65AA09}"/>
    <hyperlink ref="M64" r:id="rId113" display="1114" xr:uid="{9EA890F4-57D9-41DF-9C7E-8FF16BF024E6}"/>
    <hyperlink ref="U64" r:id="rId114" display="2021" xr:uid="{297747B1-3D52-418F-8B0D-04A8E28C4207}"/>
    <hyperlink ref="M65" r:id="rId115" display="1114" xr:uid="{344528B6-4D0E-4FB7-A7BB-2247CF55D544}"/>
    <hyperlink ref="U65" r:id="rId116" display="2022" xr:uid="{C2B8C22C-A767-4DA2-A560-3EE0496856FA}"/>
    <hyperlink ref="A66" r:id="rId117" xr:uid="{CA300B62-90D9-44FF-B4A5-09E4BC72FA6F}"/>
    <hyperlink ref="A67" r:id="rId118" xr:uid="{8E108627-7940-4B1A-85CF-A2C91BEF73DB}"/>
    <hyperlink ref="M67" r:id="rId119" display="950" xr:uid="{3924C1EB-99CF-4B5D-A507-3DB3BA2B8FBE}"/>
    <hyperlink ref="AA67" r:id="rId120" xr:uid="{3BF59484-1C82-458E-B41D-CDAAD4880521}"/>
    <hyperlink ref="A68" r:id="rId121" xr:uid="{BD1C79B5-20E4-4435-A269-1641EAD9563E}"/>
    <hyperlink ref="F69" r:id="rId122" xr:uid="{56D99501-6B08-495B-86EF-A18C7D29C8CA}"/>
    <hyperlink ref="H69" r:id="rId123" xr:uid="{5F3E39CD-584F-4123-832F-EF88B05F5127}"/>
    <hyperlink ref="K69" r:id="rId124" xr:uid="{3DE4DD46-7A1B-4269-8C16-588F9528A1F1}"/>
    <hyperlink ref="L69" r:id="rId125" xr:uid="{6EC78909-179B-4DB0-94A2-373A9B4CC011}"/>
    <hyperlink ref="M69" r:id="rId126" display="1035" xr:uid="{79DECE5A-5C9E-468E-AD95-E24362E02FC1}"/>
    <hyperlink ref="AB69" r:id="rId127" display="In May of 2022, Energoatom stated that the war and occupations of other power stations had not changed their ambitions to construct these units. They are still working with Westinghouse to construct two AP1000 reactors at the site once the war is over. the agreement signed with Westinghouse covered the construction of five units in total, with the other three units to be distributed at the country’s other existing nuclear power plants. " xr:uid="{BC8FE27F-38FF-4E4D-8E84-AB672E9B165D}"/>
    <hyperlink ref="K70" r:id="rId128" xr:uid="{79C1EC28-8D36-4A2D-BE1C-33D667E2F61D}"/>
    <hyperlink ref="L70" r:id="rId129" xr:uid="{C891513C-8903-4BED-9831-54E0EFB00FCE}"/>
    <hyperlink ref="M70" r:id="rId130" display="1035" xr:uid="{578BFE11-0591-4F00-8F3D-978229D779DA}"/>
    <hyperlink ref="C71" r:id="rId131" xr:uid="{91864245-D25B-4264-A62C-155E2DE9397D}"/>
    <hyperlink ref="F71" r:id="rId132" xr:uid="{2AEDF784-E7EF-4984-B6E0-F340D87B12BD}"/>
    <hyperlink ref="H71" r:id="rId133" xr:uid="{85EF647F-EAE3-415E-A78D-2C9E15AFFE4E}"/>
    <hyperlink ref="Y71" r:id="rId134" xr:uid="{BECCDF39-10AC-4831-AC9A-82B7BF86BC49}"/>
    <hyperlink ref="AA71" r:id="rId135" display="In December 2017 Uzbekistan and Russia signed an intergovernmental agreement on cooperation in the use of nuclear energy for peaceful purposes. In September 2018 a further intergovernmental agreement was signed for construction by Rosatom of two VVER-1200 reactors to be commissioned about 2028. " xr:uid="{F5BF5326-1404-4C4E-83E2-92D35C2ECDE5}"/>
    <hyperlink ref="AB71" r:id="rId136" xr:uid="{23DE4FF5-B68E-4F55-9D57-8069DD497EE6}"/>
    <hyperlink ref="C72" r:id="rId137" xr:uid="{C5126BCE-9DB5-4D2E-B3DB-B56D080D7A37}"/>
    <hyperlink ref="Y72" r:id="rId138" xr:uid="{2648BD7F-30CF-4223-8A61-6EB9D851F1F1}"/>
    <hyperlink ref="F73" r:id="rId139" xr:uid="{FFB181BE-5626-4A68-A519-6DF57C7BC57C}"/>
    <hyperlink ref="H73" r:id="rId140" xr:uid="{CD209F85-95E3-4E85-93C3-A5A421AAFDB0}"/>
    <hyperlink ref="AA73" r:id="rId141" xr:uid="{48560979-864C-4DB8-BE9C-BB66CCECC92E}"/>
    <hyperlink ref="AA74" r:id="rId142" display="MoU concluded between Rosatom and Ethiopia's Ministry of Innovation and Technology in June 2017;   signing in April 2019 of a 3-year roadmap for cooperation in the construction of a NPP and a Centre for nuclear science and technology;     2019 - Ethiopia and Russia today signed an intergovernmental agreement on cooperation in the peaceful uses of nuclear energy" xr:uid="{5463C0CF-9CDC-41BE-9ABE-D8A7E8957BE2}"/>
    <hyperlink ref="A75" r:id="rId143" xr:uid="{2487A413-1DE6-4E56-A6B1-97A95385B7BA}"/>
    <hyperlink ref="AA75" r:id="rId144" display="agreement with Rosatom was signed in April 2016, including the possibility of building a nuclear power plant, and a further agreement in September 2016 involved design, construction, operation and maintenance of nuclear power plants in Algeria with a view to the first being completed in 2026." xr:uid="{1DEB75D3-D0F7-4DC7-9C72-22DF56954CD0}"/>
    <hyperlink ref="AB75" r:id="rId145" xr:uid="{B23C524B-B97F-4114-AC99-6780EAB97497}"/>
    <hyperlink ref="AC75" r:id="rId146" xr:uid="{8259A815-F31D-4C4B-A86F-8952DC0A11B1}"/>
    <hyperlink ref="A76" r:id="rId147" xr:uid="{4FB5C93F-1E57-4872-AFEF-16CC82C50C40}"/>
    <hyperlink ref="AA76" r:id="rId148" display="In June 2015 a nuclear cooperation agreement was signed with Russia, covering: the design, construction and operation of nuclear power plants and research reactors; the production and use of radioisotopes in industry, medicine and agriculture; radioactive waste management; and the training of specialists in nuclear physics and nuclear energy. A further intergovernmental agreement with Russia was signed in 2016. " xr:uid="{7590BF50-A9BE-44EC-9D29-8D2EF19688B0}"/>
    <hyperlink ref="A77" r:id="rId149" xr:uid="{5CD2C447-5B47-4D12-B1F1-E73BE57E15C5}"/>
    <hyperlink ref="A78" r:id="rId150" xr:uid="{2575A40E-8D65-4609-8B3D-3B07EF4C872B}"/>
    <hyperlink ref="E81" r:id="rId151" xr:uid="{8CD48E76-6C28-47A0-B275-2AC0CBDF7812}"/>
    <hyperlink ref="E82" r:id="rId152" xr:uid="{7FD42B29-5B78-43D7-8C50-1C80FA4CAC82}"/>
    <hyperlink ref="Z79" r:id="rId153" xr:uid="{2A4E067E-B799-44F4-9FA2-7F982F9161CF}"/>
    <hyperlink ref="AA81" r:id="rId154" xr:uid="{E3F2A601-79CB-454D-B864-DC41223685FB}"/>
    <hyperlink ref="AA82" r:id="rId155" xr:uid="{1AC7CE18-854F-4113-BE91-23D9EE9E0EAE}"/>
    <hyperlink ref="AA84" r:id="rId156" xr:uid="{12F4A938-0D1C-4207-A1A5-45D5F82638D7}"/>
    <hyperlink ref="Z87" r:id="rId157" xr:uid="{CE4E1756-90BA-49F2-A8D6-57A38469F138}"/>
    <hyperlink ref="Z88" r:id="rId158" xr:uid="{3B8FE253-319C-43FB-AD45-D3FF8B91DE14}"/>
    <hyperlink ref="Z89" r:id="rId159" xr:uid="{4549DE43-D24D-41D0-B45B-11D94810CE33}"/>
    <hyperlink ref="Z90" r:id="rId160" xr:uid="{53FF724A-5406-4B84-8654-94C0CAEB5FB8}"/>
    <hyperlink ref="Z91" r:id="rId161" xr:uid="{1B834D03-0648-48BF-B81D-14A5C29F8160}"/>
    <hyperlink ref="AA91" r:id="rId162" xr:uid="{6EBE7A78-FB77-47CD-8FEF-EE092BDCD744}"/>
    <hyperlink ref="Z92" r:id="rId163" xr:uid="{1A4CEC72-9E94-4521-81F7-602CED0073B2}"/>
    <hyperlink ref="AA92" r:id="rId164" xr:uid="{4F4FD6DD-CAC8-4F5A-AC7C-7EA4B75DB81E}"/>
    <hyperlink ref="AA93" r:id="rId165" xr:uid="{6E173EDF-F2A9-472A-B9BE-6B537C1D26EE}"/>
    <hyperlink ref="AA94" r:id="rId166" xr:uid="{74A5ED98-9216-483B-A61A-06ECF2DC38B1}"/>
    <hyperlink ref="AA96" r:id="rId167" xr:uid="{F9EFA821-0EAC-4B69-A1DF-4298A8279C45}"/>
    <hyperlink ref="AA97" r:id="rId168" xr:uid="{C4FB4F6C-D30C-4F54-95F9-178FD83A0C3E}"/>
    <hyperlink ref="AA98" r:id="rId169" xr:uid="{90E6CDBF-DBAE-4853-8884-F6B995B46EEA}"/>
    <hyperlink ref="AA99" r:id="rId170" xr:uid="{AF79950C-DC7E-46DF-9A69-886B3CB3BC89}"/>
    <hyperlink ref="AA100" r:id="rId171" xr:uid="{2C586627-41D7-468D-817E-E87F0A0C811B}"/>
    <hyperlink ref="AA102" r:id="rId172" xr:uid="{0FBE3830-0528-41DA-9006-0C2D2AE9FCB1}"/>
    <hyperlink ref="AA103" r:id="rId173" xr:uid="{EEA2DB24-8854-4AFB-9F2C-533F8868F95D}"/>
    <hyperlink ref="AB55" r:id="rId174" display="A June 2015 agreement with Rosatom provided for cooperation in the field of nuclear energy, including: the design, construction, operation and decommissioning of nuclear power and research reactors, including desalination plants and particle accelerators; the provision of nuclear fuel cycle services, including nuclear power plants and research reactors; the management of used nuclear fuel and radioactive waste management; the production of radioisotopes and their application in industry, medicine and agriculture; and the education and training of specialists in the field of nuclear energy. A further programme of cooperation was signed in October 2017 between KA-CARE and Rosatom, focused on small and medium reactors, and on building a new research reactor. In July 2019 it was reported that Rosatom proposed a feasibility study on building a VVER-600 reactor for KA-CARE initially, with a view to building VVER-1200 units eventually." xr:uid="{2BFE3483-17E0-4A80-B362-EB789909F728}"/>
    <hyperlink ref="F81" r:id="rId175" xr:uid="{F7BF6B27-676B-4F89-9733-90B1E25412DF}"/>
    <hyperlink ref="F82" r:id="rId176" xr:uid="{E2138DF9-0FFB-4B97-A2B9-3E37A700E860}"/>
    <hyperlink ref="AB59" r:id="rId177" display="In August 2018 the South African government announced that it had abandoned plans to build up to 9600 MWe of new nuclear capacity by 2030. In May 2020, South Africa's Department of Mineral Resources and Energy stated that it was to begin working on a roadmap for the procurement of 2500 MWe of new nuclear capacity. It is considering all options, including small modular reactors. In August 2021 NERSA approved the plan. (russia is not mentioned)" xr:uid="{1859F010-A30C-4B79-BE80-69D4C09D7BD5}"/>
    <hyperlink ref="AA69" r:id="rId178" xr:uid="{66720912-BFD6-43EB-9087-1D139D0110AE}"/>
    <hyperlink ref="U71" r:id="rId179" display="2022" xr:uid="{333D1321-E6D6-47B5-88C4-6826A3A15C34}"/>
    <hyperlink ref="AB76" r:id="rId180" display="In June 2015 a nuclear cooperation agreement was signed with Russia, covering: the design, construction and operation of nuclear power plants and research reactors; the production and use of radioisotopes in industry, medicine and agriculture; radioactive waste management; and the training of specialists in nuclear physics and nuclear energy. A further intergovernmental agreement with Russia was signed in 2016. " xr:uid="{EC5AEC32-6A85-479E-B8A7-3A36C178B63A}"/>
    <hyperlink ref="AA78" r:id="rId181" display="In May 2016 Rosatom signed an agreement covering a wide range of areas, including: assistance in the development of a nuclear energy infrastructure in Kenya; basic and applied research; design, construction and operation of nuclear power and research reactors; production and use of radioisotopes in industry, medicine and agriculture; radioactive waste management; and education and training of specialists in the field of nuclear physics and nuclear energy." xr:uid="{95EE5058-4B3D-4C1C-9BD0-EEB5A4E41131}"/>
    <hyperlink ref="AB78" r:id="rId182" xr:uid="{21D1CBA3-C37A-4781-9DE5-A7D91D105B01}"/>
    <hyperlink ref="Z28" r:id="rId183" xr:uid="{5C1D7F75-A360-483A-A3F0-B923B561C79A}"/>
    <hyperlink ref="Z29" r:id="rId184" xr:uid="{E64C8F3A-C13B-4605-8122-9173E7C97CFF}"/>
    <hyperlink ref="Z30" r:id="rId185" xr:uid="{D60382DD-2AA5-4906-8AB5-D4DAFA1D19AD}"/>
    <hyperlink ref="Z31" r:id="rId186" xr:uid="{508A3850-3288-44B0-8D9D-BD97A1CA5D95}"/>
    <hyperlink ref="Z32" r:id="rId187" xr:uid="{12EA6CEC-7BD2-49EF-8728-FF1E6D1A1968}"/>
    <hyperlink ref="Z33" r:id="rId188" xr:uid="{DFC960C1-BCC0-4C48-86E7-A2C30EA9E343}"/>
    <hyperlink ref="Z34" r:id="rId189" xr:uid="{C9CFC07B-5280-47EF-807D-5DE032D61EA8}"/>
    <hyperlink ref="Z35" r:id="rId190" xr:uid="{2B0C5C78-F0EB-46FE-87EE-64272A33ABC3}"/>
    <hyperlink ref="I32" r:id="rId191" xr:uid="{9DED27B1-980A-4905-8583-A9DFC8F507DC}"/>
    <hyperlink ref="L32" r:id="rId192" xr:uid="{CAEDD3F9-194F-4C19-97C5-D2F4DA4F78C9}"/>
    <hyperlink ref="L38" r:id="rId193" xr:uid="{9E582139-47CA-42F4-A3B6-0F6EC6A02961}"/>
    <hyperlink ref="F34" r:id="rId194" display="2,7" xr:uid="{1B119072-B6E7-4121-AC44-354CDD24E3B3}"/>
    <hyperlink ref="Z36" r:id="rId195" xr:uid="{84DC23A7-53A3-490D-A743-73CB3827A8C5}"/>
    <hyperlink ref="Z37" r:id="rId196" xr:uid="{574424B5-C603-436C-83F9-6323909E067A}"/>
    <hyperlink ref="Z38" r:id="rId197" xr:uid="{8D186735-40FB-4528-A10E-E687ED1C41B6}"/>
    <hyperlink ref="Z39" r:id="rId198" xr:uid="{DDC81D65-EA97-4B5F-A4FC-613FFA77E366}"/>
    <hyperlink ref="Z40" r:id="rId199" xr:uid="{BE6A7B1A-F364-4C4B-B864-6AA67C5B4754}"/>
    <hyperlink ref="Z41" r:id="rId200" xr:uid="{309623AE-72C2-4383-932A-E4A22565D5E4}"/>
    <hyperlink ref="Z42" r:id="rId201" xr:uid="{609DB1CE-F565-49CF-B929-006151D9E0E2}"/>
    <hyperlink ref="Z43" r:id="rId202" xr:uid="{94AAC371-E7C5-46CD-B41A-AF641D8FADF8}"/>
    <hyperlink ref="Z45" r:id="rId203" xr:uid="{2FCD0060-AE1B-43EB-8A58-74636F412EB1}"/>
    <hyperlink ref="L79" r:id="rId204" xr:uid="{271EC0E7-5ADA-44E4-807A-5A27BD125E57}"/>
    <hyperlink ref="AA45" r:id="rId205" xr:uid="{631B9F59-80D1-45A0-8539-0F4CD4852276}"/>
    <hyperlink ref="L80" r:id="rId206" xr:uid="{04F3D717-DA91-4FC5-89F3-DEB9D0B78538}"/>
    <hyperlink ref="Z46" r:id="rId207" xr:uid="{30A4C145-9F0C-4BD3-A087-E6F329681E30}"/>
    <hyperlink ref="AA46" r:id="rId208" xr:uid="{21436415-CC84-4E1D-8B07-B935B76872B8}"/>
    <hyperlink ref="Z47" r:id="rId209" xr:uid="{EDA907E6-98FB-42D3-89A3-86C50C87BDFB}"/>
    <hyperlink ref="Z48" r:id="rId210" xr:uid="{410829B5-6E67-43B2-8AD3-3B16C359E042}"/>
    <hyperlink ref="Z49" r:id="rId211" xr:uid="{C0C25B54-0EB1-430B-88BA-E386E50EB438}"/>
    <hyperlink ref="Z50" r:id="rId212" xr:uid="{C70C2664-5873-4C2B-AB15-50593AED6F32}"/>
    <hyperlink ref="Z51" r:id="rId213" xr:uid="{2B688274-6E88-435D-9A77-B0BF96AB5C75}"/>
    <hyperlink ref="Z52" r:id="rId214" xr:uid="{017DA785-7A22-4A11-8880-D0998813E9A2}"/>
    <hyperlink ref="AA79" r:id="rId215" display="There were talks regarding Rosatom's involvement in the UK's nuclear market.  Nuclear cooperation agreement in September 2013, immediately following which Rosatom, Rolls-Royce and Fortum agreed to prepare for submitting an application for GDA for the VVER-TOI reactor, possibly in 2015, though this did not proceed. There have been no further developments regarding VVER reactors." xr:uid="{69EB2346-738A-4E8F-AD87-9E21FE451F24}"/>
    <hyperlink ref="Z24" r:id="rId216" xr:uid="{9D19B0EE-BC08-4B88-B71A-F2B9F3D02EDF}"/>
    <hyperlink ref="M24" r:id="rId217" display="1194" xr:uid="{6D6C5ECA-6191-495B-B7A0-261D443790C4}"/>
    <hyperlink ref="M25:M27" r:id="rId218" display="1194" xr:uid="{86C9FB4A-E43A-4C7E-A9A5-D90277D79576}"/>
    <hyperlink ref="L24" r:id="rId219" xr:uid="{769392DE-3CC3-404A-B1E7-D414B72C8529}"/>
    <hyperlink ref="L25:L27" r:id="rId220" display="VVER-1200/V-529" xr:uid="{BAD98EE9-1D54-4FBA-8D3E-EA9FC4825D8B}"/>
    <hyperlink ref="Z3" r:id="rId221" xr:uid="{7980BF5B-8505-4D33-8D52-089B79181EFA}"/>
    <hyperlink ref="Z4" r:id="rId222" xr:uid="{71FFD9CA-23C5-4CBE-A5E4-25932BAA8436}"/>
    <hyperlink ref="Z5" r:id="rId223" xr:uid="{837B1FC3-B343-43FC-BE05-D810C007B482}"/>
    <hyperlink ref="Z6" r:id="rId224" xr:uid="{AD68823A-CA6F-4B3D-9F74-2F4CCF2F6F8A}"/>
    <hyperlink ref="Z9" r:id="rId225" xr:uid="{02BE6BF9-ED1D-49A4-8CEC-4D38AB8E710F}"/>
    <hyperlink ref="Z10" r:id="rId226" xr:uid="{6BF81834-F088-4DF7-BC18-A4E93A883FB3}"/>
    <hyperlink ref="M20" r:id="rId227" display="1200" xr:uid="{6BDA89D2-92A8-4829-9FAC-AFA6E998B5E1}"/>
    <hyperlink ref="M21" r:id="rId228" display="https://enterprise.press/wp-content/uploads/2017/08/El-Dabaa-NPP_social-and-economic-benefits_En.pdf" xr:uid="{34F8A16D-2736-4DC3-9763-FE13C79DD39C}"/>
    <hyperlink ref="AA11" r:id="rId229" xr:uid="{C6954AE2-4412-46A9-8447-163B0CEAE77B}"/>
    <hyperlink ref="Z20" r:id="rId230" xr:uid="{9CDD56B8-7BE1-42D6-B1E4-84EC17062D44}"/>
    <hyperlink ref="Z21" r:id="rId231" xr:uid="{F1B4716E-022F-4518-89AC-0D727589C334}"/>
    <hyperlink ref="Z12" r:id="rId232" xr:uid="{C5C58710-CDE5-4610-BB55-172F07B22F3F}"/>
    <hyperlink ref="M18" r:id="rId233" display="1171" xr:uid="{57EB3C72-7685-4F95-AF17-47118977B361}"/>
    <hyperlink ref="M19" r:id="rId234" display="1171" xr:uid="{59310228-D2E2-4D07-B45E-537553624854}"/>
    <hyperlink ref="M14" r:id="rId235" display="1000" xr:uid="{49FC3B1B-B259-4E64-9CB1-7DEAA669CE1E}"/>
    <hyperlink ref="M15" r:id="rId236" display="1000" xr:uid="{9E328F27-E920-49BB-BB0F-CC35A518F2FE}"/>
    <hyperlink ref="M16" r:id="rId237" display="1060" xr:uid="{752A3DF7-2E21-4048-8B5D-B44A1A94ADA7}"/>
    <hyperlink ref="M17" r:id="rId238" display="1060" xr:uid="{182FABC1-11BA-4A21-8A39-DF1F0DF592F1}"/>
    <hyperlink ref="Z18" r:id="rId239" xr:uid="{3FE68B5F-1DD5-441D-B151-BD9DC8D22F40}"/>
    <hyperlink ref="Z19" r:id="rId240" xr:uid="{D1F46872-B79E-458F-B1ED-0A3EF058BEF8}"/>
    <hyperlink ref="Z13" r:id="rId241" xr:uid="{D888DDDB-671D-4DBA-ADB8-6FFE12192FFF}"/>
    <hyperlink ref="M107" r:id="rId242" display="997" xr:uid="{39750EE8-A228-4C1A-B9EA-27D73D425647}"/>
    <hyperlink ref="D104" r:id="rId243" xr:uid="{37D98BD3-2E4C-438C-BCAC-C4ED1544A8E9}"/>
    <hyperlink ref="M108" r:id="rId244" display="1047" xr:uid="{1D05F1B0-0D03-4D41-B407-E6A84EC4CEEB}"/>
    <hyperlink ref="U108" r:id="rId245" display="1980" xr:uid="{C9C6E98C-CEFE-4611-BB85-47037C1EC2BE}"/>
    <hyperlink ref="D105" r:id="rId246" xr:uid="{8B0D2D71-125A-4048-B871-CA5150B0AB7F}"/>
    <hyperlink ref="Z104" r:id="rId247" xr:uid="{91892A4C-56DF-4007-9B97-08568E5439C0}"/>
    <hyperlink ref="Z105" r:id="rId248" xr:uid="{C4D6C139-00DB-4C48-AF53-D61F80A2F7B9}"/>
    <hyperlink ref="Z106" r:id="rId249" xr:uid="{4A27A1CB-B4CF-48E9-B62A-80176B28DBE9}"/>
    <hyperlink ref="Z107" r:id="rId250" xr:uid="{811FC14A-F370-4F3F-8895-8093DE9265D0}"/>
    <hyperlink ref="Z108" r:id="rId251" xr:uid="{ED6605EC-D06E-49AF-86FA-3579E1ED0A0D}"/>
    <hyperlink ref="A104:A108" r:id="rId252" display="Spain" xr:uid="{B02CD62E-0904-4EF7-A9B7-E9291E5DC0AB}"/>
    <hyperlink ref="AD103" r:id="rId253" xr:uid="{9EC3A95C-9109-45EB-9307-762DB859C921}"/>
    <hyperlink ref="Z2" r:id="rId254" xr:uid="{D3B38A52-9207-4293-B048-B53F3C489774}"/>
    <hyperlink ref="Y53" r:id="rId255" xr:uid="{A8D459BF-0A87-4A10-A2D1-2117DDC21E73}"/>
  </hyperlinks>
  <pageMargins left="0.7" right="0.7" top="0.75" bottom="0.75" header="0.3" footer="0.3"/>
  <pageSetup paperSize="9" orientation="portrait" r:id="rId256"/>
  <tableParts count="1">
    <tablePart r:id="rId25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7C9DA-B4B1-4C9F-911B-92D9EE14BD41}">
  <sheetPr>
    <tabColor rgb="FF0070C0"/>
  </sheetPr>
  <dimension ref="A1:U15"/>
  <sheetViews>
    <sheetView tabSelected="1" zoomScale="75" zoomScaleNormal="40" workbookViewId="0">
      <selection activeCell="B20" sqref="B20"/>
    </sheetView>
  </sheetViews>
  <sheetFormatPr defaultColWidth="8.81640625" defaultRowHeight="14.5"/>
  <cols>
    <col min="1" max="1" width="19.36328125" customWidth="1"/>
    <col min="2" max="2" width="14.453125" customWidth="1"/>
    <col min="3" max="3" width="62.81640625" customWidth="1"/>
    <col min="4" max="4" width="14.453125" customWidth="1"/>
    <col min="5" max="5" width="93.36328125" customWidth="1"/>
    <col min="7" max="7" width="28.36328125" customWidth="1"/>
    <col min="8" max="8" width="14.36328125" customWidth="1"/>
    <col min="9" max="9" width="15" customWidth="1"/>
    <col min="10" max="10" width="63" customWidth="1"/>
    <col min="11" max="11" width="10.6328125" customWidth="1"/>
    <col min="12" max="12" width="15.6328125" customWidth="1"/>
    <col min="13" max="13" width="18.36328125" customWidth="1"/>
    <col min="15" max="15" width="24.6328125" customWidth="1"/>
    <col min="16" max="16" width="28.6328125" customWidth="1"/>
    <col min="17" max="17" width="25.1796875" customWidth="1"/>
    <col min="18" max="18" width="27.6328125" customWidth="1"/>
    <col min="19" max="19" width="21.1796875" customWidth="1"/>
    <col min="20" max="20" width="24.1796875" customWidth="1"/>
  </cols>
  <sheetData>
    <row r="1" spans="1:21">
      <c r="A1" s="2" t="s">
        <v>1</v>
      </c>
      <c r="B1" s="2" t="s">
        <v>2</v>
      </c>
      <c r="C1" s="9" t="s">
        <v>500</v>
      </c>
      <c r="D1" s="2" t="s">
        <v>501</v>
      </c>
      <c r="E1" s="2" t="s">
        <v>502</v>
      </c>
      <c r="F1" s="2" t="s">
        <v>4</v>
      </c>
      <c r="G1" s="2" t="s">
        <v>503</v>
      </c>
      <c r="H1" s="2" t="s">
        <v>11</v>
      </c>
      <c r="I1" s="2" t="s">
        <v>12</v>
      </c>
      <c r="J1" s="2" t="s">
        <v>504</v>
      </c>
      <c r="K1" s="2" t="s">
        <v>3</v>
      </c>
      <c r="L1" s="2" t="s">
        <v>505</v>
      </c>
      <c r="M1" s="2" t="s">
        <v>8</v>
      </c>
      <c r="N1" s="2" t="s">
        <v>506</v>
      </c>
      <c r="O1" s="2" t="s">
        <v>20</v>
      </c>
      <c r="P1" s="2" t="s">
        <v>21</v>
      </c>
      <c r="Q1" s="2" t="s">
        <v>507</v>
      </c>
      <c r="R1" s="2" t="s">
        <v>508</v>
      </c>
      <c r="S1" s="2" t="s">
        <v>509</v>
      </c>
      <c r="T1" s="2" t="s">
        <v>510</v>
      </c>
    </row>
    <row r="2" spans="1:21">
      <c r="A2" s="1"/>
      <c r="E2" s="120"/>
    </row>
    <row r="3" spans="1:21" ht="15" customHeight="1">
      <c r="A3" s="7" t="s">
        <v>511</v>
      </c>
      <c r="B3" s="7" t="s">
        <v>554</v>
      </c>
      <c r="C3" s="15" t="s">
        <v>555</v>
      </c>
      <c r="D3" s="15" t="s">
        <v>556</v>
      </c>
      <c r="E3" s="7" t="s">
        <v>557</v>
      </c>
      <c r="F3" s="7"/>
      <c r="G3" s="7"/>
      <c r="H3" s="6" t="s">
        <v>558</v>
      </c>
      <c r="I3" s="7"/>
      <c r="J3" s="6" t="s">
        <v>559</v>
      </c>
      <c r="K3" s="7" t="s">
        <v>515</v>
      </c>
      <c r="L3" s="7"/>
      <c r="M3" s="7" t="s">
        <v>560</v>
      </c>
      <c r="N3" s="7" t="s">
        <v>516</v>
      </c>
      <c r="O3" s="7"/>
      <c r="P3" s="10">
        <v>2024</v>
      </c>
      <c r="Q3" s="7"/>
      <c r="R3" s="7"/>
      <c r="S3" s="7"/>
      <c r="T3" s="7"/>
      <c r="U3" s="7" t="s">
        <v>561</v>
      </c>
    </row>
    <row r="4" spans="1:21" ht="15" customHeight="1">
      <c r="A4" s="7" t="s">
        <v>152</v>
      </c>
      <c r="B4" s="7" t="s">
        <v>153</v>
      </c>
      <c r="C4" s="16" t="s">
        <v>517</v>
      </c>
      <c r="D4" s="7" t="s">
        <v>562</v>
      </c>
      <c r="E4" s="121" t="s">
        <v>563</v>
      </c>
      <c r="F4" s="7"/>
      <c r="G4" s="11" t="s">
        <v>564</v>
      </c>
      <c r="H4" s="11" t="s">
        <v>274</v>
      </c>
      <c r="I4" s="7"/>
      <c r="J4" s="6" t="s">
        <v>565</v>
      </c>
      <c r="K4" s="12" t="s">
        <v>566</v>
      </c>
      <c r="L4" s="11" t="s">
        <v>567</v>
      </c>
      <c r="M4" s="7"/>
      <c r="N4" s="7"/>
      <c r="O4" s="7"/>
      <c r="P4" s="12" t="s">
        <v>568</v>
      </c>
      <c r="Q4" s="7"/>
      <c r="R4" s="7"/>
      <c r="S4" s="7"/>
      <c r="T4" s="7"/>
      <c r="U4" s="7"/>
    </row>
    <row r="5" spans="1:21" ht="15" customHeight="1">
      <c r="A5" s="7" t="s">
        <v>519</v>
      </c>
      <c r="B5" s="7" t="s">
        <v>520</v>
      </c>
      <c r="C5" s="7" t="s">
        <v>521</v>
      </c>
      <c r="D5" s="7" t="s">
        <v>0</v>
      </c>
      <c r="E5" s="7" t="s">
        <v>522</v>
      </c>
      <c r="F5" s="7"/>
      <c r="G5" s="7"/>
      <c r="H5" s="7"/>
      <c r="I5" s="7"/>
      <c r="J5" s="6" t="s">
        <v>569</v>
      </c>
      <c r="K5" s="7"/>
      <c r="L5" s="7"/>
      <c r="M5" s="7"/>
      <c r="N5" s="7"/>
      <c r="O5" s="7"/>
      <c r="P5" s="7"/>
      <c r="Q5" s="7"/>
      <c r="R5" s="7"/>
      <c r="S5" s="7"/>
      <c r="T5" s="7"/>
      <c r="U5" s="7"/>
    </row>
    <row r="6" spans="1:21" ht="15" customHeight="1">
      <c r="A6" s="7" t="s">
        <v>279</v>
      </c>
      <c r="B6" s="7" t="s">
        <v>72</v>
      </c>
      <c r="C6" s="7" t="s">
        <v>524</v>
      </c>
      <c r="D6" s="7" t="s">
        <v>525</v>
      </c>
      <c r="E6" s="7" t="s">
        <v>526</v>
      </c>
      <c r="F6" s="7"/>
      <c r="G6" s="7"/>
      <c r="H6" s="7"/>
      <c r="I6" s="7"/>
      <c r="J6" s="7" t="s">
        <v>570</v>
      </c>
      <c r="K6" s="7"/>
      <c r="L6" s="6" t="s">
        <v>571</v>
      </c>
      <c r="M6" s="7"/>
      <c r="N6" s="7"/>
      <c r="O6" s="7"/>
      <c r="P6" s="7"/>
      <c r="Q6" s="7"/>
      <c r="R6" s="7"/>
      <c r="S6" s="7"/>
      <c r="T6" s="7"/>
      <c r="U6" s="7"/>
    </row>
    <row r="7" spans="1:21" ht="15" customHeight="1">
      <c r="A7" s="124" t="s">
        <v>380</v>
      </c>
      <c r="B7" t="s">
        <v>273</v>
      </c>
      <c r="C7" s="17" t="s">
        <v>572</v>
      </c>
      <c r="D7" t="s">
        <v>0</v>
      </c>
      <c r="E7" s="122" t="s">
        <v>764</v>
      </c>
      <c r="J7" s="1" t="s">
        <v>573</v>
      </c>
    </row>
    <row r="8" spans="1:21" ht="15" customHeight="1">
      <c r="A8" s="125" t="s">
        <v>323</v>
      </c>
      <c r="B8" s="18" t="s">
        <v>273</v>
      </c>
      <c r="C8" s="17" t="s">
        <v>574</v>
      </c>
      <c r="D8" t="s">
        <v>0</v>
      </c>
      <c r="E8" s="122" t="s">
        <v>765</v>
      </c>
      <c r="J8" s="1" t="s">
        <v>575</v>
      </c>
    </row>
    <row r="9" spans="1:21" ht="15" customHeight="1">
      <c r="A9" s="126" t="s">
        <v>527</v>
      </c>
      <c r="B9" t="s">
        <v>273</v>
      </c>
      <c r="C9" t="s">
        <v>528</v>
      </c>
      <c r="D9" t="s">
        <v>0</v>
      </c>
      <c r="E9" s="122" t="s">
        <v>766</v>
      </c>
      <c r="G9" s="1" t="s">
        <v>576</v>
      </c>
      <c r="J9" s="1" t="s">
        <v>577</v>
      </c>
      <c r="K9" t="s">
        <v>578</v>
      </c>
    </row>
    <row r="10" spans="1:21" ht="15" customHeight="1">
      <c r="A10" s="126" t="s">
        <v>371</v>
      </c>
      <c r="B10" t="s">
        <v>520</v>
      </c>
      <c r="C10" t="s">
        <v>579</v>
      </c>
      <c r="D10" t="s">
        <v>0</v>
      </c>
      <c r="E10" s="120" t="s">
        <v>531</v>
      </c>
      <c r="G10" s="1" t="s">
        <v>580</v>
      </c>
      <c r="J10" s="1" t="s">
        <v>581</v>
      </c>
      <c r="N10" s="14" t="s">
        <v>532</v>
      </c>
    </row>
    <row r="11" spans="1:21" ht="15" customHeight="1">
      <c r="A11" s="126" t="s">
        <v>533</v>
      </c>
      <c r="B11" t="s">
        <v>273</v>
      </c>
      <c r="C11" t="s">
        <v>534</v>
      </c>
      <c r="D11" t="s">
        <v>0</v>
      </c>
      <c r="E11" s="120" t="s">
        <v>535</v>
      </c>
      <c r="G11" s="1" t="s">
        <v>582</v>
      </c>
      <c r="J11" t="s">
        <v>583</v>
      </c>
      <c r="K11" s="1" t="s">
        <v>584</v>
      </c>
    </row>
    <row r="12" spans="1:21" ht="15" customHeight="1">
      <c r="A12" s="126" t="s">
        <v>397</v>
      </c>
      <c r="B12" t="s">
        <v>520</v>
      </c>
      <c r="C12" t="s">
        <v>536</v>
      </c>
      <c r="D12" t="s">
        <v>0</v>
      </c>
      <c r="E12" s="120" t="s">
        <v>537</v>
      </c>
      <c r="J12" s="13" t="s">
        <v>585</v>
      </c>
    </row>
    <row r="13" spans="1:21" ht="15" customHeight="1">
      <c r="A13" s="126" t="s">
        <v>539</v>
      </c>
      <c r="B13" t="s">
        <v>273</v>
      </c>
      <c r="C13" s="19" t="s">
        <v>586</v>
      </c>
      <c r="D13" t="s">
        <v>0</v>
      </c>
      <c r="E13" s="7" t="s">
        <v>767</v>
      </c>
    </row>
    <row r="14" spans="1:21" ht="15" customHeight="1">
      <c r="A14" s="126" t="s">
        <v>587</v>
      </c>
      <c r="B14" t="s">
        <v>512</v>
      </c>
      <c r="C14" s="20" t="s">
        <v>588</v>
      </c>
      <c r="D14" t="s">
        <v>0</v>
      </c>
      <c r="E14" s="7" t="s">
        <v>768</v>
      </c>
    </row>
    <row r="15" spans="1:21" ht="15" customHeight="1">
      <c r="A15" s="126" t="s">
        <v>294</v>
      </c>
      <c r="B15" t="s">
        <v>72</v>
      </c>
      <c r="C15" s="5" t="s">
        <v>589</v>
      </c>
      <c r="D15" t="s">
        <v>0</v>
      </c>
      <c r="E15" s="123" t="s">
        <v>590</v>
      </c>
    </row>
  </sheetData>
  <hyperlinks>
    <hyperlink ref="E7" r:id="rId1" xr:uid="{928FCBA6-190B-49E2-A93D-F1BFD4A18C57}"/>
    <hyperlink ref="J7" r:id="rId2" xr:uid="{64721350-4200-4D67-99DA-486FAAE49BC9}"/>
    <hyperlink ref="A8" r:id="rId3" xr:uid="{7FD945EE-65FD-4611-A634-0509AE2A0A57}"/>
    <hyperlink ref="E8" r:id="rId4" xr:uid="{ED3B1CB7-0DA0-4816-B646-A7CA0BE0B411}"/>
    <hyperlink ref="J8" r:id="rId5" xr:uid="{EFCF7809-1ABB-4938-892C-4DF8E9F3BE9A}"/>
    <hyperlink ref="A9" r:id="rId6" xr:uid="{2019CE3A-98B1-4203-B7CF-A245F853C83C}"/>
    <hyperlink ref="E9" r:id="rId7" xr:uid="{C12DCDE0-FE9C-48B9-9F54-5863306FE33F}"/>
    <hyperlink ref="J9" r:id="rId8" display="Agreement signed, oct 2019" xr:uid="{2441E2E4-8F8C-494C-B5A3-088B5D922C2C}"/>
    <hyperlink ref="G9" r:id="rId9" xr:uid="{2A424DA6-8248-4614-8B79-830EC54742E5}"/>
    <hyperlink ref="A10" r:id="rId10" xr:uid="{1C4CA0DC-DF61-44BB-B59B-7080BDC6C3EE}"/>
    <hyperlink ref="N10" r:id="rId11" xr:uid="{41758D99-2C61-4F71-8887-A917C87836D4}"/>
    <hyperlink ref="J10" r:id="rId12" display="MoU signed, 2019" xr:uid="{15947B0B-B6AB-40ED-9A2C-56D2CD3E4267}"/>
    <hyperlink ref="G10" r:id="rId13" xr:uid="{973D8230-2548-4FF3-9740-02CE3F95D33C}"/>
    <hyperlink ref="A11" r:id="rId14" xr:uid="{6BBAFDDE-0267-4672-AE4A-3F6CD1224B49}"/>
    <hyperlink ref="G11" r:id="rId15" xr:uid="{BF8B9B68-9E49-4999-AEBD-D25B495A345D}"/>
    <hyperlink ref="K11" r:id="rId16" location=":~:text=ROSATOM%20and%20the%20Republic%20of%20Zambia%20signed%20a,and%20Zambia%20in%20the%20field%20of%20nuclear%20technologies." xr:uid="{0E35319E-0861-419E-8F55-A26E58E08E1C}"/>
    <hyperlink ref="A12" r:id="rId17" xr:uid="{0A38A45D-F133-4068-B1EA-CA60BF024D31}"/>
    <hyperlink ref="J12" r:id="rId18" display="MOU signed in 2016; nov 2019 - the working group reviewed a draft agreement on cooperation for the construction of a nuclear science and technology centre in Cambodia." xr:uid="{746B6F3E-BC40-4D63-8FB2-EBD556C3B792}"/>
    <hyperlink ref="A13" r:id="rId19" xr:uid="{48127107-4F43-41CB-B759-8295CD4ACD71}"/>
    <hyperlink ref="A14" r:id="rId20" xr:uid="{8C3B1189-0F9C-4B62-80AB-7B0106867303}"/>
    <hyperlink ref="H3" r:id="rId21" xr:uid="{B68E09A8-C8F4-497E-AECC-E83E2D125988}"/>
    <hyperlink ref="J3" r:id="rId22" display="The first two stages of construction - the CRPC and the MIC - have been completed in by 2022, with construction and installation work continuing on the third and fourth stages, which include the research which include the reactor complex and laboratory buildings. Full start is planned in 2024" xr:uid="{A214A0B0-5AC0-4F8D-AF58-58822EC8AB29}"/>
    <hyperlink ref="E4" r:id="rId23" location=":~:text=ETRR-2%20%E2%80%93%20located%20in%20Inshas%2C%2060%20km%20north-west,uses%20fuel%20made%20of%2019.75%25%20enriched%20uranium%20alloy." xr:uid="{23ED3195-69D0-4467-A034-AE7E37BCC1E2}"/>
    <hyperlink ref="J4" r:id="rId24" location=":~:text=ETRR-2%20%E2%80%93%20located%20in%20Inshas%2C%2060%20km%20north-west,uses%20fuel%20made%20of%2019.75%25%20enriched%20uranium%20alloy." xr:uid="{9EE42813-1A24-45B9-ABA3-DF7A3C43EBE8}"/>
    <hyperlink ref="J5" r:id="rId25" xr:uid="{1611A491-DA33-4E48-A7C7-B258BBC7716A}"/>
    <hyperlink ref="L6" r:id="rId26" xr:uid="{1A3DCCF8-9F4C-4770-8A94-DFE6F2C64899}"/>
    <hyperlink ref="A15" r:id="rId27" display="Bolivia" xr:uid="{9E69A18E-6059-4235-B21D-08226D4D4FB5}"/>
  </hyperlinks>
  <pageMargins left="0.7" right="0.7" top="0.75" bottom="0.75" header="0.3" footer="0.3"/>
  <pageSetup orientation="portrait" r:id="rId28"/>
  <tableParts count="1">
    <tablePart r:id="rId2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6941-80DA-4084-8E4A-4C6B8C1DCC65}">
  <sheetPr>
    <tabColor rgb="FF0070C0"/>
  </sheetPr>
  <dimension ref="A1:P15"/>
  <sheetViews>
    <sheetView zoomScaleNormal="55" workbookViewId="0">
      <selection activeCell="B12" sqref="B12"/>
    </sheetView>
  </sheetViews>
  <sheetFormatPr defaultColWidth="8.81640625" defaultRowHeight="14.5"/>
  <cols>
    <col min="1" max="1" width="13.1796875" customWidth="1"/>
    <col min="2" max="2" width="16.1796875" customWidth="1"/>
    <col min="3" max="3" width="48.81640625" customWidth="1"/>
    <col min="4" max="4" width="17.6328125" customWidth="1"/>
    <col min="5" max="5" width="108.453125" customWidth="1"/>
    <col min="6" max="6" width="20.453125" customWidth="1"/>
    <col min="7" max="7" width="29" customWidth="1"/>
    <col min="8" max="8" width="14.6328125" customWidth="1"/>
    <col min="9" max="9" width="16.36328125" customWidth="1"/>
    <col min="10" max="10" width="64.453125" customWidth="1"/>
  </cols>
  <sheetData>
    <row r="1" spans="1:16">
      <c r="A1" s="2" t="s">
        <v>1</v>
      </c>
      <c r="B1" s="2" t="s">
        <v>2</v>
      </c>
      <c r="C1" s="9" t="s">
        <v>500</v>
      </c>
      <c r="D1" s="2" t="s">
        <v>501</v>
      </c>
      <c r="E1" s="2" t="s">
        <v>502</v>
      </c>
      <c r="F1" s="2" t="s">
        <v>4</v>
      </c>
      <c r="G1" s="2" t="s">
        <v>503</v>
      </c>
      <c r="H1" s="2" t="s">
        <v>11</v>
      </c>
      <c r="I1" s="2" t="s">
        <v>12</v>
      </c>
      <c r="J1" s="2" t="s">
        <v>504</v>
      </c>
      <c r="M1" s="2"/>
      <c r="N1" s="2"/>
      <c r="O1" s="2"/>
      <c r="P1" s="2"/>
    </row>
    <row r="2" spans="1:16">
      <c r="A2" s="1"/>
    </row>
    <row r="3" spans="1:16" ht="15" customHeight="1">
      <c r="A3" s="1" t="s">
        <v>397</v>
      </c>
      <c r="B3" t="s">
        <v>520</v>
      </c>
      <c r="C3" s="5" t="s">
        <v>616</v>
      </c>
      <c r="D3" t="s">
        <v>0</v>
      </c>
      <c r="E3" t="s">
        <v>617</v>
      </c>
    </row>
    <row r="4" spans="1:16" ht="15" customHeight="1">
      <c r="A4" s="1" t="s">
        <v>323</v>
      </c>
      <c r="B4" t="s">
        <v>273</v>
      </c>
      <c r="C4" t="s">
        <v>618</v>
      </c>
      <c r="D4" t="s">
        <v>0</v>
      </c>
      <c r="E4" s="1" t="s">
        <v>619</v>
      </c>
    </row>
    <row r="5" spans="1:16" ht="15" customHeight="1">
      <c r="A5" s="1" t="s">
        <v>614</v>
      </c>
      <c r="B5" t="s">
        <v>273</v>
      </c>
      <c r="C5" t="s">
        <v>620</v>
      </c>
      <c r="D5" t="s">
        <v>0</v>
      </c>
      <c r="E5" t="s">
        <v>621</v>
      </c>
    </row>
    <row r="6" spans="1:16" ht="15" customHeight="1">
      <c r="A6" s="6" t="s">
        <v>591</v>
      </c>
      <c r="B6" s="7" t="s">
        <v>520</v>
      </c>
      <c r="C6" s="7" t="s">
        <v>550</v>
      </c>
      <c r="D6" s="7" t="s">
        <v>622</v>
      </c>
      <c r="E6" s="7" t="s">
        <v>592</v>
      </c>
      <c r="F6" s="7"/>
      <c r="G6" s="7"/>
      <c r="H6" s="7"/>
      <c r="I6" s="7"/>
      <c r="J6" s="6" t="s">
        <v>623</v>
      </c>
    </row>
    <row r="7" spans="1:16" ht="15" customHeight="1">
      <c r="A7" s="6" t="s">
        <v>594</v>
      </c>
      <c r="B7" s="7" t="s">
        <v>512</v>
      </c>
      <c r="C7" s="7" t="s">
        <v>550</v>
      </c>
      <c r="D7" s="7" t="s">
        <v>595</v>
      </c>
      <c r="E7" s="7" t="s">
        <v>596</v>
      </c>
      <c r="F7" s="7"/>
      <c r="G7" s="7"/>
      <c r="H7" s="7"/>
      <c r="I7" s="7"/>
      <c r="J7" s="6" t="s">
        <v>624</v>
      </c>
    </row>
    <row r="8" spans="1:16" ht="15" customHeight="1">
      <c r="A8" s="6" t="s">
        <v>597</v>
      </c>
      <c r="B8" s="7" t="s">
        <v>598</v>
      </c>
      <c r="C8" s="7" t="s">
        <v>599</v>
      </c>
      <c r="D8" s="7" t="s">
        <v>0</v>
      </c>
      <c r="E8" s="7" t="s">
        <v>600</v>
      </c>
      <c r="F8" s="7"/>
      <c r="G8" s="7"/>
      <c r="H8" s="7"/>
      <c r="I8" s="7"/>
      <c r="J8" s="6" t="s">
        <v>625</v>
      </c>
    </row>
    <row r="9" spans="1:16" ht="15" customHeight="1">
      <c r="A9" s="1" t="s">
        <v>266</v>
      </c>
      <c r="B9" t="s">
        <v>520</v>
      </c>
      <c r="C9" t="s">
        <v>601</v>
      </c>
      <c r="D9" t="s">
        <v>551</v>
      </c>
      <c r="E9" t="s">
        <v>602</v>
      </c>
      <c r="J9" t="s">
        <v>626</v>
      </c>
    </row>
    <row r="10" spans="1:16" ht="15" customHeight="1">
      <c r="A10" s="1" t="s">
        <v>603</v>
      </c>
      <c r="B10" t="s">
        <v>153</v>
      </c>
      <c r="C10" t="s">
        <v>548</v>
      </c>
      <c r="D10" t="s">
        <v>0</v>
      </c>
      <c r="E10" t="s">
        <v>604</v>
      </c>
      <c r="J10" s="1" t="s">
        <v>627</v>
      </c>
    </row>
    <row r="11" spans="1:16" ht="15" customHeight="1">
      <c r="A11" s="1" t="s">
        <v>289</v>
      </c>
      <c r="B11" t="s">
        <v>153</v>
      </c>
      <c r="C11" t="s">
        <v>550</v>
      </c>
      <c r="D11" t="s">
        <v>606</v>
      </c>
      <c r="E11" t="s">
        <v>607</v>
      </c>
      <c r="J11" t="s">
        <v>628</v>
      </c>
    </row>
    <row r="12" spans="1:16" ht="15" customHeight="1">
      <c r="A12" s="6" t="s">
        <v>629</v>
      </c>
      <c r="B12" t="s">
        <v>273</v>
      </c>
      <c r="C12" t="s">
        <v>550</v>
      </c>
      <c r="D12" t="s">
        <v>0</v>
      </c>
      <c r="E12" s="8" t="s">
        <v>630</v>
      </c>
      <c r="J12" s="1" t="s">
        <v>631</v>
      </c>
    </row>
    <row r="13" spans="1:16" ht="15" customHeight="1">
      <c r="A13" s="1" t="s">
        <v>632</v>
      </c>
      <c r="B13" t="s">
        <v>273</v>
      </c>
      <c r="C13" t="s">
        <v>609</v>
      </c>
      <c r="D13" t="s">
        <v>0</v>
      </c>
      <c r="E13" s="1" t="s">
        <v>633</v>
      </c>
      <c r="J13" t="s">
        <v>634</v>
      </c>
    </row>
    <row r="14" spans="1:16" ht="15" customHeight="1">
      <c r="A14" s="1" t="s">
        <v>635</v>
      </c>
      <c r="B14" t="s">
        <v>598</v>
      </c>
      <c r="C14" t="s">
        <v>548</v>
      </c>
      <c r="D14" t="s">
        <v>0</v>
      </c>
      <c r="E14" t="s">
        <v>636</v>
      </c>
      <c r="J14" s="1" t="s">
        <v>637</v>
      </c>
    </row>
    <row r="15" spans="1:16" ht="15" customHeight="1">
      <c r="A15" s="1" t="s">
        <v>638</v>
      </c>
      <c r="B15" t="s">
        <v>598</v>
      </c>
      <c r="C15" t="s">
        <v>548</v>
      </c>
      <c r="D15" t="s">
        <v>0</v>
      </c>
      <c r="E15" t="s">
        <v>636</v>
      </c>
      <c r="J15" t="s">
        <v>639</v>
      </c>
    </row>
  </sheetData>
  <hyperlinks>
    <hyperlink ref="A3" r:id="rId1" xr:uid="{1153502C-29A5-44B7-BD95-A8883C22A061}"/>
    <hyperlink ref="E4" r:id="rId2" xr:uid="{F9175624-9862-4D4F-808A-BA98AA380283}"/>
    <hyperlink ref="A4" r:id="rId3" xr:uid="{75323E3A-26D7-4A31-904A-2E47C41749A1}"/>
    <hyperlink ref="A5" r:id="rId4" xr:uid="{8AA79C73-A4B0-4D7D-969C-FDCCF7630BDF}"/>
    <hyperlink ref="A9" r:id="rId5" xr:uid="{06186286-5D97-4564-A2E7-FB3F27AADF44}"/>
    <hyperlink ref="A10" r:id="rId6" xr:uid="{FF9FCEE8-5560-4E7D-B953-6D00CD0BFD5A}"/>
    <hyperlink ref="J10" r:id="rId7" display="MoU signed in 2010 (in 2016 Kuwait dropped plans to build a NPP)" xr:uid="{1E40C9B9-D672-4DCB-BCFE-C3C2311B6A45}"/>
    <hyperlink ref="A11" r:id="rId8" xr:uid="{D2781FC3-1CE3-4F24-8112-26BCE89361F7}"/>
    <hyperlink ref="A6" r:id="rId9" xr:uid="{A2594E2A-9510-4CD5-AFBD-F3FA7D3411EA}"/>
    <hyperlink ref="J6" r:id="rId10" display="MoU signed in April, 2019. In October the same year, during Ilham Aliev's visit to   the Valdai International Discussion Club in Sochi, Rosatom  proposed to Azerbaijan to build nuclear power plant. Few days later Azerbaijani Energy Minister Parviz Shahbazov confirmed that Azerbaijan is considering the Russian offer, but he declined to offer any additional details" xr:uid="{080B2744-A1D9-420A-800F-4A5191C5D531}"/>
    <hyperlink ref="A7" r:id="rId11" xr:uid="{D7CAB257-2C87-4E8D-9333-8928B78E81EE}"/>
    <hyperlink ref="J7" r:id="rId12" display="Memorandum signed in 2018. In 2019 there were talks concerning the possibility that Rosatom can by controlling stake at Wealth Minerals Ltd's Atacama project in northern Chile,   home to leading lithium producers SQM SQMa.SN and Albemarle ALB.N, which accounts for around one-third the world's supply of lithium. However, no further information. " xr:uid="{C0B3F2D9-AFEE-494A-A7D0-74257EB954D8}"/>
    <hyperlink ref="A8" r:id="rId13" xr:uid="{F2A26F6A-4BFA-45EE-830A-F0E6317B931B}"/>
    <hyperlink ref="J8" r:id="rId14" xr:uid="{C2DCF02C-271F-4544-9C5D-C9F1866071CC}"/>
    <hyperlink ref="A12" r:id="rId15" xr:uid="{C31CD5D7-DA36-4B55-B743-FCE0F64EDDF8}"/>
    <hyperlink ref="J12" r:id="rId16" display="MOU signed in 2Apr 2021" xr:uid="{70D53E19-F460-4E68-AB52-E71374B2CED8}"/>
    <hyperlink ref="A13" r:id="rId17" xr:uid="{821B58E4-7AAA-4C9A-AD9D-544CDF863230}"/>
    <hyperlink ref="J14" r:id="rId18" xr:uid="{B8D899C5-E346-4857-9803-041C2F3F850B}"/>
    <hyperlink ref="A14" r:id="rId19" xr:uid="{C882AD67-D6F7-4E71-9C9C-9263CECB40E7}"/>
    <hyperlink ref="E13" r:id="rId20" xr:uid="{5B7F95D5-391D-427D-8375-A5372D1BE299}"/>
    <hyperlink ref="A15" r:id="rId21" xr:uid="{12707BEF-FBD8-4CFD-9514-888018D27CAA}"/>
  </hyperlinks>
  <pageMargins left="0.7" right="0.7" top="0.75" bottom="0.75" header="0.3" footer="0.3"/>
  <tableParts count="1">
    <tablePart r:id="rId2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E9E78-1DD4-4A91-94FC-EA600A6131F1}">
  <sheetPr>
    <tabColor rgb="FF0070C0"/>
  </sheetPr>
  <dimension ref="A1:Z66"/>
  <sheetViews>
    <sheetView zoomScale="68" zoomScaleNormal="40" workbookViewId="0">
      <pane ySplit="1" topLeftCell="A35" activePane="bottomLeft" state="frozen"/>
      <selection activeCell="G63" sqref="G63"/>
      <selection pane="bottomLeft" activeCell="A59" sqref="A59"/>
    </sheetView>
  </sheetViews>
  <sheetFormatPr defaultColWidth="8.81640625" defaultRowHeight="14.5"/>
  <cols>
    <col min="1" max="1" width="20.6328125" customWidth="1"/>
    <col min="2" max="2" width="13" customWidth="1"/>
    <col min="3" max="3" width="25" customWidth="1"/>
    <col min="4" max="4" width="27.453125" customWidth="1"/>
    <col min="5" max="5" width="56" customWidth="1"/>
    <col min="7" max="7" width="21.81640625" customWidth="1"/>
    <col min="15" max="15" width="15.1796875" customWidth="1"/>
  </cols>
  <sheetData>
    <row r="1" spans="1:26" ht="62">
      <c r="A1" s="2" t="s">
        <v>1</v>
      </c>
      <c r="B1" s="2" t="s">
        <v>2</v>
      </c>
      <c r="C1" s="3" t="s">
        <v>640</v>
      </c>
      <c r="D1" s="2" t="s">
        <v>501</v>
      </c>
      <c r="E1" s="2" t="s">
        <v>502</v>
      </c>
      <c r="F1" s="2" t="s">
        <v>4</v>
      </c>
      <c r="G1" s="2" t="s">
        <v>503</v>
      </c>
      <c r="H1" s="2" t="s">
        <v>11</v>
      </c>
      <c r="I1" s="2" t="s">
        <v>12</v>
      </c>
      <c r="J1" s="2" t="s">
        <v>504</v>
      </c>
      <c r="K1" s="2" t="s">
        <v>3</v>
      </c>
      <c r="L1" s="2" t="s">
        <v>505</v>
      </c>
      <c r="M1" s="2" t="s">
        <v>8</v>
      </c>
      <c r="N1" s="2" t="s">
        <v>506</v>
      </c>
      <c r="O1" s="2" t="s">
        <v>20</v>
      </c>
      <c r="P1" s="2" t="s">
        <v>21</v>
      </c>
      <c r="Q1" s="2"/>
      <c r="R1" s="2"/>
      <c r="S1" s="2"/>
      <c r="T1" s="2"/>
      <c r="W1" s="2"/>
      <c r="X1" s="2"/>
      <c r="Y1" s="2"/>
      <c r="Z1" s="2"/>
    </row>
    <row r="2" spans="1:26">
      <c r="A2" s="1" t="s">
        <v>94</v>
      </c>
      <c r="B2" t="s">
        <v>72</v>
      </c>
      <c r="C2" t="s">
        <v>641</v>
      </c>
      <c r="D2" t="s">
        <v>642</v>
      </c>
      <c r="E2" t="s">
        <v>643</v>
      </c>
      <c r="F2" s="1" t="s">
        <v>95</v>
      </c>
      <c r="J2" t="s">
        <v>269</v>
      </c>
      <c r="K2" t="s">
        <v>95</v>
      </c>
      <c r="N2" t="s">
        <v>644</v>
      </c>
    </row>
    <row r="3" spans="1:26">
      <c r="A3" s="1" t="s">
        <v>258</v>
      </c>
      <c r="B3" t="s">
        <v>153</v>
      </c>
      <c r="C3" t="s">
        <v>645</v>
      </c>
      <c r="D3" t="s">
        <v>0</v>
      </c>
      <c r="J3" t="s">
        <v>646</v>
      </c>
      <c r="N3" t="s">
        <v>647</v>
      </c>
    </row>
    <row r="4" spans="1:26">
      <c r="A4" s="1" t="s">
        <v>343</v>
      </c>
      <c r="B4" t="s">
        <v>153</v>
      </c>
      <c r="C4" t="s">
        <v>648</v>
      </c>
      <c r="E4" t="s">
        <v>649</v>
      </c>
      <c r="J4" t="s">
        <v>650</v>
      </c>
      <c r="O4" t="s">
        <v>651</v>
      </c>
      <c r="P4">
        <v>2027</v>
      </c>
    </row>
    <row r="5" spans="1:26">
      <c r="A5" s="1" t="s">
        <v>171</v>
      </c>
      <c r="B5" t="s">
        <v>72</v>
      </c>
      <c r="C5" t="s">
        <v>652</v>
      </c>
      <c r="D5" t="s">
        <v>181</v>
      </c>
      <c r="E5" t="s">
        <v>653</v>
      </c>
      <c r="I5" t="s">
        <v>31</v>
      </c>
      <c r="J5" t="s">
        <v>166</v>
      </c>
      <c r="L5" t="s">
        <v>654</v>
      </c>
      <c r="O5">
        <v>2021</v>
      </c>
      <c r="P5">
        <v>2028</v>
      </c>
    </row>
    <row r="6" spans="1:26">
      <c r="A6" s="1" t="s">
        <v>266</v>
      </c>
      <c r="B6" t="s">
        <v>520</v>
      </c>
      <c r="C6" t="s">
        <v>655</v>
      </c>
      <c r="E6" t="s">
        <v>643</v>
      </c>
      <c r="F6" t="s">
        <v>267</v>
      </c>
      <c r="J6" t="s">
        <v>269</v>
      </c>
    </row>
    <row r="7" spans="1:26">
      <c r="A7" s="1" t="s">
        <v>527</v>
      </c>
      <c r="B7" t="s">
        <v>273</v>
      </c>
      <c r="C7" t="s">
        <v>528</v>
      </c>
      <c r="E7" t="s">
        <v>529</v>
      </c>
      <c r="J7" t="s">
        <v>530</v>
      </c>
    </row>
    <row r="8" spans="1:26">
      <c r="A8" s="1" t="s">
        <v>94</v>
      </c>
      <c r="B8" t="s">
        <v>72</v>
      </c>
      <c r="C8" t="s">
        <v>502</v>
      </c>
      <c r="D8" t="s">
        <v>525</v>
      </c>
      <c r="E8" t="s">
        <v>656</v>
      </c>
      <c r="H8" t="s">
        <v>104</v>
      </c>
      <c r="J8" t="s">
        <v>657</v>
      </c>
    </row>
    <row r="9" spans="1:26">
      <c r="A9" s="1" t="s">
        <v>35</v>
      </c>
      <c r="B9" t="s">
        <v>72</v>
      </c>
      <c r="C9" t="s">
        <v>32</v>
      </c>
      <c r="E9" t="s">
        <v>658</v>
      </c>
      <c r="J9" t="s">
        <v>269</v>
      </c>
      <c r="L9" t="s">
        <v>659</v>
      </c>
    </row>
    <row r="10" spans="1:26">
      <c r="A10" s="1" t="s">
        <v>323</v>
      </c>
      <c r="B10" t="s">
        <v>153</v>
      </c>
      <c r="C10" t="s">
        <v>660</v>
      </c>
      <c r="D10" t="s">
        <v>661</v>
      </c>
      <c r="E10" t="s">
        <v>662</v>
      </c>
      <c r="J10" t="s">
        <v>663</v>
      </c>
    </row>
    <row r="11" spans="1:26">
      <c r="A11" s="1" t="s">
        <v>289</v>
      </c>
      <c r="B11" t="s">
        <v>153</v>
      </c>
      <c r="C11" t="s">
        <v>641</v>
      </c>
      <c r="D11" t="s">
        <v>0</v>
      </c>
      <c r="E11" t="s">
        <v>664</v>
      </c>
      <c r="J11" t="s">
        <v>665</v>
      </c>
    </row>
    <row r="12" spans="1:26">
      <c r="A12" s="1" t="s">
        <v>258</v>
      </c>
      <c r="B12" t="s">
        <v>153</v>
      </c>
      <c r="C12" t="s">
        <v>660</v>
      </c>
      <c r="D12" t="s">
        <v>0</v>
      </c>
      <c r="E12" t="s">
        <v>666</v>
      </c>
      <c r="J12" t="s">
        <v>102</v>
      </c>
    </row>
    <row r="13" spans="1:26">
      <c r="A13" s="1" t="s">
        <v>258</v>
      </c>
      <c r="B13" t="s">
        <v>153</v>
      </c>
      <c r="C13" t="s">
        <v>32</v>
      </c>
      <c r="D13" t="s">
        <v>0</v>
      </c>
      <c r="E13" t="s">
        <v>264</v>
      </c>
      <c r="J13" t="s">
        <v>667</v>
      </c>
    </row>
    <row r="14" spans="1:26">
      <c r="A14" s="1" t="s">
        <v>27</v>
      </c>
      <c r="B14" t="s">
        <v>512</v>
      </c>
      <c r="C14" t="s">
        <v>668</v>
      </c>
      <c r="D14" t="s">
        <v>669</v>
      </c>
      <c r="E14" t="s">
        <v>670</v>
      </c>
      <c r="J14" t="s">
        <v>671</v>
      </c>
    </row>
    <row r="15" spans="1:26">
      <c r="A15" s="1" t="s">
        <v>27</v>
      </c>
      <c r="B15" t="s">
        <v>512</v>
      </c>
      <c r="C15" t="s">
        <v>672</v>
      </c>
      <c r="D15" t="s">
        <v>0</v>
      </c>
      <c r="E15" t="s">
        <v>673</v>
      </c>
      <c r="H15" t="s">
        <v>131</v>
      </c>
      <c r="J15" t="s">
        <v>530</v>
      </c>
      <c r="N15" t="s">
        <v>674</v>
      </c>
    </row>
    <row r="16" spans="1:26">
      <c r="A16" s="1" t="s">
        <v>371</v>
      </c>
      <c r="B16" t="s">
        <v>520</v>
      </c>
      <c r="C16" t="s">
        <v>550</v>
      </c>
      <c r="D16" t="s">
        <v>0</v>
      </c>
      <c r="E16" t="s">
        <v>531</v>
      </c>
      <c r="J16" t="s">
        <v>530</v>
      </c>
    </row>
    <row r="17" spans="1:26">
      <c r="A17" s="1" t="s">
        <v>539</v>
      </c>
      <c r="B17" t="s">
        <v>273</v>
      </c>
      <c r="C17" t="s">
        <v>550</v>
      </c>
      <c r="D17" t="s">
        <v>0</v>
      </c>
      <c r="E17" t="s">
        <v>675</v>
      </c>
      <c r="J17" t="s">
        <v>523</v>
      </c>
      <c r="W17" s="2"/>
      <c r="X17" s="2"/>
      <c r="Y17" s="2"/>
      <c r="Z17" s="2"/>
    </row>
    <row r="18" spans="1:26">
      <c r="A18" s="1" t="s">
        <v>519</v>
      </c>
      <c r="B18" t="s">
        <v>520</v>
      </c>
      <c r="C18" t="s">
        <v>550</v>
      </c>
      <c r="D18" t="s">
        <v>0</v>
      </c>
      <c r="E18" t="s">
        <v>522</v>
      </c>
      <c r="J18" t="s">
        <v>523</v>
      </c>
    </row>
    <row r="19" spans="1:26">
      <c r="A19" s="1" t="s">
        <v>289</v>
      </c>
      <c r="B19" t="s">
        <v>153</v>
      </c>
      <c r="C19" t="s">
        <v>540</v>
      </c>
      <c r="D19" t="s">
        <v>0</v>
      </c>
      <c r="E19" t="s">
        <v>676</v>
      </c>
      <c r="J19" t="s">
        <v>530</v>
      </c>
    </row>
    <row r="20" spans="1:26">
      <c r="A20" s="1" t="s">
        <v>608</v>
      </c>
      <c r="B20" t="s">
        <v>72</v>
      </c>
      <c r="C20" t="s">
        <v>609</v>
      </c>
      <c r="E20" t="s">
        <v>610</v>
      </c>
      <c r="J20" t="s">
        <v>530</v>
      </c>
    </row>
    <row r="21" spans="1:26">
      <c r="A21" s="1" t="s">
        <v>594</v>
      </c>
      <c r="B21" t="s">
        <v>512</v>
      </c>
      <c r="C21" t="s">
        <v>550</v>
      </c>
      <c r="D21" t="s">
        <v>595</v>
      </c>
      <c r="E21" t="s">
        <v>596</v>
      </c>
      <c r="J21" t="s">
        <v>523</v>
      </c>
    </row>
    <row r="22" spans="1:26">
      <c r="A22" s="1" t="s">
        <v>152</v>
      </c>
      <c r="B22" t="s">
        <v>153</v>
      </c>
      <c r="C22" t="s">
        <v>677</v>
      </c>
      <c r="E22" t="s">
        <v>678</v>
      </c>
      <c r="H22" t="s">
        <v>679</v>
      </c>
      <c r="J22" t="s">
        <v>518</v>
      </c>
    </row>
    <row r="23" spans="1:26">
      <c r="A23" s="1" t="s">
        <v>195</v>
      </c>
      <c r="B23" t="s">
        <v>520</v>
      </c>
      <c r="C23" t="s">
        <v>302</v>
      </c>
      <c r="D23" t="s">
        <v>0</v>
      </c>
      <c r="E23" t="s">
        <v>680</v>
      </c>
      <c r="F23" t="s">
        <v>225</v>
      </c>
      <c r="H23" t="s">
        <v>228</v>
      </c>
      <c r="J23" t="s">
        <v>681</v>
      </c>
      <c r="L23" t="s">
        <v>682</v>
      </c>
    </row>
    <row r="24" spans="1:26">
      <c r="A24" s="1" t="s">
        <v>195</v>
      </c>
      <c r="B24" t="s">
        <v>520</v>
      </c>
      <c r="C24" t="s">
        <v>302</v>
      </c>
      <c r="D24" t="s">
        <v>0</v>
      </c>
      <c r="E24" t="s">
        <v>683</v>
      </c>
      <c r="F24" t="s">
        <v>197</v>
      </c>
      <c r="G24" t="s">
        <v>684</v>
      </c>
      <c r="J24" t="s">
        <v>685</v>
      </c>
      <c r="K24" t="s">
        <v>197</v>
      </c>
      <c r="M24" t="s">
        <v>686</v>
      </c>
    </row>
    <row r="25" spans="1:26">
      <c r="A25" s="1" t="s">
        <v>235</v>
      </c>
      <c r="B25" t="s">
        <v>520</v>
      </c>
      <c r="C25" t="s">
        <v>687</v>
      </c>
      <c r="D25" t="s">
        <v>0</v>
      </c>
      <c r="E25" t="s">
        <v>688</v>
      </c>
      <c r="H25" t="s">
        <v>240</v>
      </c>
      <c r="J25" t="s">
        <v>689</v>
      </c>
    </row>
    <row r="26" spans="1:26">
      <c r="A26" s="1" t="s">
        <v>266</v>
      </c>
      <c r="B26" t="s">
        <v>520</v>
      </c>
      <c r="C26" t="s">
        <v>690</v>
      </c>
      <c r="D26" t="s">
        <v>0</v>
      </c>
      <c r="E26" t="s">
        <v>691</v>
      </c>
      <c r="H26" t="s">
        <v>692</v>
      </c>
      <c r="J26" t="s">
        <v>693</v>
      </c>
      <c r="L26" t="s">
        <v>694</v>
      </c>
    </row>
    <row r="27" spans="1:26">
      <c r="A27" s="1" t="s">
        <v>86</v>
      </c>
      <c r="B27" t="s">
        <v>512</v>
      </c>
      <c r="C27" t="s">
        <v>550</v>
      </c>
      <c r="D27" t="s">
        <v>0</v>
      </c>
      <c r="E27" t="s">
        <v>695</v>
      </c>
      <c r="J27" t="s">
        <v>696</v>
      </c>
    </row>
    <row r="28" spans="1:26">
      <c r="A28" s="1" t="s">
        <v>397</v>
      </c>
      <c r="B28" t="s">
        <v>520</v>
      </c>
      <c r="C28" t="s">
        <v>536</v>
      </c>
      <c r="D28" t="s">
        <v>0</v>
      </c>
      <c r="E28" t="s">
        <v>537</v>
      </c>
      <c r="J28" t="s">
        <v>538</v>
      </c>
    </row>
    <row r="29" spans="1:26">
      <c r="A29" s="1" t="s">
        <v>397</v>
      </c>
      <c r="B29" t="s">
        <v>520</v>
      </c>
      <c r="C29" t="s">
        <v>697</v>
      </c>
      <c r="D29" t="s">
        <v>0</v>
      </c>
      <c r="E29" t="s">
        <v>698</v>
      </c>
      <c r="J29" t="s">
        <v>538</v>
      </c>
    </row>
    <row r="30" spans="1:26">
      <c r="A30" s="1" t="s">
        <v>397</v>
      </c>
      <c r="B30" t="s">
        <v>520</v>
      </c>
      <c r="C30" t="s">
        <v>699</v>
      </c>
      <c r="D30" t="s">
        <v>0</v>
      </c>
      <c r="E30" t="s">
        <v>700</v>
      </c>
      <c r="J30" t="s">
        <v>701</v>
      </c>
    </row>
    <row r="31" spans="1:26">
      <c r="A31" s="1" t="s">
        <v>511</v>
      </c>
      <c r="B31" t="s">
        <v>512</v>
      </c>
      <c r="C31" t="s">
        <v>702</v>
      </c>
      <c r="E31" t="s">
        <v>513</v>
      </c>
      <c r="H31" t="s">
        <v>514</v>
      </c>
      <c r="J31" t="s">
        <v>427</v>
      </c>
      <c r="K31" t="s">
        <v>515</v>
      </c>
      <c r="N31" t="s">
        <v>516</v>
      </c>
      <c r="O31">
        <v>2017</v>
      </c>
      <c r="P31">
        <v>2019</v>
      </c>
    </row>
    <row r="32" spans="1:26">
      <c r="A32" s="1" t="s">
        <v>266</v>
      </c>
      <c r="B32" t="s">
        <v>520</v>
      </c>
      <c r="C32" t="s">
        <v>601</v>
      </c>
      <c r="D32" t="s">
        <v>551</v>
      </c>
      <c r="E32" t="s">
        <v>602</v>
      </c>
      <c r="J32" t="s">
        <v>538</v>
      </c>
    </row>
    <row r="33" spans="1:16">
      <c r="A33" s="1" t="s">
        <v>279</v>
      </c>
      <c r="B33" t="s">
        <v>72</v>
      </c>
      <c r="C33" t="s">
        <v>524</v>
      </c>
      <c r="D33" t="s">
        <v>525</v>
      </c>
      <c r="E33" t="s">
        <v>526</v>
      </c>
      <c r="J33" t="s">
        <v>422</v>
      </c>
    </row>
    <row r="34" spans="1:16">
      <c r="A34" s="1" t="s">
        <v>597</v>
      </c>
      <c r="B34" t="s">
        <v>598</v>
      </c>
      <c r="C34" t="s">
        <v>599</v>
      </c>
      <c r="D34" t="s">
        <v>0</v>
      </c>
      <c r="E34" t="s">
        <v>600</v>
      </c>
      <c r="J34" t="s">
        <v>553</v>
      </c>
    </row>
    <row r="35" spans="1:16">
      <c r="A35" s="1" t="s">
        <v>289</v>
      </c>
      <c r="B35" t="s">
        <v>153</v>
      </c>
      <c r="C35" t="s">
        <v>550</v>
      </c>
      <c r="D35" t="s">
        <v>606</v>
      </c>
      <c r="E35" t="s">
        <v>607</v>
      </c>
      <c r="J35" t="s">
        <v>553</v>
      </c>
    </row>
    <row r="36" spans="1:16">
      <c r="A36" s="1" t="s">
        <v>485</v>
      </c>
      <c r="B36" t="s">
        <v>72</v>
      </c>
      <c r="C36" t="s">
        <v>550</v>
      </c>
      <c r="D36" t="s">
        <v>551</v>
      </c>
      <c r="E36" t="s">
        <v>552</v>
      </c>
      <c r="J36" t="s">
        <v>553</v>
      </c>
    </row>
    <row r="37" spans="1:16">
      <c r="A37" s="1" t="s">
        <v>323</v>
      </c>
      <c r="B37" t="s">
        <v>273</v>
      </c>
      <c r="C37" t="s">
        <v>611</v>
      </c>
      <c r="D37" t="s">
        <v>0</v>
      </c>
      <c r="E37" t="s">
        <v>612</v>
      </c>
      <c r="J37" t="s">
        <v>613</v>
      </c>
    </row>
    <row r="38" spans="1:16">
      <c r="A38" s="1" t="s">
        <v>533</v>
      </c>
      <c r="B38" t="s">
        <v>273</v>
      </c>
      <c r="C38" t="s">
        <v>703</v>
      </c>
      <c r="D38" t="s">
        <v>0</v>
      </c>
      <c r="E38" t="s">
        <v>535</v>
      </c>
      <c r="J38" t="s">
        <v>433</v>
      </c>
    </row>
    <row r="39" spans="1:16">
      <c r="A39" s="1" t="s">
        <v>380</v>
      </c>
      <c r="B39" t="s">
        <v>273</v>
      </c>
      <c r="C39" t="s">
        <v>704</v>
      </c>
      <c r="D39" t="s">
        <v>0</v>
      </c>
      <c r="E39" t="s">
        <v>705</v>
      </c>
      <c r="J39" t="s">
        <v>706</v>
      </c>
      <c r="P39">
        <v>2029</v>
      </c>
    </row>
    <row r="40" spans="1:16">
      <c r="A40" s="1" t="s">
        <v>539</v>
      </c>
      <c r="B40" t="s">
        <v>273</v>
      </c>
      <c r="C40" t="s">
        <v>540</v>
      </c>
      <c r="D40" t="s">
        <v>0</v>
      </c>
      <c r="E40" t="s">
        <v>541</v>
      </c>
      <c r="J40" t="s">
        <v>542</v>
      </c>
    </row>
    <row r="41" spans="1:16">
      <c r="A41" s="1" t="s">
        <v>399</v>
      </c>
      <c r="B41" t="s">
        <v>273</v>
      </c>
      <c r="C41" t="s">
        <v>707</v>
      </c>
      <c r="D41" t="s">
        <v>0</v>
      </c>
      <c r="E41" t="s">
        <v>708</v>
      </c>
      <c r="J41" t="s">
        <v>398</v>
      </c>
    </row>
    <row r="42" spans="1:16">
      <c r="A42" s="1" t="s">
        <v>272</v>
      </c>
      <c r="B42" t="s">
        <v>273</v>
      </c>
      <c r="C42" t="s">
        <v>548</v>
      </c>
      <c r="D42" t="s">
        <v>0</v>
      </c>
      <c r="E42" t="s">
        <v>709</v>
      </c>
      <c r="J42" t="s">
        <v>710</v>
      </c>
      <c r="L42" t="s">
        <v>711</v>
      </c>
      <c r="N42" s="1" t="s">
        <v>712</v>
      </c>
      <c r="O42">
        <v>2025</v>
      </c>
      <c r="P42">
        <v>2035</v>
      </c>
    </row>
    <row r="43" spans="1:16">
      <c r="A43" s="1" t="s">
        <v>614</v>
      </c>
      <c r="B43" t="s">
        <v>273</v>
      </c>
      <c r="C43" t="s">
        <v>548</v>
      </c>
      <c r="D43" t="s">
        <v>0</v>
      </c>
      <c r="E43" t="s">
        <v>615</v>
      </c>
      <c r="J43" t="s">
        <v>398</v>
      </c>
    </row>
    <row r="44" spans="1:16">
      <c r="A44" s="1" t="s">
        <v>713</v>
      </c>
      <c r="B44" t="s">
        <v>520</v>
      </c>
      <c r="C44" t="s">
        <v>714</v>
      </c>
      <c r="D44" t="s">
        <v>0</v>
      </c>
      <c r="E44" t="s">
        <v>715</v>
      </c>
      <c r="F44" t="s">
        <v>281</v>
      </c>
      <c r="J44" t="s">
        <v>716</v>
      </c>
    </row>
    <row r="45" spans="1:16">
      <c r="A45" s="1" t="s">
        <v>391</v>
      </c>
      <c r="B45" t="s">
        <v>273</v>
      </c>
      <c r="C45" t="s">
        <v>717</v>
      </c>
      <c r="D45" t="s">
        <v>0</v>
      </c>
      <c r="E45" t="s">
        <v>718</v>
      </c>
      <c r="J45" t="s">
        <v>719</v>
      </c>
    </row>
    <row r="46" spans="1:16">
      <c r="A46" s="1" t="s">
        <v>591</v>
      </c>
      <c r="B46" t="s">
        <v>520</v>
      </c>
      <c r="C46" t="s">
        <v>550</v>
      </c>
      <c r="D46" t="s">
        <v>551</v>
      </c>
      <c r="E46" t="s">
        <v>592</v>
      </c>
      <c r="J46" t="s">
        <v>593</v>
      </c>
    </row>
    <row r="47" spans="1:16">
      <c r="A47" s="1" t="s">
        <v>384</v>
      </c>
      <c r="B47" t="s">
        <v>273</v>
      </c>
      <c r="C47" t="s">
        <v>609</v>
      </c>
      <c r="D47" t="s">
        <v>0</v>
      </c>
      <c r="E47" t="s">
        <v>720</v>
      </c>
      <c r="J47" t="s">
        <v>721</v>
      </c>
    </row>
    <row r="48" spans="1:16">
      <c r="A48" s="1" t="s">
        <v>543</v>
      </c>
      <c r="B48" t="s">
        <v>273</v>
      </c>
      <c r="C48" t="s">
        <v>544</v>
      </c>
      <c r="D48" t="s">
        <v>0</v>
      </c>
      <c r="E48" t="s">
        <v>545</v>
      </c>
      <c r="J48" t="s">
        <v>546</v>
      </c>
      <c r="L48" t="s">
        <v>547</v>
      </c>
    </row>
    <row r="49" spans="1:10">
      <c r="A49" s="1" t="s">
        <v>587</v>
      </c>
      <c r="B49" t="s">
        <v>512</v>
      </c>
      <c r="C49" t="s">
        <v>548</v>
      </c>
      <c r="D49" t="s">
        <v>0</v>
      </c>
      <c r="E49" t="s">
        <v>549</v>
      </c>
      <c r="J49" t="s">
        <v>398</v>
      </c>
    </row>
    <row r="50" spans="1:10">
      <c r="A50" s="1" t="s">
        <v>603</v>
      </c>
      <c r="B50" t="s">
        <v>153</v>
      </c>
      <c r="C50" t="s">
        <v>548</v>
      </c>
      <c r="D50" t="s">
        <v>0</v>
      </c>
      <c r="E50" t="s">
        <v>604</v>
      </c>
      <c r="J50" t="s">
        <v>605</v>
      </c>
    </row>
    <row r="51" spans="1:10">
      <c r="A51" s="1" t="s">
        <v>485</v>
      </c>
      <c r="B51" t="s">
        <v>72</v>
      </c>
      <c r="D51" t="s">
        <v>722</v>
      </c>
      <c r="E51" t="s">
        <v>723</v>
      </c>
      <c r="J51" t="s">
        <v>724</v>
      </c>
    </row>
    <row r="52" spans="1:10">
      <c r="A52" t="s">
        <v>725</v>
      </c>
      <c r="B52" t="s">
        <v>520</v>
      </c>
      <c r="C52" s="1" t="s">
        <v>726</v>
      </c>
    </row>
    <row r="53" spans="1:10">
      <c r="C53" s="1" t="s">
        <v>727</v>
      </c>
    </row>
    <row r="54" spans="1:10">
      <c r="A54" t="s">
        <v>343</v>
      </c>
      <c r="B54" t="s">
        <v>520</v>
      </c>
      <c r="C54" s="1" t="s">
        <v>728</v>
      </c>
    </row>
    <row r="55" spans="1:10">
      <c r="A55" t="s">
        <v>729</v>
      </c>
      <c r="B55" t="s">
        <v>730</v>
      </c>
      <c r="C55" s="1" t="s">
        <v>731</v>
      </c>
      <c r="E55" s="1" t="s">
        <v>732</v>
      </c>
    </row>
    <row r="66" spans="3:3">
      <c r="C66" s="4"/>
    </row>
  </sheetData>
  <autoFilter ref="A1:Z1" xr:uid="{A8FE9E78-1DD4-4A91-94FC-EA600A6131F1}"/>
  <hyperlinks>
    <hyperlink ref="F2" r:id="rId1" xr:uid="{B2FD1250-B491-4508-833C-C49FAEBAEBB2}"/>
    <hyperlink ref="A3" r:id="rId2" xr:uid="{F6CC7398-0B67-4141-AB90-37EB631765B3}"/>
    <hyperlink ref="A4" r:id="rId3" xr:uid="{0D5718B3-021C-480E-BF7E-9E9EBE0B96F1}"/>
    <hyperlink ref="A5" r:id="rId4" xr:uid="{7B47D624-B108-4CD9-B14C-3AD1D1520891}"/>
    <hyperlink ref="A6" r:id="rId5" xr:uid="{3E1C7DAC-DB1C-4BD5-B74D-3626E6211F49}"/>
    <hyperlink ref="A7" r:id="rId6" xr:uid="{B48EB31C-344A-4F2E-B332-9AAB5AEBF0D2}"/>
    <hyperlink ref="A8" r:id="rId7" xr:uid="{E26DB4DB-5D1A-486A-B27F-940ED9ED934E}"/>
    <hyperlink ref="A9" r:id="rId8" xr:uid="{29E94771-E3ED-453E-9501-8E1942EA61E6}"/>
    <hyperlink ref="A10" r:id="rId9" xr:uid="{EEF1C94E-18BB-455F-8F8E-F929BDFF8953}"/>
    <hyperlink ref="A11" r:id="rId10" xr:uid="{1DAE189B-3171-4CE5-8131-6B8237DA5C47}"/>
    <hyperlink ref="A12:A13" r:id="rId11" display="Jordan" xr:uid="{5EBBDD27-2D79-44AD-A248-C19D163A178E}"/>
    <hyperlink ref="A14" r:id="rId12" xr:uid="{36E6A842-D23D-4E61-B626-BF98CFE0FCBC}"/>
    <hyperlink ref="A2" r:id="rId13" xr:uid="{F57028A6-BC63-45C7-8217-B650A4CB4F01}"/>
    <hyperlink ref="A16" r:id="rId14" xr:uid="{90C39D26-EC36-46FE-A23B-0A17E1584DDF}"/>
    <hyperlink ref="A17" r:id="rId15" xr:uid="{BB8A160E-E1A8-440F-9C32-9E34884353D2}"/>
    <hyperlink ref="A18" r:id="rId16" xr:uid="{C1BF90A0-85B0-4846-B0EE-6D8EDFB234AD}"/>
    <hyperlink ref="A19" r:id="rId17" xr:uid="{AC099E73-0999-439E-A323-20691D8F133E}"/>
    <hyperlink ref="A20" r:id="rId18" xr:uid="{98153689-A9FC-4FDE-90DD-259319E413DF}"/>
    <hyperlink ref="A21" r:id="rId19" xr:uid="{7E9FCC84-576E-49C6-B6E1-ED6A0CA0FDE9}"/>
    <hyperlink ref="A15" r:id="rId20" xr:uid="{31EDD8F1-890C-4383-96B9-5EA4D557B985}"/>
    <hyperlink ref="A22" r:id="rId21" xr:uid="{4ABA7DE9-9409-4451-BEA6-90D2C55A6AB8}"/>
    <hyperlink ref="A23" r:id="rId22" xr:uid="{79202320-30F6-4CE1-88A3-EE3BF32AE5C9}"/>
    <hyperlink ref="A24" r:id="rId23" xr:uid="{2F93F475-CC73-4DE4-A1D4-0A424058C44B}"/>
    <hyperlink ref="A25" r:id="rId24" xr:uid="{F7AFC556-1669-4A8A-AE9B-9EEB2D2C1A7A}"/>
    <hyperlink ref="A26" r:id="rId25" xr:uid="{3EE223AB-C2B4-4273-B646-944EED4EF8CD}"/>
    <hyperlink ref="A28" r:id="rId26" xr:uid="{103713F3-2AF4-4174-A7B0-029CAB7452CB}"/>
    <hyperlink ref="A29" r:id="rId27" xr:uid="{7B7B8546-1CAE-4313-B0AF-44B81C6C27FD}"/>
    <hyperlink ref="A27" r:id="rId28" xr:uid="{1B58CAFA-6217-41F5-8888-7E2427A9FD11}"/>
    <hyperlink ref="A30" r:id="rId29" xr:uid="{0BBEB8AB-A377-4E2F-839E-F0793F9141D6}"/>
    <hyperlink ref="A31" r:id="rId30" xr:uid="{84CDE6C6-F36D-4330-988D-03BE7CA18549}"/>
    <hyperlink ref="A32" r:id="rId31" xr:uid="{11EC2EC4-F6B2-4AB8-A1C2-172A889F78E0}"/>
    <hyperlink ref="A33" r:id="rId32" xr:uid="{702C4363-D01A-470E-9488-E4B7AFA6FF5F}"/>
    <hyperlink ref="A34" r:id="rId33" xr:uid="{0FBEFFAA-0890-432C-A417-46778373DCEA}"/>
    <hyperlink ref="A35" r:id="rId34" xr:uid="{ADD6B1CB-BEA6-4151-80D4-9541B764098E}"/>
    <hyperlink ref="A36" r:id="rId35" xr:uid="{0193FAA1-E425-4FFB-AF78-D0180C13E957}"/>
    <hyperlink ref="A37" r:id="rId36" xr:uid="{F91112B3-33D8-4FA5-B9EB-4C4B6258F098}"/>
    <hyperlink ref="A38" r:id="rId37" xr:uid="{97882578-8421-4BF6-8CFA-E320B178F7F4}"/>
    <hyperlink ref="A39" r:id="rId38" xr:uid="{CE168439-24AF-4EBD-BAB7-7C08901D6685}"/>
    <hyperlink ref="A40" r:id="rId39" xr:uid="{A225DA2A-F825-4016-84D3-3F8423971461}"/>
    <hyperlink ref="A42" r:id="rId40" location="gref" xr:uid="{D29D91D0-FC99-48D5-9D7F-D38B264B9681}"/>
    <hyperlink ref="A41" r:id="rId41" xr:uid="{2E5312EE-E2F8-4D2C-AB98-7EB02F744869}"/>
    <hyperlink ref="A43" r:id="rId42" xr:uid="{9EDFA778-8DE5-4309-B333-85A6EDC8827D}"/>
    <hyperlink ref="A44" r:id="rId43" xr:uid="{2F99CE96-68DA-4C2E-95F3-1F897727972B}"/>
    <hyperlink ref="A45" r:id="rId44" xr:uid="{D3A62B0D-D558-4A77-92F2-6C59FE0734B7}"/>
    <hyperlink ref="A46" r:id="rId45" xr:uid="{09ABEAD1-B964-4434-9003-2D0C4CCA8D52}"/>
    <hyperlink ref="N42" r:id="rId46" xr:uid="{C6D8EB14-D25A-4978-BADB-273831B0CFFA}"/>
    <hyperlink ref="A47" r:id="rId47" xr:uid="{6FD8F16C-1BD3-42C9-8A82-533BA9E2ED5F}"/>
    <hyperlink ref="A48" r:id="rId48" xr:uid="{0CB7937E-EC2C-41B8-BE54-8BC19600F009}"/>
    <hyperlink ref="A49" r:id="rId49" display="Paraguya" xr:uid="{2553FE32-2C79-4329-9978-511B0C340925}"/>
    <hyperlink ref="A50" r:id="rId50" xr:uid="{E064F706-D999-4445-B956-5F4729497CFB}"/>
    <hyperlink ref="A51" r:id="rId51" xr:uid="{D0CD7EC5-D4E7-4064-A1B8-FA0A150ECC76}"/>
    <hyperlink ref="C52" r:id="rId52" xr:uid="{727BFB72-91E6-43CB-8B8E-6D8026434C80}"/>
    <hyperlink ref="C53" r:id="rId53" xr:uid="{BBEA8C23-B7C7-492D-9813-8D2629B9A77E}"/>
    <hyperlink ref="C54" r:id="rId54" xr:uid="{9B344A62-C703-465F-870E-BA70CB19E3CD}"/>
    <hyperlink ref="E55" r:id="rId55" xr:uid="{3A05E531-3F79-44CC-925A-B442FB670ABB}"/>
    <hyperlink ref="C55" r:id="rId56" xr:uid="{6E78B30E-153E-473C-B876-C68B7E6802FE}"/>
  </hyperlinks>
  <pageMargins left="0.7" right="0.7" top="0.75" bottom="0.75" header="0.3" footer="0.3"/>
  <pageSetup paperSize="9" orientation="portrait" r:id="rId5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1CA88-EDFE-C545-BA97-280A342E0E2D}">
  <sheetPr>
    <pageSetUpPr fitToPage="1"/>
  </sheetPr>
  <dimension ref="A1:EF63"/>
  <sheetViews>
    <sheetView zoomScale="90" zoomScaleNormal="55" workbookViewId="0">
      <pane ySplit="4" topLeftCell="A5" activePane="bottomLeft" state="frozen"/>
      <selection pane="bottomLeft" activeCell="R4" sqref="R4"/>
    </sheetView>
  </sheetViews>
  <sheetFormatPr defaultColWidth="8.81640625" defaultRowHeight="14.5"/>
  <cols>
    <col min="1" max="1" width="5.6328125" customWidth="1"/>
    <col min="2" max="2" width="24.81640625" customWidth="1"/>
    <col min="3" max="3" width="12.453125" customWidth="1"/>
    <col min="4" max="4" width="15.453125" customWidth="1"/>
    <col min="5" max="5" width="11.6328125" customWidth="1"/>
    <col min="6" max="6" width="18.1796875" customWidth="1"/>
    <col min="7" max="7" width="22.6328125" customWidth="1"/>
    <col min="8" max="8" width="14.36328125" customWidth="1"/>
    <col min="9" max="9" width="11.453125" customWidth="1"/>
    <col min="10" max="10" width="22.453125" customWidth="1"/>
    <col min="11" max="11" width="15.1796875" customWidth="1"/>
    <col min="12" max="12" width="11.36328125" customWidth="1"/>
    <col min="14" max="14" width="13.453125" style="91" customWidth="1"/>
    <col min="15" max="15" width="16.6328125" customWidth="1"/>
    <col min="16" max="16" width="2.1796875" customWidth="1"/>
    <col min="17" max="17" width="15.81640625" customWidth="1"/>
    <col min="18" max="18" width="40.81640625" customWidth="1"/>
    <col min="19" max="19" width="9.453125" customWidth="1"/>
    <col min="20" max="20" width="53.81640625" customWidth="1"/>
  </cols>
  <sheetData>
    <row r="1" spans="1:136" ht="21">
      <c r="A1" s="94"/>
      <c r="B1" s="94"/>
      <c r="C1" s="94"/>
      <c r="D1" s="94"/>
      <c r="E1" s="94"/>
      <c r="F1" s="94"/>
      <c r="G1" s="94"/>
    </row>
    <row r="2" spans="1:136" ht="21">
      <c r="A2" s="94"/>
      <c r="B2" s="94"/>
      <c r="C2" s="94"/>
      <c r="D2" s="94"/>
      <c r="E2" s="94"/>
      <c r="F2" s="94"/>
      <c r="G2" s="94"/>
    </row>
    <row r="3" spans="1:136" ht="21">
      <c r="A3" s="94"/>
      <c r="B3" s="94"/>
      <c r="C3" s="94"/>
      <c r="D3" s="94"/>
      <c r="E3" s="94"/>
      <c r="F3" s="94"/>
      <c r="G3" s="94"/>
    </row>
    <row r="4" spans="1:136" ht="75.75" customHeight="1">
      <c r="A4" s="98" t="s">
        <v>756</v>
      </c>
      <c r="B4" s="98" t="s">
        <v>1</v>
      </c>
      <c r="C4" s="99" t="s">
        <v>755</v>
      </c>
      <c r="D4" s="99" t="s">
        <v>760</v>
      </c>
      <c r="E4" s="99" t="s">
        <v>753</v>
      </c>
      <c r="F4" s="99" t="s">
        <v>761</v>
      </c>
      <c r="G4" s="99" t="s">
        <v>762</v>
      </c>
      <c r="H4" s="99" t="s">
        <v>750</v>
      </c>
      <c r="I4" s="99" t="s">
        <v>749</v>
      </c>
      <c r="J4" s="99" t="s">
        <v>763</v>
      </c>
      <c r="K4" s="99" t="s">
        <v>748</v>
      </c>
      <c r="L4" s="99" t="s">
        <v>747</v>
      </c>
      <c r="M4" s="100" t="s">
        <v>746</v>
      </c>
      <c r="N4" s="101" t="s">
        <v>745</v>
      </c>
      <c r="O4" s="102"/>
      <c r="P4" s="102"/>
      <c r="Q4" s="103"/>
      <c r="R4" s="103"/>
      <c r="S4" s="103"/>
      <c r="T4" s="103"/>
      <c r="U4" s="103"/>
    </row>
    <row r="5" spans="1:136">
      <c r="A5" s="98" t="s">
        <v>757</v>
      </c>
      <c r="B5" s="98"/>
      <c r="C5" s="100">
        <v>0.1</v>
      </c>
      <c r="D5" s="100">
        <v>0.1</v>
      </c>
      <c r="E5" s="100">
        <v>0.1</v>
      </c>
      <c r="F5" s="100">
        <v>0.3</v>
      </c>
      <c r="G5" s="100">
        <v>0.2</v>
      </c>
      <c r="H5" s="100">
        <v>0.4</v>
      </c>
      <c r="I5" s="100">
        <v>0.7</v>
      </c>
      <c r="J5" s="100">
        <v>0.4</v>
      </c>
      <c r="K5" s="100">
        <v>0.7</v>
      </c>
      <c r="L5" s="104">
        <v>1</v>
      </c>
      <c r="M5" s="105">
        <f>SUM(C5:L5)</f>
        <v>4</v>
      </c>
      <c r="N5" s="106"/>
      <c r="O5" s="103"/>
      <c r="P5" s="103"/>
      <c r="Q5" s="103"/>
      <c r="R5" s="107" t="s">
        <v>758</v>
      </c>
      <c r="S5" s="103"/>
      <c r="T5" s="103"/>
      <c r="U5" s="103"/>
    </row>
    <row r="6" spans="1:136">
      <c r="A6" s="98">
        <v>1</v>
      </c>
      <c r="B6" s="98" t="s">
        <v>384</v>
      </c>
      <c r="C6" s="108">
        <v>0</v>
      </c>
      <c r="D6" s="108">
        <v>0</v>
      </c>
      <c r="E6" s="108">
        <v>0</v>
      </c>
      <c r="F6" s="108">
        <v>0</v>
      </c>
      <c r="G6" s="108">
        <v>0</v>
      </c>
      <c r="H6" s="108">
        <v>1</v>
      </c>
      <c r="I6" s="108">
        <v>0</v>
      </c>
      <c r="J6" s="108">
        <v>0</v>
      </c>
      <c r="K6" s="108">
        <v>0</v>
      </c>
      <c r="L6" s="108">
        <v>0</v>
      </c>
      <c r="M6" s="105">
        <f>C6*$C$5+D6*$D$5+E6*$E$5+F6*$F$5+G6*$G$5+H6*$H$5+I6*$I$5+J6*$J$5+K6*$K$5+L6*$L$5</f>
        <v>0.4</v>
      </c>
      <c r="N6" s="109">
        <f>(M6-MIN($M$6:$M$61))/(MAX($M$6:$M$61)-MIN($M$6:$M$61))</f>
        <v>0.14285714285714288</v>
      </c>
      <c r="O6" s="103"/>
      <c r="P6" s="103"/>
      <c r="Q6" s="103"/>
      <c r="R6" s="90" t="s">
        <v>755</v>
      </c>
      <c r="S6" s="90">
        <v>0.1</v>
      </c>
      <c r="T6" s="103"/>
      <c r="U6" s="103"/>
    </row>
    <row r="7" spans="1:136">
      <c r="A7" s="98">
        <v>2</v>
      </c>
      <c r="B7" s="98" t="s">
        <v>27</v>
      </c>
      <c r="C7" s="108">
        <v>0</v>
      </c>
      <c r="D7" s="108">
        <v>0</v>
      </c>
      <c r="E7" s="108">
        <v>1</v>
      </c>
      <c r="F7" s="108">
        <v>1</v>
      </c>
      <c r="G7" s="108">
        <v>0</v>
      </c>
      <c r="H7" s="108">
        <v>0</v>
      </c>
      <c r="I7" s="108">
        <v>0</v>
      </c>
      <c r="J7" s="108">
        <v>0</v>
      </c>
      <c r="K7" s="108">
        <v>0</v>
      </c>
      <c r="L7" s="108">
        <v>0</v>
      </c>
      <c r="M7" s="105">
        <f t="shared" ref="M7:M61" si="0">C7*$C$5+D7*$D$5+E7*$E$5+F7*$F$5+G7*$G$5+H7*$H$5+I7*$I$5+J7*$J$5+K7*$K$5+L7*$L$5</f>
        <v>0.4</v>
      </c>
      <c r="N7" s="109">
        <f>(M7-MIN($M$6:$M$61))/(MAX($M$6:$M$61)-MIN($M$6:$M$61))</f>
        <v>0.14285714285714288</v>
      </c>
      <c r="O7" s="103"/>
      <c r="P7" s="103"/>
      <c r="Q7" s="103"/>
      <c r="R7" s="90" t="s">
        <v>754</v>
      </c>
      <c r="S7" s="90">
        <v>0.1</v>
      </c>
      <c r="T7" s="103"/>
      <c r="U7" s="103"/>
    </row>
    <row r="8" spans="1:136">
      <c r="A8" s="98">
        <v>3</v>
      </c>
      <c r="B8" s="98" t="s">
        <v>35</v>
      </c>
      <c r="C8" s="108">
        <v>0</v>
      </c>
      <c r="D8" s="108">
        <v>0</v>
      </c>
      <c r="E8" s="108">
        <v>1</v>
      </c>
      <c r="F8" s="108">
        <v>1</v>
      </c>
      <c r="G8" s="108">
        <v>0</v>
      </c>
      <c r="H8" s="108">
        <v>0</v>
      </c>
      <c r="I8" s="108">
        <v>1</v>
      </c>
      <c r="J8" s="108">
        <v>0</v>
      </c>
      <c r="K8" s="108">
        <v>0</v>
      </c>
      <c r="L8" s="108">
        <v>0</v>
      </c>
      <c r="M8" s="105">
        <f t="shared" si="0"/>
        <v>1.1000000000000001</v>
      </c>
      <c r="N8" s="109">
        <f t="shared" ref="N8:N61" si="1">(M8-MIN($M$6:$M$61))/(MAX($M$6:$M$61)-MIN($M$6:$M$61))</f>
        <v>0.3928571428571429</v>
      </c>
      <c r="O8" s="103"/>
      <c r="P8" s="103"/>
      <c r="Q8" s="103"/>
      <c r="R8" s="90" t="s">
        <v>753</v>
      </c>
      <c r="S8" s="90">
        <v>0.1</v>
      </c>
      <c r="T8" s="103"/>
      <c r="U8" s="103"/>
    </row>
    <row r="9" spans="1:136">
      <c r="A9" s="98">
        <v>4</v>
      </c>
      <c r="B9" s="98" t="s">
        <v>591</v>
      </c>
      <c r="C9" s="108">
        <v>1</v>
      </c>
      <c r="D9" s="108">
        <v>1</v>
      </c>
      <c r="E9" s="108">
        <v>0</v>
      </c>
      <c r="F9" s="108">
        <v>0</v>
      </c>
      <c r="G9" s="108">
        <v>0</v>
      </c>
      <c r="H9" s="108">
        <v>0</v>
      </c>
      <c r="I9" s="108">
        <v>0</v>
      </c>
      <c r="J9" s="108">
        <v>0</v>
      </c>
      <c r="K9" s="108">
        <v>0</v>
      </c>
      <c r="L9" s="108">
        <v>0</v>
      </c>
      <c r="M9" s="105">
        <f t="shared" si="0"/>
        <v>0.2</v>
      </c>
      <c r="N9" s="109">
        <f t="shared" si="1"/>
        <v>7.1428571428571438E-2</v>
      </c>
      <c r="O9" s="103"/>
      <c r="P9" s="103"/>
      <c r="Q9" s="103"/>
      <c r="R9" s="90" t="s">
        <v>751</v>
      </c>
      <c r="S9" s="90">
        <v>0.2</v>
      </c>
      <c r="T9" s="103"/>
      <c r="U9" s="103"/>
    </row>
    <row r="10" spans="1:136">
      <c r="A10" s="98">
        <v>5</v>
      </c>
      <c r="B10" s="98" t="s">
        <v>56</v>
      </c>
      <c r="C10" s="108">
        <v>1</v>
      </c>
      <c r="D10" s="108">
        <v>0</v>
      </c>
      <c r="E10" s="108">
        <v>0</v>
      </c>
      <c r="F10" s="108">
        <v>1</v>
      </c>
      <c r="G10" s="108">
        <v>0</v>
      </c>
      <c r="H10" s="108">
        <v>0</v>
      </c>
      <c r="I10" s="108">
        <v>0</v>
      </c>
      <c r="J10" s="108">
        <v>0</v>
      </c>
      <c r="K10" s="108">
        <v>1</v>
      </c>
      <c r="L10" s="108">
        <v>0</v>
      </c>
      <c r="M10" s="105">
        <f t="shared" si="0"/>
        <v>1.1000000000000001</v>
      </c>
      <c r="N10" s="109">
        <f t="shared" si="1"/>
        <v>0.3928571428571429</v>
      </c>
      <c r="O10" s="103"/>
      <c r="P10" s="103"/>
      <c r="Q10" s="103"/>
      <c r="R10" s="90" t="s">
        <v>752</v>
      </c>
      <c r="S10" s="90">
        <v>0.3</v>
      </c>
      <c r="T10" s="103"/>
      <c r="U10" s="103"/>
    </row>
    <row r="11" spans="1:136" s="95" customFormat="1" ht="17.25" customHeight="1">
      <c r="A11" s="98">
        <v>6</v>
      </c>
      <c r="B11" s="98" t="s">
        <v>71</v>
      </c>
      <c r="C11" s="108">
        <v>0</v>
      </c>
      <c r="D11" s="108">
        <v>0</v>
      </c>
      <c r="E11" s="108">
        <v>0</v>
      </c>
      <c r="F11" s="108">
        <v>1</v>
      </c>
      <c r="G11" s="108">
        <v>0</v>
      </c>
      <c r="H11" s="108">
        <v>0</v>
      </c>
      <c r="I11" s="108">
        <v>1</v>
      </c>
      <c r="J11" s="108">
        <v>0</v>
      </c>
      <c r="K11" s="108">
        <v>1</v>
      </c>
      <c r="L11" s="108">
        <v>1</v>
      </c>
      <c r="M11" s="105">
        <f t="shared" si="0"/>
        <v>2.7</v>
      </c>
      <c r="N11" s="109">
        <f t="shared" si="1"/>
        <v>0.96428571428571441</v>
      </c>
      <c r="O11" s="103"/>
      <c r="P11" s="103"/>
      <c r="Q11" s="103"/>
      <c r="R11" s="90" t="s">
        <v>750</v>
      </c>
      <c r="S11" s="90">
        <v>0.4</v>
      </c>
      <c r="T11" s="103"/>
      <c r="U11" s="103"/>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row>
    <row r="12" spans="1:136" s="96" customFormat="1">
      <c r="A12" s="98">
        <v>7</v>
      </c>
      <c r="B12" s="98" t="s">
        <v>511</v>
      </c>
      <c r="C12" s="108">
        <v>1</v>
      </c>
      <c r="D12" s="108">
        <v>0</v>
      </c>
      <c r="E12" s="108">
        <v>0</v>
      </c>
      <c r="F12" s="108">
        <v>0</v>
      </c>
      <c r="G12" s="108">
        <v>0</v>
      </c>
      <c r="H12" s="108">
        <v>0</v>
      </c>
      <c r="I12" s="108">
        <v>0</v>
      </c>
      <c r="J12" s="108">
        <v>1</v>
      </c>
      <c r="K12" s="108">
        <v>0</v>
      </c>
      <c r="L12" s="108">
        <v>0</v>
      </c>
      <c r="M12" s="105">
        <f t="shared" si="0"/>
        <v>0.5</v>
      </c>
      <c r="N12" s="109">
        <f t="shared" si="1"/>
        <v>0.17857142857142858</v>
      </c>
      <c r="O12" s="103"/>
      <c r="P12" s="103"/>
      <c r="Q12" s="103"/>
      <c r="R12" s="90" t="s">
        <v>759</v>
      </c>
      <c r="S12" s="90">
        <v>0.4</v>
      </c>
      <c r="T12" s="103"/>
      <c r="U12" s="103"/>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row>
    <row r="13" spans="1:136" s="95" customFormat="1">
      <c r="A13" s="98">
        <v>8</v>
      </c>
      <c r="B13" s="98" t="s">
        <v>86</v>
      </c>
      <c r="C13" s="108">
        <v>1</v>
      </c>
      <c r="D13" s="108">
        <v>0</v>
      </c>
      <c r="E13" s="108">
        <v>0</v>
      </c>
      <c r="F13" s="108">
        <v>1</v>
      </c>
      <c r="G13" s="108">
        <v>0</v>
      </c>
      <c r="H13" s="108">
        <v>0</v>
      </c>
      <c r="I13" s="108">
        <v>0</v>
      </c>
      <c r="J13" s="108">
        <v>0</v>
      </c>
      <c r="K13" s="108">
        <v>0</v>
      </c>
      <c r="L13" s="108">
        <v>0</v>
      </c>
      <c r="M13" s="105">
        <f t="shared" si="0"/>
        <v>0.4</v>
      </c>
      <c r="N13" s="109">
        <f t="shared" si="1"/>
        <v>0.14285714285714288</v>
      </c>
      <c r="O13" s="103"/>
      <c r="P13" s="103"/>
      <c r="Q13" s="103"/>
      <c r="R13" s="90" t="s">
        <v>749</v>
      </c>
      <c r="S13" s="90">
        <v>0.7</v>
      </c>
      <c r="T13" s="103"/>
      <c r="U13" s="10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row>
    <row r="14" spans="1:136" s="96" customFormat="1">
      <c r="A14" s="98">
        <v>9</v>
      </c>
      <c r="B14" s="98" t="s">
        <v>94</v>
      </c>
      <c r="C14" s="108">
        <v>0</v>
      </c>
      <c r="D14" s="108">
        <v>0</v>
      </c>
      <c r="E14" s="108">
        <v>0</v>
      </c>
      <c r="F14" s="108">
        <v>1</v>
      </c>
      <c r="G14" s="108">
        <v>0</v>
      </c>
      <c r="H14" s="108">
        <v>0</v>
      </c>
      <c r="I14" s="108">
        <v>1</v>
      </c>
      <c r="J14" s="108">
        <v>0</v>
      </c>
      <c r="K14" s="108">
        <v>0</v>
      </c>
      <c r="L14" s="108">
        <v>0</v>
      </c>
      <c r="M14" s="105">
        <f t="shared" si="0"/>
        <v>1</v>
      </c>
      <c r="N14" s="109">
        <f t="shared" si="1"/>
        <v>0.35714285714285715</v>
      </c>
      <c r="O14" s="103"/>
      <c r="P14" s="103"/>
      <c r="Q14" s="103"/>
      <c r="R14" s="90" t="s">
        <v>748</v>
      </c>
      <c r="S14" s="90">
        <v>0.7</v>
      </c>
      <c r="T14" s="103"/>
      <c r="U14" s="103"/>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row>
    <row r="15" spans="1:136" s="95" customFormat="1">
      <c r="A15" s="98">
        <v>10</v>
      </c>
      <c r="B15" s="110" t="s">
        <v>629</v>
      </c>
      <c r="C15" s="108">
        <v>0</v>
      </c>
      <c r="D15" s="108">
        <v>1</v>
      </c>
      <c r="E15" s="108">
        <v>0</v>
      </c>
      <c r="F15" s="108">
        <v>0</v>
      </c>
      <c r="G15" s="108">
        <v>0</v>
      </c>
      <c r="H15" s="108">
        <v>0</v>
      </c>
      <c r="I15" s="108">
        <v>0</v>
      </c>
      <c r="J15" s="108">
        <v>0</v>
      </c>
      <c r="K15" s="108">
        <v>0</v>
      </c>
      <c r="L15" s="108">
        <v>0</v>
      </c>
      <c r="M15" s="105">
        <f t="shared" si="0"/>
        <v>0.1</v>
      </c>
      <c r="N15" s="109">
        <f t="shared" si="1"/>
        <v>3.5714285714285719E-2</v>
      </c>
      <c r="O15" s="103"/>
      <c r="P15" s="103"/>
      <c r="Q15" s="103"/>
      <c r="R15" s="90" t="s">
        <v>747</v>
      </c>
      <c r="S15" s="111">
        <v>1</v>
      </c>
      <c r="T15" s="103"/>
      <c r="U15" s="103"/>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row>
    <row r="16" spans="1:136" s="96" customFormat="1">
      <c r="A16" s="98">
        <v>11</v>
      </c>
      <c r="B16" s="98" t="s">
        <v>397</v>
      </c>
      <c r="C16" s="108">
        <v>1</v>
      </c>
      <c r="D16" s="108">
        <v>1</v>
      </c>
      <c r="E16" s="108">
        <v>0</v>
      </c>
      <c r="F16" s="108">
        <v>0</v>
      </c>
      <c r="G16" s="108">
        <v>0</v>
      </c>
      <c r="H16" s="108">
        <v>0</v>
      </c>
      <c r="I16" s="108">
        <v>0</v>
      </c>
      <c r="J16" s="108">
        <v>0</v>
      </c>
      <c r="K16" s="108">
        <v>0</v>
      </c>
      <c r="L16" s="108">
        <v>0</v>
      </c>
      <c r="M16" s="105">
        <f t="shared" si="0"/>
        <v>0.2</v>
      </c>
      <c r="N16" s="109">
        <f t="shared" si="1"/>
        <v>7.1428571428571438E-2</v>
      </c>
      <c r="O16" s="103"/>
      <c r="P16" s="103"/>
      <c r="Q16" s="103"/>
      <c r="R16" s="103"/>
      <c r="S16" s="103"/>
      <c r="T16" s="103"/>
      <c r="U16" s="103"/>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row>
    <row r="17" spans="1:136" s="95" customFormat="1">
      <c r="A17" s="98">
        <v>12</v>
      </c>
      <c r="B17" s="98" t="s">
        <v>594</v>
      </c>
      <c r="C17" s="108">
        <v>0</v>
      </c>
      <c r="D17" s="108">
        <v>1</v>
      </c>
      <c r="E17" s="108">
        <v>0</v>
      </c>
      <c r="F17" s="108">
        <v>0</v>
      </c>
      <c r="G17" s="108">
        <v>0</v>
      </c>
      <c r="H17" s="108">
        <v>0</v>
      </c>
      <c r="I17" s="108">
        <v>0</v>
      </c>
      <c r="J17" s="108">
        <v>0</v>
      </c>
      <c r="K17" s="108">
        <v>0</v>
      </c>
      <c r="L17" s="108">
        <v>0</v>
      </c>
      <c r="M17" s="105">
        <f t="shared" si="0"/>
        <v>0.1</v>
      </c>
      <c r="N17" s="109">
        <f t="shared" si="1"/>
        <v>3.5714285714285719E-2</v>
      </c>
      <c r="O17" s="103"/>
      <c r="P17" s="103"/>
      <c r="Q17" s="103"/>
      <c r="R17" s="103"/>
      <c r="S17" s="103"/>
      <c r="T17" s="103"/>
      <c r="U17" s="103"/>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row>
    <row r="18" spans="1:136" s="96" customFormat="1">
      <c r="A18" s="98">
        <v>13</v>
      </c>
      <c r="B18" s="98" t="s">
        <v>111</v>
      </c>
      <c r="C18" s="108">
        <v>0</v>
      </c>
      <c r="D18" s="108">
        <v>0</v>
      </c>
      <c r="E18" s="108">
        <v>0</v>
      </c>
      <c r="F18" s="108">
        <v>0</v>
      </c>
      <c r="G18" s="108">
        <v>0</v>
      </c>
      <c r="H18" s="108">
        <v>0</v>
      </c>
      <c r="I18" s="108">
        <v>1</v>
      </c>
      <c r="J18" s="108">
        <v>0</v>
      </c>
      <c r="K18" s="108">
        <v>1</v>
      </c>
      <c r="L18" s="108">
        <v>0</v>
      </c>
      <c r="M18" s="105">
        <f t="shared" si="0"/>
        <v>1.4</v>
      </c>
      <c r="N18" s="109">
        <f t="shared" si="1"/>
        <v>0.5</v>
      </c>
      <c r="O18" s="103"/>
      <c r="P18" s="103"/>
      <c r="Q18" s="103"/>
      <c r="R18" s="103"/>
      <c r="S18" s="103"/>
      <c r="T18" s="103"/>
      <c r="U18" s="103"/>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row>
    <row r="19" spans="1:136" ht="14.25" customHeight="1">
      <c r="A19" s="98">
        <v>14</v>
      </c>
      <c r="B19" s="98" t="s">
        <v>539</v>
      </c>
      <c r="C19" s="108">
        <v>1</v>
      </c>
      <c r="D19" s="108">
        <v>1</v>
      </c>
      <c r="E19" s="108">
        <v>0</v>
      </c>
      <c r="F19" s="108">
        <v>0</v>
      </c>
      <c r="G19" s="108">
        <v>0</v>
      </c>
      <c r="H19" s="108">
        <v>0</v>
      </c>
      <c r="I19" s="108">
        <v>0</v>
      </c>
      <c r="J19" s="108">
        <v>0</v>
      </c>
      <c r="K19" s="108">
        <v>0</v>
      </c>
      <c r="L19" s="108">
        <v>0</v>
      </c>
      <c r="M19" s="105">
        <f t="shared" si="0"/>
        <v>0.2</v>
      </c>
      <c r="N19" s="109">
        <f t="shared" si="1"/>
        <v>7.1428571428571438E-2</v>
      </c>
      <c r="O19" s="103"/>
      <c r="P19" s="103"/>
      <c r="Q19" s="103"/>
      <c r="R19" s="103"/>
      <c r="S19" s="103"/>
      <c r="T19" s="103"/>
      <c r="U19" s="103"/>
    </row>
    <row r="20" spans="1:136">
      <c r="A20" s="98">
        <v>15</v>
      </c>
      <c r="B20" s="98" t="s">
        <v>638</v>
      </c>
      <c r="C20" s="108">
        <v>0</v>
      </c>
      <c r="D20" s="108">
        <v>1</v>
      </c>
      <c r="E20" s="108">
        <v>0</v>
      </c>
      <c r="F20" s="108">
        <v>0</v>
      </c>
      <c r="G20" s="108">
        <v>0</v>
      </c>
      <c r="H20" s="108">
        <v>0</v>
      </c>
      <c r="I20" s="108">
        <v>0</v>
      </c>
      <c r="J20" s="108">
        <v>0</v>
      </c>
      <c r="K20" s="108">
        <v>0</v>
      </c>
      <c r="L20" s="108">
        <v>0</v>
      </c>
      <c r="M20" s="105">
        <f t="shared" si="0"/>
        <v>0.1</v>
      </c>
      <c r="N20" s="109">
        <f t="shared" si="1"/>
        <v>3.5714285714285719E-2</v>
      </c>
      <c r="O20" s="103"/>
      <c r="P20" s="103"/>
      <c r="Q20" s="103"/>
      <c r="R20" s="103"/>
      <c r="S20" s="103"/>
      <c r="T20" s="103"/>
      <c r="U20" s="103"/>
    </row>
    <row r="21" spans="1:136" s="95" customFormat="1">
      <c r="A21" s="98">
        <v>16</v>
      </c>
      <c r="B21" s="98" t="s">
        <v>597</v>
      </c>
      <c r="C21" s="108">
        <v>0</v>
      </c>
      <c r="D21" s="108">
        <v>1</v>
      </c>
      <c r="E21" s="108">
        <v>0</v>
      </c>
      <c r="F21" s="108">
        <v>0</v>
      </c>
      <c r="G21" s="108">
        <v>0</v>
      </c>
      <c r="H21" s="108">
        <v>0</v>
      </c>
      <c r="I21" s="108">
        <v>0</v>
      </c>
      <c r="J21" s="108">
        <v>0</v>
      </c>
      <c r="K21" s="108">
        <v>0</v>
      </c>
      <c r="L21" s="108">
        <v>0</v>
      </c>
      <c r="M21" s="105">
        <f t="shared" si="0"/>
        <v>0.1</v>
      </c>
      <c r="N21" s="109">
        <f t="shared" si="1"/>
        <v>3.5714285714285719E-2</v>
      </c>
      <c r="O21" s="103"/>
      <c r="P21" s="103"/>
      <c r="Q21" s="103"/>
      <c r="R21" s="103"/>
      <c r="S21" s="103"/>
      <c r="T21" s="103"/>
      <c r="U21" s="103"/>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row>
    <row r="22" spans="1:136" s="96" customFormat="1">
      <c r="A22" s="98">
        <v>17</v>
      </c>
      <c r="B22" s="98" t="s">
        <v>145</v>
      </c>
      <c r="C22" s="108">
        <v>0</v>
      </c>
      <c r="D22" s="108">
        <v>0</v>
      </c>
      <c r="E22" s="108">
        <v>0</v>
      </c>
      <c r="F22" s="108">
        <v>0</v>
      </c>
      <c r="G22" s="108">
        <v>0</v>
      </c>
      <c r="H22" s="108">
        <v>0</v>
      </c>
      <c r="I22" s="108">
        <v>1</v>
      </c>
      <c r="J22" s="108">
        <v>0</v>
      </c>
      <c r="K22" s="108">
        <v>0</v>
      </c>
      <c r="L22" s="108">
        <v>0</v>
      </c>
      <c r="M22" s="105">
        <f t="shared" si="0"/>
        <v>0.7</v>
      </c>
      <c r="N22" s="109">
        <f t="shared" si="1"/>
        <v>0.25</v>
      </c>
      <c r="O22" s="103"/>
      <c r="P22" s="103"/>
      <c r="Q22" s="103"/>
      <c r="R22" s="115"/>
      <c r="S22" s="115"/>
      <c r="T22" s="115"/>
      <c r="U22" s="115"/>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row>
    <row r="23" spans="1:136" s="95" customFormat="1">
      <c r="A23" s="98">
        <v>18</v>
      </c>
      <c r="B23" s="110" t="s">
        <v>744</v>
      </c>
      <c r="C23" s="108">
        <v>1</v>
      </c>
      <c r="D23" s="108">
        <v>1</v>
      </c>
      <c r="E23" s="108">
        <v>0</v>
      </c>
      <c r="F23" s="108">
        <v>0</v>
      </c>
      <c r="G23" s="108">
        <v>0</v>
      </c>
      <c r="H23" s="108">
        <v>0</v>
      </c>
      <c r="I23" s="108">
        <v>0</v>
      </c>
      <c r="J23" s="108">
        <v>0</v>
      </c>
      <c r="K23" s="108">
        <v>0</v>
      </c>
      <c r="L23" s="108">
        <v>0</v>
      </c>
      <c r="M23" s="105">
        <f t="shared" si="0"/>
        <v>0.2</v>
      </c>
      <c r="N23" s="109">
        <f t="shared" si="1"/>
        <v>7.1428571428571438E-2</v>
      </c>
      <c r="O23" s="103"/>
      <c r="P23" s="103" t="s">
        <v>743</v>
      </c>
      <c r="Q23" s="103"/>
      <c r="R23" s="115"/>
      <c r="S23" s="115"/>
      <c r="T23" s="115"/>
      <c r="U23" s="115"/>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row>
    <row r="24" spans="1:136" s="92" customFormat="1">
      <c r="A24" s="98">
        <v>19</v>
      </c>
      <c r="B24" s="110" t="s">
        <v>635</v>
      </c>
      <c r="C24" s="108">
        <v>0</v>
      </c>
      <c r="D24" s="108">
        <v>1</v>
      </c>
      <c r="E24" s="108">
        <v>0</v>
      </c>
      <c r="F24" s="108">
        <v>0</v>
      </c>
      <c r="G24" s="108">
        <v>0</v>
      </c>
      <c r="H24" s="108">
        <v>0</v>
      </c>
      <c r="I24" s="108">
        <v>0</v>
      </c>
      <c r="J24" s="108">
        <v>0</v>
      </c>
      <c r="K24" s="108">
        <v>0</v>
      </c>
      <c r="L24" s="108">
        <v>0</v>
      </c>
      <c r="M24" s="105">
        <f t="shared" si="0"/>
        <v>0.1</v>
      </c>
      <c r="N24" s="109">
        <f t="shared" si="1"/>
        <v>3.5714285714285719E-2</v>
      </c>
      <c r="O24" s="103"/>
      <c r="P24" s="103"/>
      <c r="Q24" s="103"/>
      <c r="R24" s="116"/>
      <c r="S24" s="115"/>
      <c r="T24" s="115"/>
      <c r="U24" s="117"/>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row>
    <row r="25" spans="1:136" s="95" customFormat="1" ht="15.75" customHeight="1">
      <c r="A25" s="98">
        <v>20</v>
      </c>
      <c r="B25" s="98" t="s">
        <v>152</v>
      </c>
      <c r="C25" s="108">
        <v>1</v>
      </c>
      <c r="D25" s="108">
        <v>0</v>
      </c>
      <c r="E25" s="108">
        <v>0</v>
      </c>
      <c r="F25" s="108">
        <v>0</v>
      </c>
      <c r="G25" s="108">
        <v>1</v>
      </c>
      <c r="H25" s="108">
        <v>1</v>
      </c>
      <c r="I25" s="108">
        <v>0</v>
      </c>
      <c r="J25" s="108">
        <v>0</v>
      </c>
      <c r="K25" s="108">
        <v>1</v>
      </c>
      <c r="L25" s="108">
        <v>0</v>
      </c>
      <c r="M25" s="105">
        <f t="shared" si="0"/>
        <v>1.4</v>
      </c>
      <c r="N25" s="109">
        <f t="shared" si="1"/>
        <v>0.5</v>
      </c>
      <c r="O25" s="103"/>
      <c r="P25" s="103"/>
      <c r="Q25" s="103"/>
      <c r="R25" s="116"/>
      <c r="S25" s="115"/>
      <c r="T25" s="115"/>
      <c r="U25" s="117"/>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row>
    <row r="26" spans="1:136" s="96" customFormat="1">
      <c r="A26" s="98">
        <v>21</v>
      </c>
      <c r="B26" s="98" t="s">
        <v>380</v>
      </c>
      <c r="C26" s="108">
        <v>0</v>
      </c>
      <c r="D26" s="108">
        <v>0</v>
      </c>
      <c r="E26" s="108">
        <v>0</v>
      </c>
      <c r="F26" s="108">
        <v>1</v>
      </c>
      <c r="G26" s="108">
        <v>1</v>
      </c>
      <c r="H26" s="108">
        <v>0</v>
      </c>
      <c r="I26" s="108">
        <v>0</v>
      </c>
      <c r="J26" s="108">
        <v>0</v>
      </c>
      <c r="K26" s="108">
        <v>0</v>
      </c>
      <c r="L26" s="108">
        <v>0</v>
      </c>
      <c r="M26" s="105">
        <f t="shared" si="0"/>
        <v>0.5</v>
      </c>
      <c r="N26" s="109">
        <f t="shared" si="1"/>
        <v>0.17857142857142858</v>
      </c>
      <c r="O26" s="103"/>
      <c r="P26" s="103"/>
      <c r="Q26" s="103"/>
      <c r="R26" s="116"/>
      <c r="S26" s="116"/>
      <c r="T26" s="115"/>
      <c r="U26" s="117"/>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row>
    <row r="27" spans="1:136" s="95" customFormat="1">
      <c r="A27" s="98">
        <v>22</v>
      </c>
      <c r="B27" s="98" t="s">
        <v>171</v>
      </c>
      <c r="C27" s="108">
        <v>0</v>
      </c>
      <c r="D27" s="108">
        <v>0</v>
      </c>
      <c r="E27" s="108">
        <v>1</v>
      </c>
      <c r="F27" s="108">
        <v>0</v>
      </c>
      <c r="G27" s="108">
        <v>0</v>
      </c>
      <c r="H27" s="108">
        <v>0</v>
      </c>
      <c r="I27" s="108">
        <v>1</v>
      </c>
      <c r="J27" s="108">
        <v>0</v>
      </c>
      <c r="K27" s="108">
        <v>0</v>
      </c>
      <c r="L27" s="108">
        <v>0</v>
      </c>
      <c r="M27" s="105">
        <f t="shared" si="0"/>
        <v>0.79999999999999993</v>
      </c>
      <c r="N27" s="109">
        <f t="shared" si="1"/>
        <v>0.2857142857142857</v>
      </c>
      <c r="O27" s="103"/>
      <c r="P27" s="103"/>
      <c r="Q27" s="103"/>
      <c r="R27" s="116"/>
      <c r="S27" s="116"/>
      <c r="T27" s="115"/>
      <c r="U27" s="11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row>
    <row r="28" spans="1:136" s="96" customFormat="1">
      <c r="A28" s="98">
        <v>23</v>
      </c>
      <c r="B28" s="98" t="s">
        <v>543</v>
      </c>
      <c r="C28" s="108">
        <v>0</v>
      </c>
      <c r="D28" s="108">
        <v>0</v>
      </c>
      <c r="E28" s="108">
        <v>0</v>
      </c>
      <c r="F28" s="108">
        <v>1</v>
      </c>
      <c r="G28" s="108">
        <v>0</v>
      </c>
      <c r="H28" s="108">
        <v>0</v>
      </c>
      <c r="I28" s="108">
        <v>0</v>
      </c>
      <c r="J28" s="108">
        <v>0</v>
      </c>
      <c r="K28" s="108">
        <v>0</v>
      </c>
      <c r="L28" s="108">
        <v>0</v>
      </c>
      <c r="M28" s="105">
        <f t="shared" si="0"/>
        <v>0.3</v>
      </c>
      <c r="N28" s="109">
        <f t="shared" si="1"/>
        <v>0.10714285714285715</v>
      </c>
      <c r="O28" s="103"/>
      <c r="P28" s="103"/>
      <c r="Q28" s="103"/>
      <c r="R28" s="116"/>
      <c r="S28" s="115"/>
      <c r="T28" s="115"/>
      <c r="U28" s="117"/>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row>
    <row r="29" spans="1:136">
      <c r="A29" s="98">
        <v>24</v>
      </c>
      <c r="B29" s="98" t="s">
        <v>184</v>
      </c>
      <c r="C29" s="108">
        <v>0</v>
      </c>
      <c r="D29" s="108">
        <v>0</v>
      </c>
      <c r="E29" s="108">
        <v>0</v>
      </c>
      <c r="F29" s="108">
        <v>0</v>
      </c>
      <c r="G29" s="108">
        <v>0</v>
      </c>
      <c r="H29" s="108">
        <v>0</v>
      </c>
      <c r="I29" s="108">
        <v>1</v>
      </c>
      <c r="J29" s="108">
        <v>0</v>
      </c>
      <c r="K29" s="108">
        <v>1</v>
      </c>
      <c r="L29" s="108">
        <v>0</v>
      </c>
      <c r="M29" s="105">
        <f t="shared" si="0"/>
        <v>1.4</v>
      </c>
      <c r="N29" s="109">
        <f t="shared" si="1"/>
        <v>0.5</v>
      </c>
      <c r="O29" s="103"/>
      <c r="P29" s="103"/>
      <c r="Q29" s="103"/>
      <c r="R29" s="116"/>
      <c r="S29" s="115"/>
      <c r="T29" s="115"/>
      <c r="U29" s="117"/>
    </row>
    <row r="30" spans="1:136" s="97" customFormat="1">
      <c r="A30" s="98">
        <v>25</v>
      </c>
      <c r="B30" s="98" t="s">
        <v>195</v>
      </c>
      <c r="C30" s="108">
        <v>0</v>
      </c>
      <c r="D30" s="108">
        <v>0</v>
      </c>
      <c r="E30" s="108">
        <v>0</v>
      </c>
      <c r="F30" s="108">
        <v>1</v>
      </c>
      <c r="G30" s="108">
        <v>0</v>
      </c>
      <c r="H30" s="108">
        <v>0</v>
      </c>
      <c r="I30" s="108">
        <v>1</v>
      </c>
      <c r="J30" s="108">
        <v>0</v>
      </c>
      <c r="K30" s="108">
        <v>1</v>
      </c>
      <c r="L30" s="108">
        <v>1</v>
      </c>
      <c r="M30" s="105">
        <f t="shared" si="0"/>
        <v>2.7</v>
      </c>
      <c r="N30" s="109">
        <f t="shared" si="1"/>
        <v>0.96428571428571441</v>
      </c>
      <c r="O30" s="103"/>
      <c r="P30" s="103"/>
      <c r="Q30" s="103"/>
      <c r="R30" s="115"/>
      <c r="S30" s="115"/>
      <c r="T30" s="115"/>
      <c r="U30" s="117"/>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row>
    <row r="31" spans="1:136" s="95" customFormat="1">
      <c r="A31" s="98">
        <v>26</v>
      </c>
      <c r="B31" s="98" t="s">
        <v>235</v>
      </c>
      <c r="C31" s="108">
        <v>0</v>
      </c>
      <c r="D31" s="108">
        <v>0</v>
      </c>
      <c r="E31" s="108">
        <v>0</v>
      </c>
      <c r="F31" s="108">
        <v>1</v>
      </c>
      <c r="G31" s="108">
        <v>1</v>
      </c>
      <c r="H31" s="108">
        <v>0</v>
      </c>
      <c r="I31" s="108">
        <v>0</v>
      </c>
      <c r="J31" s="108">
        <v>0</v>
      </c>
      <c r="K31" s="108">
        <v>0</v>
      </c>
      <c r="L31" s="108">
        <v>0</v>
      </c>
      <c r="M31" s="105">
        <f t="shared" si="0"/>
        <v>0.5</v>
      </c>
      <c r="N31" s="109">
        <f t="shared" si="1"/>
        <v>0.17857142857142858</v>
      </c>
      <c r="O31" s="103"/>
      <c r="P31" s="103"/>
      <c r="Q31" s="103"/>
      <c r="R31" s="116"/>
      <c r="S31" s="115"/>
      <c r="T31" s="115"/>
      <c r="U31" s="117"/>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row>
    <row r="32" spans="1:136" s="96" customFormat="1">
      <c r="A32" s="98">
        <v>27</v>
      </c>
      <c r="B32" s="98" t="s">
        <v>242</v>
      </c>
      <c r="C32" s="108">
        <v>0</v>
      </c>
      <c r="D32" s="108">
        <v>0</v>
      </c>
      <c r="E32" s="108">
        <v>0</v>
      </c>
      <c r="F32" s="108">
        <v>0</v>
      </c>
      <c r="G32" s="108">
        <v>0</v>
      </c>
      <c r="H32" s="108">
        <v>1</v>
      </c>
      <c r="I32" s="108">
        <v>1</v>
      </c>
      <c r="J32" s="108">
        <v>0</v>
      </c>
      <c r="K32" s="108">
        <v>1</v>
      </c>
      <c r="L32" s="108">
        <v>1</v>
      </c>
      <c r="M32" s="105">
        <f t="shared" si="0"/>
        <v>2.8</v>
      </c>
      <c r="N32" s="109">
        <f t="shared" si="1"/>
        <v>1</v>
      </c>
      <c r="O32" s="103"/>
      <c r="P32" s="103"/>
      <c r="Q32" s="103"/>
      <c r="R32" s="116"/>
      <c r="S32" s="115"/>
      <c r="T32" s="115"/>
      <c r="U32" s="117"/>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row>
    <row r="33" spans="1:136" s="95" customFormat="1">
      <c r="A33" s="98">
        <v>28</v>
      </c>
      <c r="B33" s="98" t="s">
        <v>258</v>
      </c>
      <c r="C33" s="108">
        <v>0</v>
      </c>
      <c r="D33" s="108">
        <v>0</v>
      </c>
      <c r="E33" s="108">
        <v>1</v>
      </c>
      <c r="F33" s="108">
        <v>0</v>
      </c>
      <c r="G33" s="108">
        <v>1</v>
      </c>
      <c r="H33" s="108">
        <v>0</v>
      </c>
      <c r="I33" s="108">
        <v>0</v>
      </c>
      <c r="J33" s="108">
        <v>0</v>
      </c>
      <c r="K33" s="108">
        <v>0</v>
      </c>
      <c r="L33" s="108">
        <v>0</v>
      </c>
      <c r="M33" s="105">
        <f t="shared" si="0"/>
        <v>0.30000000000000004</v>
      </c>
      <c r="N33" s="109">
        <f t="shared" si="1"/>
        <v>0.10714285714285716</v>
      </c>
      <c r="O33" s="112" t="s">
        <v>265</v>
      </c>
      <c r="P33" s="112"/>
      <c r="Q33" s="112"/>
      <c r="R33" s="116"/>
      <c r="S33" s="115"/>
      <c r="T33" s="115"/>
      <c r="U33" s="117"/>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row>
    <row r="34" spans="1:136" s="96" customFormat="1">
      <c r="A34" s="98">
        <v>29</v>
      </c>
      <c r="B34" s="98" t="s">
        <v>266</v>
      </c>
      <c r="C34" s="108">
        <v>1</v>
      </c>
      <c r="D34" s="108">
        <v>1</v>
      </c>
      <c r="E34" s="108">
        <v>0</v>
      </c>
      <c r="F34" s="108">
        <v>0</v>
      </c>
      <c r="G34" s="108">
        <v>0</v>
      </c>
      <c r="H34" s="108">
        <v>0</v>
      </c>
      <c r="I34" s="108">
        <v>0</v>
      </c>
      <c r="J34" s="108">
        <v>0</v>
      </c>
      <c r="K34" s="108">
        <v>0</v>
      </c>
      <c r="L34" s="108">
        <v>0</v>
      </c>
      <c r="M34" s="105">
        <f t="shared" si="0"/>
        <v>0.2</v>
      </c>
      <c r="N34" s="109">
        <f t="shared" si="1"/>
        <v>7.1428571428571438E-2</v>
      </c>
      <c r="O34" s="112"/>
      <c r="P34" s="112"/>
      <c r="Q34" s="112"/>
      <c r="R34" s="115"/>
      <c r="S34" s="115"/>
      <c r="T34" s="115"/>
      <c r="U34" s="118"/>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row>
    <row r="35" spans="1:136" s="95" customFormat="1">
      <c r="A35" s="98">
        <v>30</v>
      </c>
      <c r="B35" s="98" t="s">
        <v>399</v>
      </c>
      <c r="C35" s="108">
        <v>1</v>
      </c>
      <c r="D35" s="108">
        <v>0</v>
      </c>
      <c r="E35" s="108">
        <v>0</v>
      </c>
      <c r="F35" s="108">
        <v>1</v>
      </c>
      <c r="G35" s="108">
        <v>1</v>
      </c>
      <c r="H35" s="108">
        <v>0</v>
      </c>
      <c r="I35" s="108">
        <v>0</v>
      </c>
      <c r="J35" s="108">
        <v>0</v>
      </c>
      <c r="K35" s="108">
        <v>0</v>
      </c>
      <c r="L35" s="108">
        <v>0</v>
      </c>
      <c r="M35" s="105">
        <f t="shared" si="0"/>
        <v>0.60000000000000009</v>
      </c>
      <c r="N35" s="109">
        <f t="shared" si="1"/>
        <v>0.21428571428571433</v>
      </c>
      <c r="O35" s="112"/>
      <c r="P35" s="112"/>
      <c r="Q35" s="112"/>
      <c r="R35" s="115"/>
      <c r="S35" s="115"/>
      <c r="T35" s="115"/>
      <c r="U35" s="117"/>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row>
    <row r="36" spans="1:136" s="96" customFormat="1">
      <c r="A36" s="98">
        <v>31</v>
      </c>
      <c r="B36" s="98" t="s">
        <v>603</v>
      </c>
      <c r="C36" s="108">
        <v>0</v>
      </c>
      <c r="D36" s="108">
        <v>0</v>
      </c>
      <c r="E36" s="108">
        <v>0</v>
      </c>
      <c r="F36" s="108">
        <v>1</v>
      </c>
      <c r="G36" s="108">
        <v>0</v>
      </c>
      <c r="H36" s="108">
        <v>0</v>
      </c>
      <c r="I36" s="108">
        <v>0</v>
      </c>
      <c r="J36" s="108">
        <v>0</v>
      </c>
      <c r="K36" s="108">
        <v>0</v>
      </c>
      <c r="L36" s="108">
        <v>0</v>
      </c>
      <c r="M36" s="105">
        <f t="shared" si="0"/>
        <v>0.3</v>
      </c>
      <c r="N36" s="109">
        <f t="shared" si="1"/>
        <v>0.10714285714285715</v>
      </c>
      <c r="O36" s="112"/>
      <c r="P36" s="112"/>
      <c r="Q36" s="112"/>
      <c r="R36" s="115"/>
      <c r="S36" s="115"/>
      <c r="T36" s="115"/>
      <c r="U36" s="119"/>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row>
    <row r="37" spans="1:136" s="96" customFormat="1">
      <c r="A37" s="98">
        <v>32</v>
      </c>
      <c r="B37" s="98" t="s">
        <v>742</v>
      </c>
      <c r="C37" s="108">
        <v>0</v>
      </c>
      <c r="D37" s="108">
        <v>0</v>
      </c>
      <c r="E37" s="108">
        <v>0</v>
      </c>
      <c r="F37" s="108">
        <v>1</v>
      </c>
      <c r="G37" s="108">
        <v>0</v>
      </c>
      <c r="H37" s="108">
        <v>0</v>
      </c>
      <c r="I37" s="108">
        <v>0</v>
      </c>
      <c r="J37" s="108">
        <v>0</v>
      </c>
      <c r="K37" s="108">
        <v>0</v>
      </c>
      <c r="L37" s="108">
        <v>0</v>
      </c>
      <c r="M37" s="105">
        <f>C37*$C$5+D37*$D$5+E37*$E$5+F37*$F$5+G37*$G$5+H37*$H$5+I37*$I$5+J37*$J$5+K37*$K$5+L37*$L$5</f>
        <v>0.3</v>
      </c>
      <c r="N37" s="109">
        <f t="shared" si="1"/>
        <v>0.10714285714285715</v>
      </c>
      <c r="O37" s="112"/>
      <c r="P37" s="112"/>
      <c r="Q37" s="112"/>
      <c r="R37" s="115"/>
      <c r="S37" s="115"/>
      <c r="T37" s="115"/>
      <c r="U37" s="115"/>
      <c r="V37"/>
      <c r="W37"/>
      <c r="X37" t="s">
        <v>743</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row>
    <row r="38" spans="1:136" s="95" customFormat="1">
      <c r="A38" s="98">
        <v>33</v>
      </c>
      <c r="B38" s="98" t="s">
        <v>519</v>
      </c>
      <c r="C38" s="108">
        <v>0</v>
      </c>
      <c r="D38" s="108">
        <v>0</v>
      </c>
      <c r="E38" s="108">
        <v>0</v>
      </c>
      <c r="F38" s="108">
        <v>0</v>
      </c>
      <c r="G38" s="108">
        <v>1</v>
      </c>
      <c r="H38" s="108">
        <v>0</v>
      </c>
      <c r="I38" s="108">
        <v>0</v>
      </c>
      <c r="J38" s="108">
        <v>0</v>
      </c>
      <c r="K38" s="108">
        <v>0</v>
      </c>
      <c r="L38" s="108">
        <v>0</v>
      </c>
      <c r="M38" s="105">
        <f t="shared" si="0"/>
        <v>0.2</v>
      </c>
      <c r="N38" s="109">
        <f t="shared" si="1"/>
        <v>7.1428571428571438E-2</v>
      </c>
      <c r="O38" s="112"/>
      <c r="P38" s="112"/>
      <c r="Q38" s="112"/>
      <c r="R38" s="103"/>
      <c r="S38" s="103"/>
      <c r="T38" s="103"/>
      <c r="U38" s="103"/>
      <c r="V38"/>
      <c r="W38"/>
      <c r="X38"/>
      <c r="Y38"/>
      <c r="Z38"/>
      <c r="AA38"/>
      <c r="AB38"/>
      <c r="AC38"/>
      <c r="AD38"/>
      <c r="AE38"/>
      <c r="AF38"/>
      <c r="AG38"/>
      <c r="AH38"/>
      <c r="AI38"/>
      <c r="AJ38"/>
      <c r="AK38"/>
      <c r="AL38"/>
      <c r="AM38"/>
      <c r="AN38"/>
      <c r="AO38"/>
      <c r="AP38"/>
      <c r="AQ38"/>
      <c r="AR38"/>
      <c r="AS38"/>
      <c r="AT38"/>
      <c r="AU38"/>
      <c r="AV38"/>
      <c r="AW38"/>
      <c r="AX38"/>
      <c r="AY38"/>
      <c r="AZ38"/>
    </row>
    <row r="39" spans="1:136">
      <c r="A39" s="98">
        <v>34</v>
      </c>
      <c r="B39" s="98" t="s">
        <v>272</v>
      </c>
      <c r="C39" s="108">
        <v>1</v>
      </c>
      <c r="D39" s="108">
        <v>0</v>
      </c>
      <c r="E39" s="108">
        <v>0</v>
      </c>
      <c r="F39" s="108">
        <v>1</v>
      </c>
      <c r="G39" s="108">
        <v>0</v>
      </c>
      <c r="H39" s="108">
        <v>1</v>
      </c>
      <c r="I39" s="108">
        <v>0</v>
      </c>
      <c r="J39" s="108">
        <v>0</v>
      </c>
      <c r="K39" s="108">
        <v>0</v>
      </c>
      <c r="L39" s="108">
        <v>0</v>
      </c>
      <c r="M39" s="105">
        <f t="shared" si="0"/>
        <v>0.8</v>
      </c>
      <c r="N39" s="109">
        <f t="shared" si="1"/>
        <v>0.28571428571428575</v>
      </c>
      <c r="O39" s="112"/>
      <c r="P39" s="112"/>
      <c r="Q39" s="112"/>
      <c r="R39" s="103"/>
      <c r="S39" s="103"/>
      <c r="T39" s="103"/>
      <c r="U39" s="103"/>
    </row>
    <row r="40" spans="1:136">
      <c r="A40" s="98">
        <v>35</v>
      </c>
      <c r="B40" s="98" t="s">
        <v>587</v>
      </c>
      <c r="C40" s="108">
        <v>0</v>
      </c>
      <c r="D40" s="108">
        <v>1</v>
      </c>
      <c r="E40" s="108">
        <v>0</v>
      </c>
      <c r="F40" s="108">
        <v>0</v>
      </c>
      <c r="G40" s="108">
        <v>0</v>
      </c>
      <c r="H40" s="108">
        <v>0</v>
      </c>
      <c r="I40" s="108">
        <v>0</v>
      </c>
      <c r="J40" s="108">
        <v>0</v>
      </c>
      <c r="K40" s="108">
        <v>0</v>
      </c>
      <c r="L40" s="108">
        <v>0</v>
      </c>
      <c r="M40" s="105">
        <f t="shared" si="0"/>
        <v>0.1</v>
      </c>
      <c r="N40" s="109">
        <f t="shared" si="1"/>
        <v>3.5714285714285719E-2</v>
      </c>
      <c r="O40" s="112"/>
      <c r="P40" s="112"/>
      <c r="Q40" s="112"/>
      <c r="R40" s="103"/>
      <c r="S40" s="103"/>
      <c r="T40" s="103"/>
      <c r="U40" s="103"/>
    </row>
    <row r="41" spans="1:136">
      <c r="A41" s="98">
        <v>36</v>
      </c>
      <c r="B41" s="98" t="s">
        <v>713</v>
      </c>
      <c r="C41" s="108">
        <v>0</v>
      </c>
      <c r="D41" s="108">
        <v>1</v>
      </c>
      <c r="E41" s="108">
        <v>0</v>
      </c>
      <c r="F41" s="108">
        <v>0</v>
      </c>
      <c r="G41" s="108">
        <v>1</v>
      </c>
      <c r="H41" s="108">
        <v>0</v>
      </c>
      <c r="I41" s="108">
        <v>0</v>
      </c>
      <c r="J41" s="108">
        <v>0</v>
      </c>
      <c r="K41" s="108">
        <v>0</v>
      </c>
      <c r="L41" s="108">
        <v>0</v>
      </c>
      <c r="M41" s="105">
        <f t="shared" si="0"/>
        <v>0.30000000000000004</v>
      </c>
      <c r="N41" s="109">
        <f t="shared" si="1"/>
        <v>0.10714285714285716</v>
      </c>
      <c r="O41" s="112" t="s">
        <v>265</v>
      </c>
      <c r="P41" s="112"/>
      <c r="Q41" s="112"/>
      <c r="R41" s="103"/>
      <c r="S41" s="103"/>
      <c r="T41" s="103"/>
      <c r="U41" s="103"/>
    </row>
    <row r="42" spans="1:136">
      <c r="A42" s="98">
        <v>37</v>
      </c>
      <c r="B42" s="98" t="s">
        <v>279</v>
      </c>
      <c r="C42" s="108">
        <v>0</v>
      </c>
      <c r="D42" s="108">
        <v>0</v>
      </c>
      <c r="E42" s="108">
        <v>0</v>
      </c>
      <c r="F42" s="108">
        <v>0</v>
      </c>
      <c r="G42" s="108">
        <v>0</v>
      </c>
      <c r="H42" s="108">
        <v>0</v>
      </c>
      <c r="I42" s="108">
        <v>0</v>
      </c>
      <c r="J42" s="108">
        <v>1</v>
      </c>
      <c r="K42" s="108">
        <v>0</v>
      </c>
      <c r="L42" s="108">
        <v>0</v>
      </c>
      <c r="M42" s="105">
        <f t="shared" si="0"/>
        <v>0.4</v>
      </c>
      <c r="N42" s="109">
        <f t="shared" si="1"/>
        <v>0.14285714285714288</v>
      </c>
      <c r="O42" s="112" t="s">
        <v>741</v>
      </c>
      <c r="P42" s="112"/>
      <c r="Q42" s="112"/>
      <c r="R42" s="103"/>
      <c r="S42" s="103"/>
      <c r="T42" s="103"/>
      <c r="U42" s="103"/>
    </row>
    <row r="43" spans="1:136">
      <c r="A43" s="98">
        <v>38</v>
      </c>
      <c r="B43" s="98" t="s">
        <v>740</v>
      </c>
      <c r="C43" s="108"/>
      <c r="D43" s="108"/>
      <c r="E43" s="108"/>
      <c r="F43" s="108"/>
      <c r="G43" s="108"/>
      <c r="H43" s="108"/>
      <c r="I43" s="108"/>
      <c r="J43" s="108"/>
      <c r="K43" s="108"/>
      <c r="L43" s="108"/>
      <c r="M43" s="105">
        <f t="shared" si="0"/>
        <v>0</v>
      </c>
      <c r="N43" s="109">
        <f t="shared" si="1"/>
        <v>0</v>
      </c>
      <c r="O43" s="112"/>
      <c r="P43" s="112"/>
      <c r="Q43" s="112"/>
      <c r="R43" s="103"/>
      <c r="S43" s="103"/>
      <c r="T43" s="103"/>
      <c r="U43" s="103"/>
    </row>
    <row r="44" spans="1:136">
      <c r="A44" s="98">
        <v>39</v>
      </c>
      <c r="B44" s="98" t="s">
        <v>527</v>
      </c>
      <c r="C44" s="108">
        <v>0</v>
      </c>
      <c r="D44" s="108">
        <v>0</v>
      </c>
      <c r="E44" s="108">
        <v>0</v>
      </c>
      <c r="F44" s="108">
        <v>1</v>
      </c>
      <c r="G44" s="108">
        <v>1</v>
      </c>
      <c r="H44" s="108">
        <v>0</v>
      </c>
      <c r="I44" s="108">
        <v>0</v>
      </c>
      <c r="J44" s="108">
        <v>0</v>
      </c>
      <c r="K44" s="108">
        <v>0</v>
      </c>
      <c r="L44" s="108">
        <v>0</v>
      </c>
      <c r="M44" s="105">
        <f t="shared" si="0"/>
        <v>0.5</v>
      </c>
      <c r="N44" s="109">
        <f t="shared" si="1"/>
        <v>0.17857142857142858</v>
      </c>
      <c r="O44" s="112"/>
      <c r="P44" s="112"/>
      <c r="Q44" s="112"/>
      <c r="R44" s="103"/>
      <c r="S44" s="103"/>
      <c r="T44" s="103"/>
      <c r="U44" s="103"/>
    </row>
    <row r="45" spans="1:136">
      <c r="A45" s="98">
        <v>40</v>
      </c>
      <c r="B45" s="98" t="s">
        <v>289</v>
      </c>
      <c r="C45" s="108">
        <v>0</v>
      </c>
      <c r="D45" s="108">
        <v>0</v>
      </c>
      <c r="E45" s="108">
        <v>0</v>
      </c>
      <c r="F45" s="108">
        <v>1</v>
      </c>
      <c r="G45" s="108">
        <v>1</v>
      </c>
      <c r="H45" s="108">
        <v>0</v>
      </c>
      <c r="I45" s="108">
        <v>0</v>
      </c>
      <c r="J45" s="108">
        <v>0</v>
      </c>
      <c r="K45" s="108">
        <v>0</v>
      </c>
      <c r="L45" s="108">
        <v>0</v>
      </c>
      <c r="M45" s="105">
        <f t="shared" si="0"/>
        <v>0.5</v>
      </c>
      <c r="N45" s="109">
        <f t="shared" si="1"/>
        <v>0.17857142857142858</v>
      </c>
      <c r="O45" s="112"/>
      <c r="P45" s="112"/>
      <c r="Q45" s="112"/>
      <c r="R45" s="103"/>
      <c r="S45" s="103"/>
      <c r="T45" s="103"/>
      <c r="U45" s="103"/>
    </row>
    <row r="46" spans="1:136">
      <c r="A46" s="98">
        <v>41</v>
      </c>
      <c r="B46" s="98" t="s">
        <v>608</v>
      </c>
      <c r="C46" s="108">
        <v>0</v>
      </c>
      <c r="D46" s="108">
        <v>1</v>
      </c>
      <c r="E46" s="108">
        <v>0</v>
      </c>
      <c r="F46" s="108">
        <v>0</v>
      </c>
      <c r="G46" s="108">
        <v>1</v>
      </c>
      <c r="H46" s="108">
        <v>0</v>
      </c>
      <c r="I46" s="108">
        <v>0</v>
      </c>
      <c r="J46" s="108">
        <v>0</v>
      </c>
      <c r="K46" s="108">
        <v>0</v>
      </c>
      <c r="L46" s="108">
        <v>0</v>
      </c>
      <c r="M46" s="105">
        <f t="shared" si="0"/>
        <v>0.30000000000000004</v>
      </c>
      <c r="N46" s="109">
        <f t="shared" si="1"/>
        <v>0.10714285714285716</v>
      </c>
      <c r="O46" s="112"/>
      <c r="P46" s="112"/>
      <c r="Q46" s="112"/>
      <c r="R46" s="103"/>
      <c r="S46" s="103"/>
      <c r="T46" s="103"/>
      <c r="U46" s="103"/>
    </row>
    <row r="47" spans="1:136">
      <c r="A47" s="98">
        <v>42</v>
      </c>
      <c r="B47" s="98" t="s">
        <v>294</v>
      </c>
      <c r="C47" s="108">
        <v>0</v>
      </c>
      <c r="D47" s="108">
        <v>0</v>
      </c>
      <c r="E47" s="108">
        <v>1</v>
      </c>
      <c r="F47" s="108">
        <v>0</v>
      </c>
      <c r="G47" s="108">
        <v>1</v>
      </c>
      <c r="H47" s="108">
        <v>0</v>
      </c>
      <c r="I47" s="108">
        <v>1</v>
      </c>
      <c r="J47" s="108">
        <v>0</v>
      </c>
      <c r="K47" s="108">
        <v>0</v>
      </c>
      <c r="L47" s="108">
        <v>0</v>
      </c>
      <c r="M47" s="105">
        <f t="shared" si="0"/>
        <v>1</v>
      </c>
      <c r="N47" s="109">
        <f t="shared" si="1"/>
        <v>0.35714285714285715</v>
      </c>
      <c r="O47" s="112"/>
      <c r="P47" s="112"/>
      <c r="Q47" s="112"/>
      <c r="R47" s="103"/>
      <c r="S47" s="103"/>
      <c r="T47" s="103"/>
      <c r="U47" s="103"/>
    </row>
    <row r="48" spans="1:136" ht="14.25" customHeight="1">
      <c r="A48" s="98">
        <v>43</v>
      </c>
      <c r="B48" s="98" t="s">
        <v>314</v>
      </c>
      <c r="C48" s="108">
        <v>0</v>
      </c>
      <c r="D48" s="108">
        <v>0</v>
      </c>
      <c r="E48" s="108">
        <v>0</v>
      </c>
      <c r="F48" s="108">
        <v>1</v>
      </c>
      <c r="G48" s="108">
        <v>0</v>
      </c>
      <c r="H48" s="108">
        <v>0</v>
      </c>
      <c r="I48" s="108">
        <v>0</v>
      </c>
      <c r="J48" s="108">
        <v>0</v>
      </c>
      <c r="K48" s="108">
        <v>0</v>
      </c>
      <c r="L48" s="108">
        <v>0</v>
      </c>
      <c r="M48" s="105">
        <f t="shared" si="0"/>
        <v>0.3</v>
      </c>
      <c r="N48" s="109">
        <f t="shared" si="1"/>
        <v>0.10714285714285715</v>
      </c>
      <c r="O48" s="112"/>
      <c r="P48" s="112"/>
      <c r="Q48" s="112"/>
      <c r="R48" s="103"/>
      <c r="S48" s="103"/>
      <c r="T48" s="103"/>
      <c r="U48" s="103"/>
    </row>
    <row r="49" spans="1:21">
      <c r="A49" s="98">
        <v>44</v>
      </c>
      <c r="B49" s="98" t="s">
        <v>485</v>
      </c>
      <c r="C49" s="108">
        <v>0</v>
      </c>
      <c r="D49" s="108">
        <v>0</v>
      </c>
      <c r="E49" s="108">
        <v>0</v>
      </c>
      <c r="F49" s="108">
        <v>1</v>
      </c>
      <c r="G49" s="108">
        <v>1</v>
      </c>
      <c r="H49" s="108">
        <v>0</v>
      </c>
      <c r="I49" s="108">
        <v>1</v>
      </c>
      <c r="J49" s="108">
        <v>0</v>
      </c>
      <c r="K49" s="108">
        <v>0</v>
      </c>
      <c r="L49" s="108">
        <v>0</v>
      </c>
      <c r="M49" s="105">
        <f t="shared" si="0"/>
        <v>1.2</v>
      </c>
      <c r="N49" s="109">
        <f t="shared" si="1"/>
        <v>0.4285714285714286</v>
      </c>
      <c r="O49" s="112"/>
      <c r="P49" s="112"/>
      <c r="Q49" s="112"/>
      <c r="R49" s="103"/>
      <c r="S49" s="103"/>
      <c r="T49" s="103"/>
      <c r="U49" s="103"/>
    </row>
    <row r="50" spans="1:21">
      <c r="A50" s="98">
        <v>45</v>
      </c>
      <c r="B50" s="98" t="s">
        <v>323</v>
      </c>
      <c r="C50" s="108">
        <v>1</v>
      </c>
      <c r="D50" s="108">
        <v>0</v>
      </c>
      <c r="E50" s="108">
        <v>0</v>
      </c>
      <c r="F50" s="108">
        <v>1</v>
      </c>
      <c r="G50" s="108">
        <v>1</v>
      </c>
      <c r="H50" s="108">
        <v>0</v>
      </c>
      <c r="I50" s="108">
        <v>0</v>
      </c>
      <c r="J50" s="108">
        <v>0</v>
      </c>
      <c r="K50" s="108">
        <v>0</v>
      </c>
      <c r="L50" s="108">
        <v>0</v>
      </c>
      <c r="M50" s="105">
        <f t="shared" si="0"/>
        <v>0.60000000000000009</v>
      </c>
      <c r="N50" s="109">
        <f t="shared" si="1"/>
        <v>0.21428571428571433</v>
      </c>
      <c r="O50" s="112"/>
      <c r="P50" s="112"/>
      <c r="Q50" s="112"/>
      <c r="R50" s="103"/>
      <c r="S50" s="103"/>
      <c r="T50" s="103"/>
      <c r="U50" s="103"/>
    </row>
    <row r="51" spans="1:21">
      <c r="A51" s="98">
        <v>46</v>
      </c>
      <c r="B51" s="98" t="s">
        <v>414</v>
      </c>
      <c r="C51" s="108">
        <v>0</v>
      </c>
      <c r="D51" s="108">
        <v>0</v>
      </c>
      <c r="E51" s="108">
        <v>0</v>
      </c>
      <c r="F51" s="108">
        <v>0</v>
      </c>
      <c r="G51" s="108">
        <v>0</v>
      </c>
      <c r="H51" s="108">
        <v>0</v>
      </c>
      <c r="I51" s="108">
        <v>1</v>
      </c>
      <c r="J51" s="108">
        <v>0</v>
      </c>
      <c r="K51" s="108">
        <v>0</v>
      </c>
      <c r="L51" s="108">
        <v>0</v>
      </c>
      <c r="M51" s="105">
        <f t="shared" si="0"/>
        <v>0.7</v>
      </c>
      <c r="N51" s="109">
        <f t="shared" si="1"/>
        <v>0.25</v>
      </c>
      <c r="O51" s="112" t="s">
        <v>739</v>
      </c>
      <c r="P51" s="112"/>
      <c r="Q51" s="112"/>
      <c r="R51" s="103"/>
      <c r="S51" s="103"/>
      <c r="T51" s="103"/>
      <c r="U51" s="103"/>
    </row>
    <row r="52" spans="1:21">
      <c r="A52" s="98">
        <v>47</v>
      </c>
      <c r="B52" s="98" t="s">
        <v>614</v>
      </c>
      <c r="C52" s="108">
        <v>0</v>
      </c>
      <c r="D52" s="108">
        <v>1</v>
      </c>
      <c r="E52" s="108">
        <v>0</v>
      </c>
      <c r="F52" s="108">
        <v>0</v>
      </c>
      <c r="G52" s="108">
        <v>0</v>
      </c>
      <c r="H52" s="108">
        <v>0</v>
      </c>
      <c r="I52" s="108">
        <v>0</v>
      </c>
      <c r="J52" s="108">
        <v>0</v>
      </c>
      <c r="K52" s="108">
        <v>0</v>
      </c>
      <c r="L52" s="108">
        <v>0</v>
      </c>
      <c r="M52" s="105">
        <f t="shared" si="0"/>
        <v>0.1</v>
      </c>
      <c r="N52" s="109">
        <f t="shared" si="1"/>
        <v>3.5714285714285719E-2</v>
      </c>
      <c r="O52" s="112"/>
      <c r="P52" s="112"/>
      <c r="Q52" s="112"/>
      <c r="R52" s="103"/>
      <c r="S52" s="103"/>
      <c r="T52" s="103"/>
      <c r="U52" s="103"/>
    </row>
    <row r="53" spans="1:21">
      <c r="A53" s="98">
        <v>48</v>
      </c>
      <c r="B53" s="98" t="s">
        <v>391</v>
      </c>
      <c r="C53" s="108">
        <v>1</v>
      </c>
      <c r="D53" s="108">
        <v>0</v>
      </c>
      <c r="E53" s="108">
        <v>0</v>
      </c>
      <c r="F53" s="108">
        <v>1</v>
      </c>
      <c r="G53" s="108">
        <v>1</v>
      </c>
      <c r="H53" s="108">
        <v>0</v>
      </c>
      <c r="I53" s="108">
        <v>0</v>
      </c>
      <c r="J53" s="108">
        <v>0</v>
      </c>
      <c r="K53" s="108">
        <v>0</v>
      </c>
      <c r="L53" s="108">
        <v>0</v>
      </c>
      <c r="M53" s="105">
        <f t="shared" si="0"/>
        <v>0.60000000000000009</v>
      </c>
      <c r="N53" s="109">
        <f t="shared" si="1"/>
        <v>0.21428571428571433</v>
      </c>
      <c r="O53" s="112"/>
      <c r="P53" s="112"/>
      <c r="Q53" s="112"/>
      <c r="R53" s="103"/>
      <c r="S53" s="103"/>
      <c r="T53" s="103"/>
      <c r="U53" s="103"/>
    </row>
    <row r="54" spans="1:21">
      <c r="A54" s="98">
        <v>49</v>
      </c>
      <c r="B54" s="98" t="s">
        <v>330</v>
      </c>
      <c r="C54" s="108">
        <v>1</v>
      </c>
      <c r="D54" s="108">
        <v>1</v>
      </c>
      <c r="E54" s="108">
        <v>0</v>
      </c>
      <c r="F54" s="108">
        <v>0</v>
      </c>
      <c r="G54" s="108">
        <v>0</v>
      </c>
      <c r="H54" s="108">
        <v>1</v>
      </c>
      <c r="I54" s="108">
        <v>0</v>
      </c>
      <c r="J54" s="108">
        <v>0</v>
      </c>
      <c r="K54" s="108">
        <v>1</v>
      </c>
      <c r="L54" s="108">
        <v>0</v>
      </c>
      <c r="M54" s="105">
        <f t="shared" si="0"/>
        <v>1.3</v>
      </c>
      <c r="N54" s="109">
        <f t="shared" si="1"/>
        <v>0.46428571428571436</v>
      </c>
      <c r="O54" s="112"/>
      <c r="P54" s="112"/>
      <c r="Q54" s="112"/>
      <c r="R54" s="103"/>
      <c r="S54" s="103"/>
      <c r="T54" s="103"/>
      <c r="U54" s="103"/>
    </row>
    <row r="55" spans="1:21">
      <c r="A55" s="98">
        <v>50</v>
      </c>
      <c r="B55" s="98" t="s">
        <v>632</v>
      </c>
      <c r="C55" s="108">
        <v>0</v>
      </c>
      <c r="D55" s="108">
        <v>0</v>
      </c>
      <c r="E55" s="108">
        <v>0</v>
      </c>
      <c r="F55" s="108">
        <v>0</v>
      </c>
      <c r="G55" s="108">
        <v>1</v>
      </c>
      <c r="H55" s="108">
        <v>0</v>
      </c>
      <c r="I55" s="108">
        <v>0</v>
      </c>
      <c r="J55" s="108">
        <v>0</v>
      </c>
      <c r="K55" s="108">
        <v>0</v>
      </c>
      <c r="L55" s="108">
        <v>0</v>
      </c>
      <c r="M55" s="105">
        <f t="shared" si="0"/>
        <v>0.2</v>
      </c>
      <c r="N55" s="109">
        <f t="shared" si="1"/>
        <v>7.1428571428571438E-2</v>
      </c>
      <c r="O55" s="112"/>
      <c r="P55" s="112"/>
      <c r="Q55" s="112"/>
      <c r="R55" s="103"/>
      <c r="S55" s="103"/>
      <c r="T55" s="103"/>
      <c r="U55" s="103"/>
    </row>
    <row r="56" spans="1:21" ht="16.5" customHeight="1">
      <c r="A56" s="98">
        <v>51</v>
      </c>
      <c r="B56" s="98" t="s">
        <v>344</v>
      </c>
      <c r="C56" s="108">
        <v>0</v>
      </c>
      <c r="D56" s="108">
        <v>0</v>
      </c>
      <c r="E56" s="108"/>
      <c r="F56" s="108">
        <v>0</v>
      </c>
      <c r="G56" s="108">
        <v>0</v>
      </c>
      <c r="H56" s="108">
        <v>0</v>
      </c>
      <c r="I56" s="108"/>
      <c r="J56" s="108">
        <v>0</v>
      </c>
      <c r="K56" s="108">
        <v>0</v>
      </c>
      <c r="L56" s="108">
        <v>0</v>
      </c>
      <c r="M56" s="105">
        <f t="shared" si="0"/>
        <v>0</v>
      </c>
      <c r="N56" s="109">
        <f t="shared" si="1"/>
        <v>0</v>
      </c>
      <c r="O56" s="113" t="s">
        <v>738</v>
      </c>
      <c r="P56" s="113"/>
      <c r="Q56" s="112" t="s">
        <v>737</v>
      </c>
      <c r="R56" s="103"/>
      <c r="S56" s="103"/>
      <c r="T56" s="103"/>
      <c r="U56" s="103"/>
    </row>
    <row r="57" spans="1:21">
      <c r="A57" s="98">
        <v>52</v>
      </c>
      <c r="B57" s="98" t="s">
        <v>736</v>
      </c>
      <c r="C57" s="108">
        <v>1</v>
      </c>
      <c r="D57" s="108">
        <v>1</v>
      </c>
      <c r="E57" s="108">
        <v>0</v>
      </c>
      <c r="F57" s="108">
        <v>0</v>
      </c>
      <c r="G57" s="108">
        <v>0</v>
      </c>
      <c r="H57" s="108">
        <v>0</v>
      </c>
      <c r="I57" s="108">
        <v>0</v>
      </c>
      <c r="J57" s="108">
        <v>0</v>
      </c>
      <c r="K57" s="108">
        <v>0</v>
      </c>
      <c r="L57" s="108">
        <v>0</v>
      </c>
      <c r="M57" s="105">
        <f t="shared" si="0"/>
        <v>0.2</v>
      </c>
      <c r="N57" s="109">
        <f t="shared" si="1"/>
        <v>7.1428571428571438E-2</v>
      </c>
      <c r="O57" s="112"/>
      <c r="P57" s="112"/>
      <c r="Q57" s="112"/>
      <c r="R57" s="103"/>
      <c r="S57" s="103"/>
      <c r="T57" s="103"/>
      <c r="U57" s="103"/>
    </row>
    <row r="58" spans="1:21">
      <c r="A58" s="98">
        <v>53</v>
      </c>
      <c r="B58" s="98" t="s">
        <v>402</v>
      </c>
      <c r="C58" s="108">
        <v>0</v>
      </c>
      <c r="D58" s="108">
        <v>1</v>
      </c>
      <c r="E58" s="108">
        <v>0</v>
      </c>
      <c r="F58" s="108">
        <v>0</v>
      </c>
      <c r="G58" s="108">
        <v>0</v>
      </c>
      <c r="H58" s="108">
        <v>0</v>
      </c>
      <c r="I58" s="108">
        <v>0</v>
      </c>
      <c r="J58" s="108">
        <v>0</v>
      </c>
      <c r="K58" s="108">
        <v>0</v>
      </c>
      <c r="L58" s="108">
        <v>0</v>
      </c>
      <c r="M58" s="105">
        <f>C58*$C$5+D58*$D$5+E58*$E$5+F58*$F$5+G58*$G$5+H58*$H$5+I58*$I$5+J58*$J$5+K58*$K$5+L58*$L$5</f>
        <v>0.1</v>
      </c>
      <c r="N58" s="109">
        <f t="shared" si="1"/>
        <v>3.5714285714285719E-2</v>
      </c>
      <c r="O58" s="112"/>
      <c r="P58" s="112"/>
      <c r="Q58" s="112"/>
      <c r="R58" s="103"/>
      <c r="S58" s="103"/>
      <c r="T58" s="103"/>
      <c r="U58" s="103"/>
    </row>
    <row r="59" spans="1:21">
      <c r="A59" s="98">
        <v>54</v>
      </c>
      <c r="B59" s="98" t="s">
        <v>362</v>
      </c>
      <c r="C59" s="108">
        <v>0</v>
      </c>
      <c r="D59" s="108">
        <v>1</v>
      </c>
      <c r="E59" s="108">
        <v>0</v>
      </c>
      <c r="F59" s="108">
        <v>1</v>
      </c>
      <c r="G59" s="108">
        <v>0</v>
      </c>
      <c r="H59" s="108">
        <v>1</v>
      </c>
      <c r="I59" s="108">
        <v>0</v>
      </c>
      <c r="J59" s="108">
        <v>0</v>
      </c>
      <c r="K59" s="108">
        <v>0</v>
      </c>
      <c r="L59" s="108">
        <v>0</v>
      </c>
      <c r="M59" s="105">
        <f t="shared" si="0"/>
        <v>0.8</v>
      </c>
      <c r="N59" s="109">
        <f t="shared" si="1"/>
        <v>0.28571428571428575</v>
      </c>
      <c r="O59" s="112"/>
      <c r="P59" s="112"/>
      <c r="Q59" s="112"/>
      <c r="R59" s="103"/>
      <c r="S59" s="103"/>
      <c r="T59" s="103"/>
      <c r="U59" s="103"/>
    </row>
    <row r="60" spans="1:21">
      <c r="A60" s="98">
        <v>55</v>
      </c>
      <c r="B60" s="98" t="s">
        <v>371</v>
      </c>
      <c r="C60" s="108">
        <v>0</v>
      </c>
      <c r="D60" s="108">
        <v>0</v>
      </c>
      <c r="E60" s="108">
        <v>0</v>
      </c>
      <c r="F60" s="108">
        <v>0</v>
      </c>
      <c r="G60" s="108">
        <v>1</v>
      </c>
      <c r="H60" s="108">
        <v>0</v>
      </c>
      <c r="I60" s="108">
        <v>0</v>
      </c>
      <c r="J60" s="108">
        <v>0</v>
      </c>
      <c r="K60" s="108">
        <v>0</v>
      </c>
      <c r="L60" s="108">
        <v>0</v>
      </c>
      <c r="M60" s="105">
        <f t="shared" si="0"/>
        <v>0.2</v>
      </c>
      <c r="N60" s="109">
        <f t="shared" si="1"/>
        <v>7.1428571428571438E-2</v>
      </c>
      <c r="O60" s="112"/>
      <c r="P60" s="112"/>
      <c r="Q60" s="112"/>
      <c r="R60" s="103"/>
      <c r="S60" s="103"/>
      <c r="T60" s="103"/>
      <c r="U60" s="103"/>
    </row>
    <row r="61" spans="1:21">
      <c r="A61" s="98">
        <v>56</v>
      </c>
      <c r="B61" s="98" t="s">
        <v>533</v>
      </c>
      <c r="C61" s="108">
        <v>0</v>
      </c>
      <c r="D61" s="108">
        <v>0</v>
      </c>
      <c r="E61" s="108">
        <v>0</v>
      </c>
      <c r="F61" s="108">
        <v>0</v>
      </c>
      <c r="G61" s="108">
        <v>1</v>
      </c>
      <c r="H61" s="108">
        <v>0</v>
      </c>
      <c r="I61" s="108">
        <v>0</v>
      </c>
      <c r="J61" s="108">
        <v>0</v>
      </c>
      <c r="K61" s="108">
        <v>0</v>
      </c>
      <c r="L61" s="108">
        <v>0</v>
      </c>
      <c r="M61" s="105">
        <f t="shared" si="0"/>
        <v>0.2</v>
      </c>
      <c r="N61" s="109">
        <f t="shared" si="1"/>
        <v>7.1428571428571438E-2</v>
      </c>
      <c r="O61" s="112"/>
      <c r="P61" s="112"/>
      <c r="Q61" s="112"/>
      <c r="R61" s="103"/>
      <c r="S61" s="103"/>
      <c r="T61" s="103"/>
      <c r="U61" s="103"/>
    </row>
    <row r="62" spans="1:21">
      <c r="O62" s="93"/>
      <c r="P62" s="93"/>
      <c r="Q62" s="93"/>
    </row>
    <row r="63" spans="1:21">
      <c r="O63" s="93"/>
      <c r="P63" s="93"/>
      <c r="Q63" s="93"/>
    </row>
  </sheetData>
  <conditionalFormatting sqref="C6:L61">
    <cfRule type="cellIs" dxfId="3" priority="1" operator="greaterThan">
      <formula>1</formula>
    </cfRule>
  </conditionalFormatting>
  <pageMargins left="0.25" right="0.25" top="0.75" bottom="0.75" header="0.3" footer="0.3"/>
  <pageSetup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8.81640625"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F M F A A B Q S w M E F A A C A A g A t I h x V b n T W q i j A A A A 9 Q A A A B I A H A B D b 2 5 m a W c v U G F j a 2 F n Z S 5 4 b W w g o h g A K K A U A A A A A A A A A A A A A A A A A A A A A A A A A A A A h Y 8 x D o I w G I W v Q r r T l r o I + S m D q 6 i J i X G t p U I j F E O L 5 W 4 O H s k r i F H U z f F 9 7 x v e u 1 9 v k A 1 N H V x U Z 3 V r U h R h i g J l Z F t o U 6 a o d 8 d w j j I O G y F P o l T B K B u b D L Z I U e X c O S H E e 4 / 9 D L d d S R i l E d n n y 6 2 s V C P Q R 9 b / 5 V A b 6 4 S R C n H Y v c Z w h u M Y M 8 o w B T I x y L X 5 9 m y c + 2 x / I C z 6 2 v W d 4 u Y Q r t Z A p g j k f Y E / A F B L A w Q U A A I A C A C 0 i H F 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I h x V Y T b b F t O A g A A Q x 4 A A B M A H A B G b 3 J t d W x h c y 9 T Z W N 0 a W 9 u M S 5 t I K I Y A C i g F A A A A A A A A A A A A A A A A A A A A A A A A A A A A O 2 W U W / a M B D H 3 5 H 4 D q f 0 B S Q W l Z J 2 k 6 Y + R a z a 1 t J K M P W h 6 o N J j j R r Y i P H 3 k C I 7 1 4 n K S s k D i p B k x A 1 L y D / 4 7 v L / X 0 / k 6 A n Q k Z h m H 9 3 v z Y b z U b y R D j 6 c G L d I A 8 Q R n + Z B Z c Q o W g 2 Q H 2 G T H I P 1 U p / 5 m F k u 5 J z p O K e 8 e c x Y 8 + t 9 u J h Q G K 8 t E Z k H G H 3 i / W 4 f H A Z F e q Z x 0 4 e 4 c R y n w g N V I 7 R f I p p 8 O x Z e 8 Q J T S a M x y 6 L Z E x T M W n l 6 T q L h e U y S Q W f W x 0 Q S g G B M 7 H s w M I a y h j Y B A Y o 4 F a K q R R A / N 8 y E S q + Y O C R K f F C M Y c J 8 Q T j q 9 1 U x m P k G / t J 2 g I S Q T 9 S 3 e B h t i l A i j w T I K R w d u q c F g I s 2 8 1 G S L X v p W v m L c X 6 z X S 6 v f / f z c H d H W R F a z o 1 6 F 9 9 U r p O 2 d 4 8 3 Y 4 s z n c q L h w 7 r S 1 f l J 6 r X i 1 L X p B u 2 K / y 4 j d J / Z A G Z e G K k 1 e h m P c a / 2 C U + o 0 0 I A H G K l 2 p B y 6 Z h o J E G + v v N D q z u a u 1 O L d l g O n J / M F C 2 l o / F F n a V 0 t U D e v D V 5 A 2 l D T O z 5 D 6 9 j V O h D r 9 y N v / j k V / N i X U X 9 W 0 m u O 8 i l z L f u f H Y 3 U y o C K x E n a d s 1 0 H K 7 d 5 l d 1 e y / y 2 u H M N 5 a 3 v r W b D b 0 0 v N e P d h d Z Z W z / f x v w P Y H 7 P m P 9 B z U + d r B 5 + c 7 k f x + W + N p v 7 m W 3 + F h f R 6 d R A Z + Z B N T 5 1 s k H o g S O 0 6 g o 1 C D 1 C h O 5 j t k F o E a H n t R D a 2 4 7 Q s m w Q e u A I r b p K D U K P E K H 7 m G 0 Q W k T o R S 2 E O t s R W p Y N Q g 8 c o V V X q U H o E S J 0 H 7 M N Q o s I / V w L o e f b E V q W D U I P B K E v U E s B A i 0 A F A A C A A g A t I h x V b n T W q i j A A A A 9 Q A A A B I A A A A A A A A A A A A A A A A A A A A A A E N v b m Z p Z y 9 Q Y W N r Y W d l L n h t b F B L A Q I t A B Q A A g A I A L S I c V U P y u m r p A A A A O k A A A A T A A A A A A A A A A A A A A A A A O 8 A A A B b Q 2 9 u d G V u d F 9 U e X B l c 1 0 u e G 1 s U E s B A i 0 A F A A C A A g A t I h x V Y T b b F t O A g A A Q x 4 A A B M A A A A A A A A A A A A A A A A A 4 A E A A E Z v c m 1 1 b G F z L 1 N l Y 3 R p b 2 4 x L m 1 Q S w U G A A A A A A M A A w D C A A A A e w 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v J s A A A A A A A C a m 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W V y Z 2 U l M j B U d 2 8 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x L T A 2 L T E 0 V D E z O j E 0 O j I 4 L j Q 2 O D U w M z V a I i A v P j x F b n R y e S B U e X B l P S J G a W x s U 3 R h d H V z I i B W Y W x 1 Z T 0 i c 0 N v b X B s Z X R l I i A v P j w v U 3 R h Y m x l R W 5 0 c m l l c z 4 8 L 0 l 0 Z W 0 + P E l 0 Z W 0 + P E l 0 Z W 1 M b 2 N h d G l v b j 4 8 S X R l b V R 5 c G U + R m 9 y b X V s Y T w v S X R l b V R 5 c G U + P E l 0 Z W 1 Q Y X R o P l N l Y 3 R p b 2 4 x L 0 1 l c m d l J T I w V H d v L 1 N v d X J j Z T w v S X R l b V B h d G g + P C 9 J d G V t T G 9 j Y X R p b 2 4 + P F N 0 Y W J s Z U V u d H J p Z X M g L z 4 8 L 0 l 0 Z W 0 + P E l 0 Z W 0 + P E l 0 Z W 1 M b 2 N h d G l v b j 4 8 S X R l b V R 5 c G U + R m 9 y b X V s Y T w v S X R l b V R 5 c G U + P E l 0 Z W 1 Q Y X R o P l N l Y 3 R p b 2 4 x L 0 1 l c m d l J T I w V H d v L 0 N o Y W 5 n Z W Q l M j B U e X B l P C 9 J d G V t U G F 0 a D 4 8 L 0 l 0 Z W 1 M b 2 N h d G l v b j 4 8 U 3 R h Y m x l R W 5 0 c m l l c y A v P j w v S X R l b T 4 8 S X R l b T 4 8 S X R l b U x v Y 2 F 0 a W 9 u P j x J d G V t V H l w Z T 5 G b 3 J t d W x h P C 9 J d G V t V H l w Z T 4 8 S X R l b V B h d G g + U 2 V j d G l v b j E v T W V y Z 2 U l M j B P b m 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x L T A 2 L T E 0 V D E z O j E 1 O j E 2 L j c z O T I z M z V a I i A v P j x F b n R y e S B U e X B l P S J G a W x s U 3 R h d H V z I i B W Y W x 1 Z T 0 i c 0 N v b X B s Z X R l I i A v P j w v U 3 R h Y m x l R W 5 0 c m l l c z 4 8 L 0 l 0 Z W 0 + P E l 0 Z W 0 + P E l 0 Z W 1 M b 2 N h d G l v b j 4 8 S X R l b V R 5 c G U + R m 9 y b X V s Y T w v S X R l b V R 5 c G U + P E l 0 Z W 1 Q Y X R o P l N l Y 3 R p b 2 4 x L 0 1 l c m d l J T I w T 2 5 l L 1 N v d X J j Z T w v S X R l b V B h d G g + P C 9 J d G V t T G 9 j Y X R p b 2 4 + P F N 0 Y W J s Z U V u d H J p Z X M g L z 4 8 L 0 l 0 Z W 0 + P E l 0 Z W 0 + P E l 0 Z W 1 M b 2 N h d G l v b j 4 8 S X R l b V R 5 c G U + R m 9 y b X V s Y T w v S X R l b V R 5 c G U + P E l 0 Z W 1 Q Y X R o P l N l Y 3 R p b 2 4 x L 0 1 l c m d l J T I w T 2 5 l L 0 N o Y W 5 n Z W Q l M j B U e X B l P C 9 J d G V t U G F 0 a D 4 8 L 0 l 0 Z W 1 M b 2 N h d G l v b j 4 8 U 3 R h Y m x l R W 5 0 c m l l c y A v P j w v S X R l b T 4 8 S X R l b T 4 8 S X R l b U x v Y 2 F 0 a W 9 u P j x J d G V t V H l w Z T 5 G b 3 J t d W x h P C 9 J d G V t V H l w Z T 4 8 S X R l b V B h d G g + U 2 V j d G l v b j E v T W V y Z 2 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U 0 I i A v P j x F b n R y e S B U e X B l P S J G a W x s R X J y b 3 J D b 2 R l I i B W Y W x 1 Z T 0 i c 1 V u a 2 5 v d 2 4 i I C 8 + P E V u d H J 5 I F R 5 c G U 9 I k Z p b G x F c n J v c k N v d W 5 0 I i B W Y W x 1 Z T 0 i b D A i I C 8 + P E V u d H J 5 I F R 5 c G U 9 I k Z p b G x M Y X N 0 V X B k Y X R l Z C I g V m F s d W U 9 I m Q y M D I x L T A 2 L T E 0 V D E z O j E 1 O j U 3 L j g 0 N j k x N z V a I i A v P j x F b n R y e S B U e X B l P S J G a W x s Q 2 9 s d W 1 u V H l w Z X M i I F Z h b H V l P S J z Q m d V R k J R T U R B d 0 1 G Q m d Z R 0 J R V T 0 i I C 8 + P E V u d H J 5 I F R 5 c G U 9 I k Z p b G x D b 2 x 1 b W 5 O Y W 1 l c y I g V m F s d W U 9 I n N b J n F 1 b 3 Q 7 Q 2 9 1 b n R y e S Z x d W 9 0 O y w m c X V v d D t O U F A g c 2 h h c m U m c X V v d D s s J n F 1 b 3 Q 7 T k V H L U 5 Q U C Z x d W 9 0 O y w m c X V v d D t O Y X R p b 2 5 h b C B F b G V j d H J p Y 2 l 0 e S B n Z W 5 l c m F 0 a W 9 u J n F 1 b 3 Q 7 L C Z x d W 9 0 O 0 5 Q U C Z x d W 9 0 O y w m c X V v d D t O d W N D Z W 5 0 c m U m c X V v d D s s J n F 1 b 3 Q 7 T W 9 V J n F 1 b 3 Q 7 L C Z x d W 9 0 O 0 Z 1 b m R p b m c m c X V v d D s s J n F 1 b 3 Q 7 R 3 J h Z G l u Z y Z x d W 9 0 O y w m c X V v d D t M Z X Z l b C B v Z i B l b m d h Z 2 V t Z W 5 0 J n F 1 b 3 Q 7 L C Z x d W 9 0 O 0 N h c G l 0 Y W w m c X V v d D s s J n F 1 b 3 Q 7 T W V y Z 2 U g V H d v L k N v d W 5 0 c n k m c X V v d D s s J n F 1 b 3 Q 7 T W V y Z 2 U g V H d v L l N 1 b S B v Z i B O Z X Q g T 3 V 0 c H V 0 I G F k a n V z d G V k I H R v I G N h c G F j a X R 5 I G Z h Y 3 R v c i Z x d W 9 0 O y w m c X V v d D t N Z X J n Z S B U d 2 8 u U 3 V t I G 9 m I E 5 h d G l v b m F s I E V s Z W N 0 c m l j a X R 5 I G d l b m V y Y X R p b 2 4 g a W 4 g M j A 0 M C Z x d W 9 0 O 1 0 i I C 8 + P E V u d H J 5 I F R 5 c G U 9 I k Z p b G x T d G F 0 d X M i I F Z h b H V l P S J z Q 2 9 t c G x l d G U i I C 8 + P E V u d H J 5 I F R 5 c G U 9 I l J l b G F 0 a W 9 u c 2 h p c E l u Z m 9 D b 2 5 0 Y W l u Z X I i I F Z h b H V l P S J z e y Z x d W 9 0 O 2 N v b H V t b k N v d W 5 0 J n F 1 b 3 Q 7 O j E 0 L C Z x d W 9 0 O 2 t l e U N v b H V t b k 5 h b W V z J n F 1 b 3 Q 7 O l t d L C Z x d W 9 0 O 3 F 1 Z X J 5 U m V s Y X R p b 2 5 z a G l w c y Z x d W 9 0 O z p b e y Z x d W 9 0 O 2 t l e U N v b H V t b k N v d W 5 0 J n F 1 b 3 Q 7 O j E s J n F 1 b 3 Q 7 a 2 V 5 Q 2 9 s d W 1 u J n F 1 b 3 Q 7 O j A s J n F 1 b 3 Q 7 b 3 R o Z X J L Z X l D b 2 x 1 b W 5 J Z G V u d G l 0 e S Z x d W 9 0 O z o m c X V v d D t T Z W N 0 a W 9 u M S 9 N Z X J n Z S B U d 2 8 v Q 2 h h b m d l Z C B U e X B l L n t D b 3 V u d H J 5 L D B 9 J n F 1 b 3 Q 7 L C Z x d W 9 0 O 0 t l e U N v b H V t b k N v d W 5 0 J n F 1 b 3 Q 7 O j F 9 X S w m c X V v d D t j b 2 x 1 b W 5 J Z G V u d G l 0 a W V z J n F 1 b 3 Q 7 O l s m c X V v d D t T Z W N 0 a W 9 u M S 9 N Z X J n Z S B P b m U v Q 2 h h b m d l Z C B U e X B l L n t D b 3 V u d H J 5 L D B 9 J n F 1 b 3 Q 7 L C Z x d W 9 0 O 1 N l Y 3 R p b 2 4 x L 0 1 l c m d l I E 9 u Z S 9 D a G F u Z 2 V k I F R 5 c G U u e 0 5 Q U C B z a G F y Z S w x f S Z x d W 9 0 O y w m c X V v d D t T Z W N 0 a W 9 u M S 9 N Z X J n Z S B P b m U v Q 2 h h b m d l Z C B U e X B l L n t O R U c t T l B Q L D J 9 J n F 1 b 3 Q 7 L C Z x d W 9 0 O 1 N l Y 3 R p b 2 4 x L 0 1 l c m d l I E 9 u Z S 9 D a G F u Z 2 V k I F R 5 c G U u e 0 5 h d G l v b m F s I E V s Z W N 0 c m l j a X R 5 I G d l b m V y Y X R p b 2 4 s M 3 0 m c X V v d D s s J n F 1 b 3 Q 7 U 2 V j d G l v b j E v T W V y Z 2 U g T 2 5 l L 0 N o Y W 5 n Z W Q g V H l w Z S 5 7 T l B Q L D R 9 J n F 1 b 3 Q 7 L C Z x d W 9 0 O 1 N l Y 3 R p b 2 4 x L 0 1 l c m d l I E 9 u Z S 9 D a G F u Z 2 V k I F R 5 c G U u e 0 5 1 Y 0 N l b n R y Z S w 1 f S Z x d W 9 0 O y w m c X V v d D t T Z W N 0 a W 9 u M S 9 N Z X J n Z S B P b m U v Q 2 h h b m d l Z C B U e X B l L n t N b 1 U s N n 0 m c X V v d D s s J n F 1 b 3 Q 7 U 2 V j d G l v b j E v T W V y Z 2 U g T 2 5 l L 0 N o Y W 5 n Z W Q g V H l w Z S 5 7 R n V u Z G l u Z y w 3 f S Z x d W 9 0 O y w m c X V v d D t T Z W N 0 a W 9 u M S 9 N Z X J n Z S B P b m U v Q 2 h h b m d l Z C B U e X B l L n t H c m F k a W 5 n L D h 9 J n F 1 b 3 Q 7 L C Z x d W 9 0 O 1 N l Y 3 R p b 2 4 x L 0 1 l c m d l I E 9 u Z S 9 D a G F u Z 2 V k I F R 5 c G U u e 0 x l d m V s I G 9 m I G V u Z 2 F n Z W 1 l b n Q s O X 0 m c X V v d D s s J n F 1 b 3 Q 7 U 2 V j d G l v b j E v T W V y Z 2 U g T 2 5 l L 0 N o Y W 5 n Z W Q g V H l w Z S 5 7 Q 2 F w a X R h b C w x M H 0 m c X V v d D s s J n F 1 b 3 Q 7 U 2 V j d G l v b j E v T W V y Z 2 U g V H d v L 0 N o Y W 5 n Z W Q g V H l w Z S 5 7 Q 2 9 1 b n R y e S w w f S Z x d W 9 0 O y w m c X V v d D t T Z W N 0 a W 9 u M S 9 N Z X J n Z S B U d 2 8 v Q 2 h h b m d l Z C B U e X B l L n t T d W 0 g b 2 Y g T m V 0 I E 9 1 d H B 1 d C B h Z G p 1 c 3 R l Z C B 0 b y B j Y X B h Y 2 l 0 e S B m Y W N 0 b 3 I s M X 0 m c X V v d D s s J n F 1 b 3 Q 7 U 2 V j d G l v b j E v T W V y Z 2 U g V H d v L 0 N o Y W 5 n Z W Q g V H l w Z S 5 7 U 3 V t I G 9 m I E 5 h d G l v b m F s I E V s Z W N 0 c m l j a X R 5 I G d l b m V y Y X R p b 2 4 g a W 4 g M j A 0 M C w y f S Z x d W 9 0 O 1 0 s J n F 1 b 3 Q 7 Q 2 9 s d W 1 u Q 2 9 1 b n Q m c X V v d D s 6 M T Q s J n F 1 b 3 Q 7 S 2 V 5 Q 2 9 s d W 1 u T m F t Z X M m c X V v d D s 6 W 1 0 s J n F 1 b 3 Q 7 Q 2 9 s d W 1 u S W R l b n R p d G l l c y Z x d W 9 0 O z p b J n F 1 b 3 Q 7 U 2 V j d G l v b j E v T W V y Z 2 U g T 2 5 l L 0 N o Y W 5 n Z W Q g V H l w Z S 5 7 Q 2 9 1 b n R y e S w w f S Z x d W 9 0 O y w m c X V v d D t T Z W N 0 a W 9 u M S 9 N Z X J n Z S B P b m U v Q 2 h h b m d l Z C B U e X B l L n t O U F A g c 2 h h c m U s M X 0 m c X V v d D s s J n F 1 b 3 Q 7 U 2 V j d G l v b j E v T W V y Z 2 U g T 2 5 l L 0 N o Y W 5 n Z W Q g V H l w Z S 5 7 T k V H L U 5 Q U C w y f S Z x d W 9 0 O y w m c X V v d D t T Z W N 0 a W 9 u M S 9 N Z X J n Z S B P b m U v Q 2 h h b m d l Z C B U e X B l L n t O Y X R p b 2 5 h b C B F b G V j d H J p Y 2 l 0 e S B n Z W 5 l c m F 0 a W 9 u L D N 9 J n F 1 b 3 Q 7 L C Z x d W 9 0 O 1 N l Y 3 R p b 2 4 x L 0 1 l c m d l I E 9 u Z S 9 D a G F u Z 2 V k I F R 5 c G U u e 0 5 Q U C w 0 f S Z x d W 9 0 O y w m c X V v d D t T Z W N 0 a W 9 u M S 9 N Z X J n Z S B P b m U v Q 2 h h b m d l Z C B U e X B l L n t O d W N D Z W 5 0 c m U s N X 0 m c X V v d D s s J n F 1 b 3 Q 7 U 2 V j d G l v b j E v T W V y Z 2 U g T 2 5 l L 0 N o Y W 5 n Z W Q g V H l w Z S 5 7 T W 9 V L D Z 9 J n F 1 b 3 Q 7 L C Z x d W 9 0 O 1 N l Y 3 R p b 2 4 x L 0 1 l c m d l I E 9 u Z S 9 D a G F u Z 2 V k I F R 5 c G U u e 0 Z 1 b m R p b m c s N 3 0 m c X V v d D s s J n F 1 b 3 Q 7 U 2 V j d G l v b j E v T W V y Z 2 U g T 2 5 l L 0 N o Y W 5 n Z W Q g V H l w Z S 5 7 R 3 J h Z G l u Z y w 4 f S Z x d W 9 0 O y w m c X V v d D t T Z W N 0 a W 9 u M S 9 N Z X J n Z S B P b m U v Q 2 h h b m d l Z C B U e X B l L n t M Z X Z l b C B v Z i B l b m d h Z 2 V t Z W 5 0 L D l 9 J n F 1 b 3 Q 7 L C Z x d W 9 0 O 1 N l Y 3 R p b 2 4 x L 0 1 l c m d l I E 9 u Z S 9 D a G F u Z 2 V k I F R 5 c G U u e 0 N h c G l 0 Y W w s M T B 9 J n F 1 b 3 Q 7 L C Z x d W 9 0 O 1 N l Y 3 R p b 2 4 x L 0 1 l c m d l I F R 3 b y 9 D a G F u Z 2 V k I F R 5 c G U u e 0 N v d W 5 0 c n k s M H 0 m c X V v d D s s J n F 1 b 3 Q 7 U 2 V j d G l v b j E v T W V y Z 2 U g V H d v L 0 N o Y W 5 n Z W Q g V H l w Z S 5 7 U 3 V t I G 9 m I E 5 l d C B P d X R w d X Q g Y W R q d X N 0 Z W Q g d G 8 g Y 2 F w Y W N p d H k g Z m F j d G 9 y L D F 9 J n F 1 b 3 Q 7 L C Z x d W 9 0 O 1 N l Y 3 R p b 2 4 x L 0 1 l c m d l I F R 3 b y 9 D a G F u Z 2 V k I F R 5 c G U u e 1 N 1 b S B v Z i B O Y X R p b 2 5 h b C B F b G V j d H J p Y 2 l 0 e S B n Z W 5 l c m F 0 a W 9 u I G l u I D I w N D A s M n 0 m c X V v d D t d L C Z x d W 9 0 O 1 J l b G F 0 a W 9 u c 2 h p c E l u Z m 8 m c X V v d D s 6 W 3 s m c X V v d D t r Z X l D b 2 x 1 b W 5 D b 3 V u d C Z x d W 9 0 O z o x L C Z x d W 9 0 O 2 t l e U N v b H V t b i Z x d W 9 0 O z o w L C Z x d W 9 0 O 2 9 0 a G V y S 2 V 5 Q 2 9 s d W 1 u S W R l b n R p d H k m c X V v d D s 6 J n F 1 b 3 Q 7 U 2 V j d G l v b j E v T W V y Z 2 U g V H d v L 0 N o Y W 5 n Z W Q g V H l w Z S 5 7 Q 2 9 1 b n R y e S w w f S Z x d W 9 0 O y w m c X V v d D t L Z X l D b 2 x 1 b W 5 D b 3 V u d C Z x d W 9 0 O z o x f V 1 9 I i A v P j w v U 3 R h Y m x l R W 5 0 c m l l c z 4 8 L 0 l 0 Z W 0 + P E l 0 Z W 0 + P E l 0 Z W 1 M b 2 N h d G l v b j 4 8 S X R l b V R 5 c G U + R m 9 y b X V s Y T w v S X R l b V R 5 c G U + P E l 0 Z W 1 Q Y X R o P l N l Y 3 R p b 2 4 x L 0 1 l c m d l M S 9 T b 3 V y Y 2 U 8 L 0 l 0 Z W 1 Q Y X R o P j w v S X R l b U x v Y 2 F 0 a W 9 u P j x T d G F i b G V F b n R y a W V z I C 8 + P C 9 J d G V t P j x J d G V t P j x J d G V t T G 9 j Y X R p b 2 4 + P E l 0 Z W 1 U e X B l P k Z v c m 1 1 b G E 8 L 0 l 0 Z W 1 U e X B l P j x J d G V t U G F 0 a D 5 T Z W N 0 a W 9 u M S 9 N Z X J n Z T E v R X h w Y W 5 k Z W Q l M j B N Z X J n Z S U y M F R 3 b z w v S X R l b V B h d G g + P C 9 J d G V t T G 9 j Y X R p b 2 4 + P F N 0 Y W J s Z U V u d H J p Z X M g L z 4 8 L 0 l 0 Z W 0 + P E l 0 Z W 0 + P E l 0 Z W 1 M b 2 N h d G l v b j 4 8 S X R l b V R 5 c G U + R m 9 y b X V s Y T w v S X R l b V R 5 c G U + P E l 0 Z W 1 Q Y X R o P l N l Y 3 R p b 2 4 x L 0 1 l c m d l M 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F c n J v c k N v Z G U i I F Z h b H V l P S J z V W 5 r b m 9 3 b i I g L z 4 8 R W 5 0 c n k g V H l w Z T 0 i R m l s b E V y c m 9 y Q 2 9 1 b n Q i I F Z h b H V l P S J s M C I g L z 4 8 R W 5 0 c n k g V H l w Z T 0 i R m l s b E x h c 3 R V c G R h d G V k I i B W Y W x 1 Z T 0 i Z D I w M j E t M D Y t M T R U M T M 6 M T U 6 N T c u O D Q 2 O T E 3 N V o i I C 8 + P E V u d H J 5 I F R 5 c G U 9 I k Z p b G x D b 2 x 1 b W 5 U e X B l c y I g V m F s d W U 9 I n N C Z 1 V G Q l F N R E F 3 T U Z C Z 1 l H Q l F V P S I g L z 4 8 R W 5 0 c n k g V H l w Z T 0 i R m l s b E N v b H V t b k 5 h b W V z I i B W Y W x 1 Z T 0 i c 1 s m c X V v d D t D b 3 V u d H J 5 J n F 1 b 3 Q 7 L C Z x d W 9 0 O 0 5 Q U C B z a G F y Z S Z x d W 9 0 O y w m c X V v d D t O R U c t T l B Q J n F 1 b 3 Q 7 L C Z x d W 9 0 O 0 5 h d G l v b m F s I E V s Z W N 0 c m l j a X R 5 I G d l b m V y Y X R p b 2 4 m c X V v d D s s J n F 1 b 3 Q 7 T l B Q J n F 1 b 3 Q 7 L C Z x d W 9 0 O 0 5 1 Y 0 N l b n R y Z S Z x d W 9 0 O y w m c X V v d D t N b 1 U m c X V v d D s s J n F 1 b 3 Q 7 R n V u Z G l u Z y Z x d W 9 0 O y w m c X V v d D t H c m F k a W 5 n J n F 1 b 3 Q 7 L C Z x d W 9 0 O 0 x l d m V s I G 9 m I G V u Z 2 F n Z W 1 l b n Q m c X V v d D s s J n F 1 b 3 Q 7 Q 2 F w a X R h b C Z x d W 9 0 O y w m c X V v d D t N Z X J n Z S B U d 2 8 u Q 2 9 1 b n R y e S Z x d W 9 0 O y w m c X V v d D t N Z X J n Z S B U d 2 8 u U 3 V t I G 9 m I E 5 l d C B P d X R w d X Q g Y W R q d X N 0 Z W Q g d G 8 g Y 2 F w Y W N p d H k g Z m F j d G 9 y J n F 1 b 3 Q 7 L C Z x d W 9 0 O 0 1 l c m d l I F R 3 b y 5 T d W 0 g b 2 Y g T m F 0 a W 9 u Y W w g R W x l Y 3 R y a W N p d H k g Z 2 V u Z X J h d G l v b i B p b i A y M D Q w J n F 1 b 3 Q 7 X S I g L z 4 8 R W 5 0 c n k g V H l w Z T 0 i R m l s b F N 0 Y X R 1 c y I g V m F s d W U 9 I n N D b 2 1 w b G V 0 Z S I g L z 4 8 R W 5 0 c n k g V H l w Z T 0 i R m l s b E N v d W 5 0 I i B W Y W x 1 Z T 0 i b D U 0 I i A v P j x F b n R y e S B U e X B l P S J S Z W x h d G l v b n N o a X B J b m Z v Q 2 9 u d G F p b m V y I i B W Y W x 1 Z T 0 i c 3 s m c X V v d D t j b 2 x 1 b W 5 D b 3 V u d C Z x d W 9 0 O z o x N C w m c X V v d D t r Z X l D b 2 x 1 b W 5 O Y W 1 l c y Z x d W 9 0 O z p b X S w m c X V v d D t x d W V y e V J l b G F 0 a W 9 u c 2 h p c H M m c X V v d D s 6 W 3 s m c X V v d D t r Z X l D b 2 x 1 b W 5 D b 3 V u d C Z x d W 9 0 O z o x L C Z x d W 9 0 O 2 t l e U N v b H V t b i Z x d W 9 0 O z o w L C Z x d W 9 0 O 2 9 0 a G V y S 2 V 5 Q 2 9 s d W 1 u S W R l b n R p d H k m c X V v d D s 6 J n F 1 b 3 Q 7 U 2 V j d G l v b j E v T W V y Z 2 U g V H d v L 0 N o Y W 5 n Z W Q g V H l w Z S 5 7 Q 2 9 1 b n R y e S w w f S Z x d W 9 0 O y w m c X V v d D t L Z X l D b 2 x 1 b W 5 D b 3 V u d C Z x d W 9 0 O z o x f V 0 s J n F 1 b 3 Q 7 Y 2 9 s d W 1 u S W R l b n R p d G l l c y Z x d W 9 0 O z p b J n F 1 b 3 Q 7 U 2 V j d G l v b j E v T W V y Z 2 U g T 2 5 l L 0 N o Y W 5 n Z W Q g V H l w Z S 5 7 Q 2 9 1 b n R y e S w w f S Z x d W 9 0 O y w m c X V v d D t T Z W N 0 a W 9 u M S 9 N Z X J n Z S B P b m U v Q 2 h h b m d l Z C B U e X B l L n t O U F A g c 2 h h c m U s M X 0 m c X V v d D s s J n F 1 b 3 Q 7 U 2 V j d G l v b j E v T W V y Z 2 U g T 2 5 l L 0 N o Y W 5 n Z W Q g V H l w Z S 5 7 T k V H L U 5 Q U C w y f S Z x d W 9 0 O y w m c X V v d D t T Z W N 0 a W 9 u M S 9 N Z X J n Z S B P b m U v Q 2 h h b m d l Z C B U e X B l L n t O Y X R p b 2 5 h b C B F b G V j d H J p Y 2 l 0 e S B n Z W 5 l c m F 0 a W 9 u L D N 9 J n F 1 b 3 Q 7 L C Z x d W 9 0 O 1 N l Y 3 R p b 2 4 x L 0 1 l c m d l I E 9 u Z S 9 D a G F u Z 2 V k I F R 5 c G U u e 0 5 Q U C w 0 f S Z x d W 9 0 O y w m c X V v d D t T Z W N 0 a W 9 u M S 9 N Z X J n Z S B P b m U v Q 2 h h b m d l Z C B U e X B l L n t O d W N D Z W 5 0 c m U s N X 0 m c X V v d D s s J n F 1 b 3 Q 7 U 2 V j d G l v b j E v T W V y Z 2 U g T 2 5 l L 0 N o Y W 5 n Z W Q g V H l w Z S 5 7 T W 9 V L D Z 9 J n F 1 b 3 Q 7 L C Z x d W 9 0 O 1 N l Y 3 R p b 2 4 x L 0 1 l c m d l I E 9 u Z S 9 D a G F u Z 2 V k I F R 5 c G U u e 0 Z 1 b m R p b m c s N 3 0 m c X V v d D s s J n F 1 b 3 Q 7 U 2 V j d G l v b j E v T W V y Z 2 U g T 2 5 l L 0 N o Y W 5 n Z W Q g V H l w Z S 5 7 R 3 J h Z G l u Z y w 4 f S Z x d W 9 0 O y w m c X V v d D t T Z W N 0 a W 9 u M S 9 N Z X J n Z S B P b m U v Q 2 h h b m d l Z C B U e X B l L n t M Z X Z l b C B v Z i B l b m d h Z 2 V t Z W 5 0 L D l 9 J n F 1 b 3 Q 7 L C Z x d W 9 0 O 1 N l Y 3 R p b 2 4 x L 0 1 l c m d l I E 9 u Z S 9 D a G F u Z 2 V k I F R 5 c G U u e 0 N h c G l 0 Y W w s M T B 9 J n F 1 b 3 Q 7 L C Z x d W 9 0 O 1 N l Y 3 R p b 2 4 x L 0 1 l c m d l I F R 3 b y 9 D a G F u Z 2 V k I F R 5 c G U u e 0 N v d W 5 0 c n k s M H 0 m c X V v d D s s J n F 1 b 3 Q 7 U 2 V j d G l v b j E v T W V y Z 2 U g V H d v L 0 N o Y W 5 n Z W Q g V H l w Z S 5 7 U 3 V t I G 9 m I E 5 l d C B P d X R w d X Q g Y W R q d X N 0 Z W Q g d G 8 g Y 2 F w Y W N p d H k g Z m F j d G 9 y L D F 9 J n F 1 b 3 Q 7 L C Z x d W 9 0 O 1 N l Y 3 R p b 2 4 x L 0 1 l c m d l I F R 3 b y 9 D a G F u Z 2 V k I F R 5 c G U u e 1 N 1 b S B v Z i B O Y X R p b 2 5 h b C B F b G V j d H J p Y 2 l 0 e S B n Z W 5 l c m F 0 a W 9 u I G l u I D I w N D A s M n 0 m c X V v d D t d L C Z x d W 9 0 O 0 N v b H V t b k N v d W 5 0 J n F 1 b 3 Q 7 O j E 0 L C Z x d W 9 0 O 0 t l e U N v b H V t b k 5 h b W V z J n F 1 b 3 Q 7 O l t d L C Z x d W 9 0 O 0 N v b H V t b k l k Z W 5 0 a X R p Z X M m c X V v d D s 6 W y Z x d W 9 0 O 1 N l Y 3 R p b 2 4 x L 0 1 l c m d l I E 9 u Z S 9 D a G F u Z 2 V k I F R 5 c G U u e 0 N v d W 5 0 c n k s M H 0 m c X V v d D s s J n F 1 b 3 Q 7 U 2 V j d G l v b j E v T W V y Z 2 U g T 2 5 l L 0 N o Y W 5 n Z W Q g V H l w Z S 5 7 T l B Q I H N o Y X J l L D F 9 J n F 1 b 3 Q 7 L C Z x d W 9 0 O 1 N l Y 3 R p b 2 4 x L 0 1 l c m d l I E 9 u Z S 9 D a G F u Z 2 V k I F R 5 c G U u e 0 5 F R y 1 O U F A s M n 0 m c X V v d D s s J n F 1 b 3 Q 7 U 2 V j d G l v b j E v T W V y Z 2 U g T 2 5 l L 0 N o Y W 5 n Z W Q g V H l w Z S 5 7 T m F 0 a W 9 u Y W w g R W x l Y 3 R y a W N p d H k g Z 2 V u Z X J h d G l v b i w z f S Z x d W 9 0 O y w m c X V v d D t T Z W N 0 a W 9 u M S 9 N Z X J n Z S B P b m U v Q 2 h h b m d l Z C B U e X B l L n t O U F A s N H 0 m c X V v d D s s J n F 1 b 3 Q 7 U 2 V j d G l v b j E v T W V y Z 2 U g T 2 5 l L 0 N o Y W 5 n Z W Q g V H l w Z S 5 7 T n V j Q 2 V u d H J l L D V 9 J n F 1 b 3 Q 7 L C Z x d W 9 0 O 1 N l Y 3 R p b 2 4 x L 0 1 l c m d l I E 9 u Z S 9 D a G F u Z 2 V k I F R 5 c G U u e 0 1 v V S w 2 f S Z x d W 9 0 O y w m c X V v d D t T Z W N 0 a W 9 u M S 9 N Z X J n Z S B P b m U v Q 2 h h b m d l Z C B U e X B l L n t G d W 5 k a W 5 n L D d 9 J n F 1 b 3 Q 7 L C Z x d W 9 0 O 1 N l Y 3 R p b 2 4 x L 0 1 l c m d l I E 9 u Z S 9 D a G F u Z 2 V k I F R 5 c G U u e 0 d y Y W R p b m c s O H 0 m c X V v d D s s J n F 1 b 3 Q 7 U 2 V j d G l v b j E v T W V y Z 2 U g T 2 5 l L 0 N o Y W 5 n Z W Q g V H l w Z S 5 7 T G V 2 Z W w g b 2 Y g Z W 5 n Y W d l b W V u d C w 5 f S Z x d W 9 0 O y w m c X V v d D t T Z W N 0 a W 9 u M S 9 N Z X J n Z S B P b m U v Q 2 h h b m d l Z C B U e X B l L n t D Y X B p d G F s L D E w f S Z x d W 9 0 O y w m c X V v d D t T Z W N 0 a W 9 u M S 9 N Z X J n Z S B U d 2 8 v Q 2 h h b m d l Z C B U e X B l L n t D b 3 V u d H J 5 L D B 9 J n F 1 b 3 Q 7 L C Z x d W 9 0 O 1 N l Y 3 R p b 2 4 x L 0 1 l c m d l I F R 3 b y 9 D a G F u Z 2 V k I F R 5 c G U u e 1 N 1 b S B v Z i B O Z X Q g T 3 V 0 c H V 0 I G F k a n V z d G V k I H R v I G N h c G F j a X R 5 I G Z h Y 3 R v c i w x f S Z x d W 9 0 O y w m c X V v d D t T Z W N 0 a W 9 u M S 9 N Z X J n Z S B U d 2 8 v Q 2 h h b m d l Z C B U e X B l L n t T d W 0 g b 2 Y g T m F 0 a W 9 u Y W w g R W x l Y 3 R y a W N p d H k g Z 2 V u Z X J h d G l v b i B p b i A y M D Q w L D J 9 J n F 1 b 3 Q 7 X S w m c X V v d D t S Z W x h d G l v b n N o a X B J b m Z v J n F 1 b 3 Q 7 O l t 7 J n F 1 b 3 Q 7 a 2 V 5 Q 2 9 s d W 1 u Q 2 9 1 b n Q m c X V v d D s 6 M S w m c X V v d D t r Z X l D b 2 x 1 b W 4 m c X V v d D s 6 M C w m c X V v d D t v d G h l c k t l e U N v b H V t b k l k Z W 5 0 a X R 5 J n F 1 b 3 Q 7 O i Z x d W 9 0 O 1 N l Y 3 R p b 2 4 x L 0 1 l c m d l I F R 3 b y 9 D a G F u Z 2 V k I F R 5 c G U u e 0 N v d W 5 0 c n k s M H 0 m c X V v d D s s J n F 1 b 3 Q 7 S 2 V 5 Q 2 9 s d W 1 u Q 2 9 1 b n Q m c X V v d D s 6 M X 1 d f S I g L z 4 8 R W 5 0 c n k g V H l w Z T 0 i T G 9 h Z G V k V G 9 B b m F s e X N p c 1 N l c n Z p Y 2 V z I i B W Y W x 1 Z T 0 i b D A i I C 8 + P C 9 T d G F i b G V F b n R y a W V z P j w v S X R l b T 4 8 S X R l b T 4 8 S X R l b U x v Y 2 F 0 a W 9 u P j x J d G V t V H l w Z T 5 G b 3 J t d W x h P C 9 J d G V t V H l w Z T 4 8 S X R l b V B h d G g + U 2 V j d G l v b j E v T W V y Z 2 U x J T I w K D I p L 1 N v d X J j Z T w v S X R l b V B h d G g + P C 9 J d G V t T G 9 j Y X R p b 2 4 + P F N 0 Y W J s Z U V u d H J p Z X M g L z 4 8 L 0 l 0 Z W 0 + P E l 0 Z W 0 + P E l 0 Z W 1 M b 2 N h d G l v b j 4 8 S X R l b V R 5 c G U + R m 9 y b X V s Y T w v S X R l b V R 5 c G U + P E l 0 Z W 1 Q Y X R o P l N l Y 3 R p b 2 4 x L 0 1 l c m d l M S U y M C g y K S 9 F e H B h b m R l Z C U y M E 1 l c m d l J T I w V H d v P C 9 J d G V t U G F 0 a D 4 8 L 0 l 0 Z W 1 M b 2 N h d G l v b j 4 8 U 3 R h Y m x l R W 5 0 c m l l c y A v P j w v S X R l b T 4 8 S X R l b T 4 8 S X R l b U x v Y 2 F 0 a W 9 u P j x J d G V t V H l w Z T 5 G b 3 J t d W x h P C 9 J d G V t V H l w Z T 4 8 S X R l b V B h d G g + U 2 V j d G l v b j E v T W V y Z 2 U x J T I w K D M p P C 9 J d G V t U G F 0 a D 4 8 L 0 l 0 Z W 1 M b 2 N h d G l v b j 4 8 U 3 R h Y m x l R W 5 0 c m l l c z 4 8 R W 5 0 c n k g V H l w Z T 0 i S X N Q c m l 2 Y X R l I i B W Y W x 1 Z T 0 i b D A i I C 8 + P E V u d H J 5 I F R 5 c G U 9 I k Z p b G x F c n J v c k N v d W 5 0 I i B W Y W x 1 Z T 0 i b D A i I C 8 + P E V u d H J 5 I F R 5 c G U 9 I k Z p b G x F c n J v c k N v Z G U i I F Z h b H V l P S J z V W 5 r b m 9 3 b i I g L z 4 8 R W 5 0 c n k g V H l w Z T 0 i U m V z d W x 0 V H l w Z S I g V m F s d W U 9 I n N U Y W J s Z S I g L z 4 8 R W 5 0 c n k g V H l w Z T 0 i R m l s b E N v d W 5 0 I i B W Y W x 1 Z T 0 i b D U 0 I i A v P j x F b n R y e S B U e X B l P S J G a W x s Z W R D b 2 1 w b G V 0 Z V J l c 3 V s d F R v V 2 9 y a 3 N o Z W V 0 I i B W Y W x 1 Z T 0 i b D E i I C 8 + P E V u d H J 5 I F R 5 c G U 9 I k Z p b G x U b 0 R h d G F N b 2 R l b E V u Y W J s Z W Q i I F Z h b H V l P S J s M C I g L z 4 8 R W 5 0 c n k g V H l w Z T 0 i R m l s b E 9 i a m V j d F R 5 c G U i I F Z h b H V l P S J z Q 2 9 u b m V j d G l v b k 9 u b H k i I C 8 + P E V u d H J 5 I F R 5 c G U 9 I k Z p b G x F b m F i b G V k I i B W Y W x 1 Z T 0 i b D A i I C 8 + P E V u d H J 5 I F R 5 c G U 9 I k x v Y W R l Z F R v Q W 5 h b H l z a X N T Z X J 2 a W N l c y I g V m F s d W U 9 I m w w I i A v P j x F b n R y e S B U e X B l P S J B Z G R l Z F R v R G F 0 Y U 1 v Z G V s I i B W Y W x 1 Z T 0 i b D A i I C 8 + P E V u d H J 5 I F R 5 c G U 9 I k J 1 Z m Z l c k 5 l e H R S Z W Z y Z X N o I i B W Y W x 1 Z T 0 i b D E i I C 8 + P E V u d H J 5 I F R 5 c G U 9 I k Z p b G x M Y X N 0 V X B k Y X R l Z C I g V m F s d W U 9 I m Q y M D I x L T A 2 L T E 0 V D E z O j E 1 O j U 3 L j g 0 N j k x N z V a I i A v P j x F b n R y e S B U e X B l P S J G a W x s Q 2 9 s d W 1 u V H l w Z X M i I F Z h b H V l P S J z Q m d V R k J R T U R B d 0 1 G Q m d Z R 0 J R V T 0 i I C 8 + P E V u d H J 5 I F R 5 c G U 9 I k Z p b G x D b 2 x 1 b W 5 O Y W 1 l c y I g V m F s d W U 9 I n N b J n F 1 b 3 Q 7 Q 2 9 1 b n R y e S Z x d W 9 0 O y w m c X V v d D t O U F A g c 2 h h c m U m c X V v d D s s J n F 1 b 3 Q 7 T k V H L U 5 Q U C Z x d W 9 0 O y w m c X V v d D t O Y X R p b 2 5 h b C B F b G V j d H J p Y 2 l 0 e S B n Z W 5 l c m F 0 a W 9 u J n F 1 b 3 Q 7 L C Z x d W 9 0 O 0 5 Q U C Z x d W 9 0 O y w m c X V v d D t O d W N D Z W 5 0 c m U m c X V v d D s s J n F 1 b 3 Q 7 T W 9 V J n F 1 b 3 Q 7 L C Z x d W 9 0 O 0 Z 1 b m R p b m c m c X V v d D s s J n F 1 b 3 Q 7 R 3 J h Z G l u Z y Z x d W 9 0 O y w m c X V v d D t M Z X Z l b C B v Z i B l b m d h Z 2 V t Z W 5 0 J n F 1 b 3 Q 7 L C Z x d W 9 0 O 0 N h c G l 0 Y W w m c X V v d D s s J n F 1 b 3 Q 7 T W V y Z 2 U g V H d v L k N v d W 5 0 c n k m c X V v d D s s J n F 1 b 3 Q 7 T W V y Z 2 U g V H d v L l N 1 b S B v Z i B O Z X Q g T 3 V 0 c H V 0 I G F k a n V z d G V k I H R v I G N h c G F j a X R 5 I G Z h Y 3 R v c i Z x d W 9 0 O y w m c X V v d D t N Z X J n Z S B U d 2 8 u U 3 V t I G 9 m I E 5 h d G l v b m F s I E V s Z W N 0 c m l j a X R 5 I G d l b m V y Y X R p b 2 4 g a W 4 g M j A 0 M C Z x d W 9 0 O 1 0 i I C 8 + P E V u d H J 5 I F R 5 c G U 9 I k Z p b G x T d G F 0 d X M i I F Z h b H V l P S J z Q 2 9 t c G x l d G U i I C 8 + P E V u d H J 5 I F R 5 c G U 9 I l J l b G F 0 a W 9 u c 2 h p c E l u Z m 9 D b 2 5 0 Y W l u Z X I i I F Z h b H V l P S J z e y Z x d W 9 0 O 2 N v b H V t b k N v d W 5 0 J n F 1 b 3 Q 7 O j E 0 L C Z x d W 9 0 O 2 t l e U N v b H V t b k 5 h b W V z J n F 1 b 3 Q 7 O l t d L C Z x d W 9 0 O 3 F 1 Z X J 5 U m V s Y X R p b 2 5 z a G l w c y Z x d W 9 0 O z p b e y Z x d W 9 0 O 2 t l e U N v b H V t b k N v d W 5 0 J n F 1 b 3 Q 7 O j E s J n F 1 b 3 Q 7 a 2 V 5 Q 2 9 s d W 1 u J n F 1 b 3 Q 7 O j A s J n F 1 b 3 Q 7 b 3 R o Z X J L Z X l D b 2 x 1 b W 5 J Z G V u d G l 0 e S Z x d W 9 0 O z o m c X V v d D t T Z W N 0 a W 9 u M S 9 N Z X J n Z S B U d 2 8 v Q 2 h h b m d l Z C B U e X B l L n t D b 3 V u d H J 5 L D B 9 J n F 1 b 3 Q 7 L C Z x d W 9 0 O 0 t l e U N v b H V t b k N v d W 5 0 J n F 1 b 3 Q 7 O j F 9 X S w m c X V v d D t j b 2 x 1 b W 5 J Z G V u d G l 0 a W V z J n F 1 b 3 Q 7 O l s m c X V v d D t T Z W N 0 a W 9 u M S 9 N Z X J n Z S B P b m U v Q 2 h h b m d l Z C B U e X B l L n t D b 3 V u d H J 5 L D B 9 J n F 1 b 3 Q 7 L C Z x d W 9 0 O 1 N l Y 3 R p b 2 4 x L 0 1 l c m d l I E 9 u Z S 9 D a G F u Z 2 V k I F R 5 c G U u e 0 5 Q U C B z a G F y Z S w x f S Z x d W 9 0 O y w m c X V v d D t T Z W N 0 a W 9 u M S 9 N Z X J n Z S B P b m U v Q 2 h h b m d l Z C B U e X B l L n t O R U c t T l B Q L D J 9 J n F 1 b 3 Q 7 L C Z x d W 9 0 O 1 N l Y 3 R p b 2 4 x L 0 1 l c m d l I E 9 u Z S 9 D a G F u Z 2 V k I F R 5 c G U u e 0 5 h d G l v b m F s I E V s Z W N 0 c m l j a X R 5 I G d l b m V y Y X R p b 2 4 s M 3 0 m c X V v d D s s J n F 1 b 3 Q 7 U 2 V j d G l v b j E v T W V y Z 2 U g T 2 5 l L 0 N o Y W 5 n Z W Q g V H l w Z S 5 7 T l B Q L D R 9 J n F 1 b 3 Q 7 L C Z x d W 9 0 O 1 N l Y 3 R p b 2 4 x L 0 1 l c m d l I E 9 u Z S 9 D a G F u Z 2 V k I F R 5 c G U u e 0 5 1 Y 0 N l b n R y Z S w 1 f S Z x d W 9 0 O y w m c X V v d D t T Z W N 0 a W 9 u M S 9 N Z X J n Z S B P b m U v Q 2 h h b m d l Z C B U e X B l L n t N b 1 U s N n 0 m c X V v d D s s J n F 1 b 3 Q 7 U 2 V j d G l v b j E v T W V y Z 2 U g T 2 5 l L 0 N o Y W 5 n Z W Q g V H l w Z S 5 7 R n V u Z G l u Z y w 3 f S Z x d W 9 0 O y w m c X V v d D t T Z W N 0 a W 9 u M S 9 N Z X J n Z S B P b m U v Q 2 h h b m d l Z C B U e X B l L n t H c m F k a W 5 n L D h 9 J n F 1 b 3 Q 7 L C Z x d W 9 0 O 1 N l Y 3 R p b 2 4 x L 0 1 l c m d l I E 9 u Z S 9 D a G F u Z 2 V k I F R 5 c G U u e 0 x l d m V s I G 9 m I G V u Z 2 F n Z W 1 l b n Q s O X 0 m c X V v d D s s J n F 1 b 3 Q 7 U 2 V j d G l v b j E v T W V y Z 2 U g T 2 5 l L 0 N o Y W 5 n Z W Q g V H l w Z S 5 7 Q 2 F w a X R h b C w x M H 0 m c X V v d D s s J n F 1 b 3 Q 7 U 2 V j d G l v b j E v T W V y Z 2 U g V H d v L 0 N o Y W 5 n Z W Q g V H l w Z S 5 7 Q 2 9 1 b n R y e S w w f S Z x d W 9 0 O y w m c X V v d D t T Z W N 0 a W 9 u M S 9 N Z X J n Z S B U d 2 8 v Q 2 h h b m d l Z C B U e X B l L n t T d W 0 g b 2 Y g T m V 0 I E 9 1 d H B 1 d C B h Z G p 1 c 3 R l Z C B 0 b y B j Y X B h Y 2 l 0 e S B m Y W N 0 b 3 I s M X 0 m c X V v d D s s J n F 1 b 3 Q 7 U 2 V j d G l v b j E v T W V y Z 2 U g V H d v L 0 N o Y W 5 n Z W Q g V H l w Z S 5 7 U 3 V t I G 9 m I E 5 h d G l v b m F s I E V s Z W N 0 c m l j a X R 5 I G d l b m V y Y X R p b 2 4 g a W 4 g M j A 0 M C w y f S Z x d W 9 0 O 1 0 s J n F 1 b 3 Q 7 Q 2 9 s d W 1 u Q 2 9 1 b n Q m c X V v d D s 6 M T Q s J n F 1 b 3 Q 7 S 2 V 5 Q 2 9 s d W 1 u T m F t Z X M m c X V v d D s 6 W 1 0 s J n F 1 b 3 Q 7 Q 2 9 s d W 1 u S W R l b n R p d G l l c y Z x d W 9 0 O z p b J n F 1 b 3 Q 7 U 2 V j d G l v b j E v T W V y Z 2 U g T 2 5 l L 0 N o Y W 5 n Z W Q g V H l w Z S 5 7 Q 2 9 1 b n R y e S w w f S Z x d W 9 0 O y w m c X V v d D t T Z W N 0 a W 9 u M S 9 N Z X J n Z S B P b m U v Q 2 h h b m d l Z C B U e X B l L n t O U F A g c 2 h h c m U s M X 0 m c X V v d D s s J n F 1 b 3 Q 7 U 2 V j d G l v b j E v T W V y Z 2 U g T 2 5 l L 0 N o Y W 5 n Z W Q g V H l w Z S 5 7 T k V H L U 5 Q U C w y f S Z x d W 9 0 O y w m c X V v d D t T Z W N 0 a W 9 u M S 9 N Z X J n Z S B P b m U v Q 2 h h b m d l Z C B U e X B l L n t O Y X R p b 2 5 h b C B F b G V j d H J p Y 2 l 0 e S B n Z W 5 l c m F 0 a W 9 u L D N 9 J n F 1 b 3 Q 7 L C Z x d W 9 0 O 1 N l Y 3 R p b 2 4 x L 0 1 l c m d l I E 9 u Z S 9 D a G F u Z 2 V k I F R 5 c G U u e 0 5 Q U C w 0 f S Z x d W 9 0 O y w m c X V v d D t T Z W N 0 a W 9 u M S 9 N Z X J n Z S B P b m U v Q 2 h h b m d l Z C B U e X B l L n t O d W N D Z W 5 0 c m U s N X 0 m c X V v d D s s J n F 1 b 3 Q 7 U 2 V j d G l v b j E v T W V y Z 2 U g T 2 5 l L 0 N o Y W 5 n Z W Q g V H l w Z S 5 7 T W 9 V L D Z 9 J n F 1 b 3 Q 7 L C Z x d W 9 0 O 1 N l Y 3 R p b 2 4 x L 0 1 l c m d l I E 9 u Z S 9 D a G F u Z 2 V k I F R 5 c G U u e 0 Z 1 b m R p b m c s N 3 0 m c X V v d D s s J n F 1 b 3 Q 7 U 2 V j d G l v b j E v T W V y Z 2 U g T 2 5 l L 0 N o Y W 5 n Z W Q g V H l w Z S 5 7 R 3 J h Z G l u Z y w 4 f S Z x d W 9 0 O y w m c X V v d D t T Z W N 0 a W 9 u M S 9 N Z X J n Z S B P b m U v Q 2 h h b m d l Z C B U e X B l L n t M Z X Z l b C B v Z i B l b m d h Z 2 V t Z W 5 0 L D l 9 J n F 1 b 3 Q 7 L C Z x d W 9 0 O 1 N l Y 3 R p b 2 4 x L 0 1 l c m d l I E 9 u Z S 9 D a G F u Z 2 V k I F R 5 c G U u e 0 N h c G l 0 Y W w s M T B 9 J n F 1 b 3 Q 7 L C Z x d W 9 0 O 1 N l Y 3 R p b 2 4 x L 0 1 l c m d l I F R 3 b y 9 D a G F u Z 2 V k I F R 5 c G U u e 0 N v d W 5 0 c n k s M H 0 m c X V v d D s s J n F 1 b 3 Q 7 U 2 V j d G l v b j E v T W V y Z 2 U g V H d v L 0 N o Y W 5 n Z W Q g V H l w Z S 5 7 U 3 V t I G 9 m I E 5 l d C B P d X R w d X Q g Y W R q d X N 0 Z W Q g d G 8 g Y 2 F w Y W N p d H k g Z m F j d G 9 y L D F 9 J n F 1 b 3 Q 7 L C Z x d W 9 0 O 1 N l Y 3 R p b 2 4 x L 0 1 l c m d l I F R 3 b y 9 D a G F u Z 2 V k I F R 5 c G U u e 1 N 1 b S B v Z i B O Y X R p b 2 5 h b C B F b G V j d H J p Y 2 l 0 e S B n Z W 5 l c m F 0 a W 9 u I G l u I D I w N D A s M n 0 m c X V v d D t d L C Z x d W 9 0 O 1 J l b G F 0 a W 9 u c 2 h p c E l u Z m 8 m c X V v d D s 6 W 3 s m c X V v d D t r Z X l D b 2 x 1 b W 5 D b 3 V u d C Z x d W 9 0 O z o x L C Z x d W 9 0 O 2 t l e U N v b H V t b i Z x d W 9 0 O z o w L C Z x d W 9 0 O 2 9 0 a G V y S 2 V 5 Q 2 9 s d W 1 u S W R l b n R p d H k m c X V v d D s 6 J n F 1 b 3 Q 7 U 2 V j d G l v b j E v T W V y Z 2 U g V H d v L 0 N o Y W 5 n Z W Q g V H l w Z S 5 7 Q 2 9 1 b n R y e S w w f S Z x d W 9 0 O y w m c X V v d D t L Z X l D b 2 x 1 b W 5 D b 3 V u d C Z x d W 9 0 O z o x f V 1 9 I i A v P j x F b n R y e S B U e X B l P S J O Y X Z p Z 2 F 0 a W 9 u U 3 R l c E 5 h b W U i I F Z h b H V l P S J z T m F 2 a W d h d G l v b i I g L z 4 8 L 1 N 0 Y W J s Z U V u d H J p Z X M + P C 9 J d G V t P j x J d G V t P j x J d G V t T G 9 j Y X R p b 2 4 + P E l 0 Z W 1 U e X B l P k Z v c m 1 1 b G E 8 L 0 l 0 Z W 1 U e X B l P j x J d G V t U G F 0 a D 5 T Z W N 0 a W 9 u M S 9 N Z X J n Z T E l M j A o M y k v U 2 9 1 c m N l P C 9 J d G V t U G F 0 a D 4 8 L 0 l 0 Z W 1 M b 2 N h d G l v b j 4 8 U 3 R h Y m x l R W 5 0 c m l l c y A v P j w v S X R l b T 4 8 S X R l b T 4 8 S X R l b U x v Y 2 F 0 a W 9 u P j x J d G V t V H l w Z T 5 G b 3 J t d W x h P C 9 J d G V t V H l w Z T 4 8 S X R l b V B h d G g + U 2 V j d G l v b j E v T W V y Z 2 U x J T I w K D M p L 0 V 4 c G F u Z G V k J T I w T W V y Z 2 U l M j B U d 2 8 8 L 0 l 0 Z W 1 Q Y X R o P j w v S X R l b U x v Y 2 F 0 a W 9 u P j x T d G F i b G V F b n R y a W V z I C 8 + P C 9 J d G V t P j x J d G V t P j x J d G V t T G 9 j Y X R p b 2 4 + P E l 0 Z W 1 U e X B l P k Z v c m 1 1 b G E 8 L 0 l 0 Z W 1 U e X B l P j x J d G V t U G F 0 a D 5 T Z W N 0 a W 9 u M S 9 N Z X J n Z S U y M E 9 u Z 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F N 0 Y X R 1 c y I g V m F s d W U 9 I n N D b 2 1 w b G V 0 Z S I g L z 4 8 R W 5 0 c n k g V H l w Z T 0 i R m l s b E x h c 3 R V c G R h d G V k I i B W Y W x 1 Z T 0 i Z D I w M j I t M D M t M D R U M T I 6 M z M 6 M T g u O D M z N z c 0 N l o i I C 8 + P C 9 T d G F i b G V F b n R y a W V z P j w v S X R l b T 4 8 S X R l b T 4 8 S X R l b U x v Y 2 F 0 a W 9 u P j x J d G V t V H l w Z T 5 G b 3 J t d W x h P C 9 J d G V t V H l w Z T 4 8 S X R l b V B h d G g + U 2 V j d G l v b j E v T W V y Z 2 U l M j B P b m U l M j A o M i k v U 2 9 1 c m N l P C 9 J d G V t U G F 0 a D 4 8 L 0 l 0 Z W 1 M b 2 N h d G l v b j 4 8 U 3 R h Y m x l R W 5 0 c m l l c y A v P j w v S X R l b T 4 8 S X R l b T 4 8 S X R l b U x v Y 2 F 0 a W 9 u P j x J d G V t V H l w Z T 5 G b 3 J t d W x h P C 9 J d G V t V H l w Z T 4 8 S X R l b V B h d G g + U 2 V j d G l v b j E v T W V y Z 2 U l M j B P b m U l M j A o M i k v Q 2 h h b m d l Z C U y M F R 5 c G U 8 L 0 l 0 Z W 1 Q Y X R o P j w v S X R l b U x v Y 2 F 0 a W 9 u P j x T d G F i b G V F b n R y a W V z I C 8 + P C 9 J d G V t P j x J d G V t P j x J d G V t T G 9 j Y X R p b 2 4 + P E l 0 Z W 1 U e X B l P k Z v c m 1 1 b G E 8 L 0 l 0 Z W 1 U e X B l P j x J d G V t U G F 0 a D 5 T Z W N 0 a W 9 u M S 9 N Z X J n Z S U y M F R 3 b y 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F N 0 Y X R 1 c y I g V m F s d W U 9 I n N D b 2 1 w b G V 0 Z S I g L z 4 8 R W 5 0 c n k g V H l w Z T 0 i R m l s b E x h c 3 R V c G R h d G V k I i B W Y W x 1 Z T 0 i Z D I w M j I t M D M t M D R U M T I 6 M z M 6 M T g u O D M z N z c 0 N l o i I C 8 + P C 9 T d G F i b G V F b n R y a W V z P j w v S X R l b T 4 8 S X R l b T 4 8 S X R l b U x v Y 2 F 0 a W 9 u P j x J d G V t V H l w Z T 5 G b 3 J t d W x h P C 9 J d G V t V H l w Z T 4 8 S X R l b V B h d G g + U 2 V j d G l v b j E v T W V y Z 2 U l M j B U d 2 8 l M j A o M i k v U 2 9 1 c m N l P C 9 J d G V t U G F 0 a D 4 8 L 0 l 0 Z W 1 M b 2 N h d G l v b j 4 8 U 3 R h Y m x l R W 5 0 c m l l c y A v P j w v S X R l b T 4 8 S X R l b T 4 8 S X R l b U x v Y 2 F 0 a W 9 u P j x J d G V t V H l w Z T 5 G b 3 J t d W x h P C 9 J d G V t V H l w Z T 4 8 S X R l b V B h d G g + U 2 V j d G l v b j E v T W V y Z 2 U l M j B U d 2 8 l M j A o M i k v Q 2 h h b m d l Z C U y M F R 5 c G U 8 L 0 l 0 Z W 1 Q Y X R o P j w v S X R l b U x v Y 2 F 0 a W 9 u P j x T d G F i b G V F b n R y a W V z I C 8 + P C 9 J d G V t P j x J d G V t P j x J d G V t T G 9 j Y X R p b 2 4 + P E l 0 Z W 1 U e X B l P k Z v c m 1 1 b G E 8 L 0 l 0 Z W 1 U e X B l P j x J d G V t U G F 0 a D 5 T Z W N 0 a W 9 u M S 9 N Z X J n Z T E 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x I i A v P j x F b n R y e S B U e X B l P S J G a W x s Q 2 9 s d W 1 u V H l w Z X M i I F Z h b H V l P S J z Q m d V R k J R T U R B d 0 1 G Q m d Z R 0 J R V T 0 i I C 8 + P E V u d H J 5 I F R 5 c G U 9 I k Z p b G x F c n J v c k N v d W 5 0 I i B W Y W x 1 Z T 0 i b D A i I C 8 + P E V u d H J 5 I F R 5 c G U 9 I k Z p b G x F c n J v c k N v Z G U i I F Z h b H V l P S J z V W 5 r b m 9 3 b i I g L z 4 8 R W 5 0 c n k g V H l w Z T 0 i R m l s b E N v d W 5 0 I i B W Y W x 1 Z T 0 i b D U 0 I i A v P j x F b n R y e S B U e X B l P S J G a W x s Q 2 9 s d W 1 u T m F t Z X M i I F Z h b H V l P S J z W y Z x d W 9 0 O 0 N v d W 5 0 c n k m c X V v d D s s J n F 1 b 3 Q 7 T l B Q I H N o Y X J l J n F 1 b 3 Q 7 L C Z x d W 9 0 O 0 5 F R y 1 O U F A m c X V v d D s s J n F 1 b 3 Q 7 T m F 0 a W 9 u Y W w g R W x l Y 3 R y a W N p d H k g Z 2 V u Z X J h d G l v b i Z x d W 9 0 O y w m c X V v d D t O U F A m c X V v d D s s J n F 1 b 3 Q 7 T n V j Q 2 V u d H J l J n F 1 b 3 Q 7 L C Z x d W 9 0 O 0 1 v V S Z x d W 9 0 O y w m c X V v d D t G d W 5 k a W 5 n J n F 1 b 3 Q 7 L C Z x d W 9 0 O 0 d y Y W R p b m c m c X V v d D s s J n F 1 b 3 Q 7 T G V 2 Z W w g b 2 Y g Z W 5 n Y W d l b W V u d C Z x d W 9 0 O y w m c X V v d D t D Y X B p d G F s J n F 1 b 3 Q 7 L C Z x d W 9 0 O 0 1 l c m d l I F R 3 b y 5 D b 3 V u d H J 5 J n F 1 b 3 Q 7 L C Z x d W 9 0 O 0 1 l c m d l I F R 3 b y 5 T d W 0 g b 2 Y g T m V 0 I E 9 1 d H B 1 d C B h Z G p 1 c 3 R l Z C B 0 b y B j Y X B h Y 2 l 0 e S B m Y W N 0 b 3 I m c X V v d D s s J n F 1 b 3 Q 7 T W V y Z 2 U g V H d v L l N 1 b S B v Z i B O Y X R p b 2 5 h b C B F b G V j d H J p Y 2 l 0 e S B n Z W 5 l c m F 0 a W 9 u I G l u I D I w N D A m c X V v d D t d I i A v P j x F b n R y e S B U e X B l P S J G a W x s T G F z d F V w Z G F 0 Z W Q i I F Z h b H V l P S J k M j A y M S 0 w N i 0 x N F Q x M z o x N T o 1 N y 4 4 N D Y 5 M T c 1 W i I g L z 4 8 R W 5 0 c n k g V H l w Z T 0 i Q W R k Z W R U b 0 R h d G F N b 2 R l b C I g V m F s d W U 9 I m w w I i A v P j x F b n R y e S B U e X B l P S J M b 2 F k Z W R U b 0 F u Y W x 5 c 2 l z U 2 V y d m l j Z X M i I F Z h b H V l P S J s M C I g L z 4 8 R W 5 0 c n k g V H l w Z T 0 i R m l s b F N 0 Y X R 1 c y I g V m F s d W U 9 I n N D b 2 1 w b G V 0 Z S I g L z 4 8 R W 5 0 c n k g V H l w Z T 0 i T m F 2 a W d h d G l v b l N 0 Z X B O Y W 1 l I i B W Y W x 1 Z T 0 i c 0 5 h d m l n Y X R p b 2 4 i I C 8 + P E V u d H J 5 I F R 5 c G U 9 I l J l b G F 0 a W 9 u c 2 h p c E l u Z m 9 D b 2 5 0 Y W l u Z X I i I F Z h b H V l P S J z e y Z x d W 9 0 O 2 N v b H V t b k N v d W 5 0 J n F 1 b 3 Q 7 O j E 0 L C Z x d W 9 0 O 2 t l e U N v b H V t b k 5 h b W V z J n F 1 b 3 Q 7 O l t d L C Z x d W 9 0 O 3 F 1 Z X J 5 U m V s Y X R p b 2 5 z a G l w c y Z x d W 9 0 O z p b e y Z x d W 9 0 O 2 t l e U N v b H V t b k N v d W 5 0 J n F 1 b 3 Q 7 O j E s J n F 1 b 3 Q 7 a 2 V 5 Q 2 9 s d W 1 u J n F 1 b 3 Q 7 O j A s J n F 1 b 3 Q 7 b 3 R o Z X J L Z X l D b 2 x 1 b W 5 J Z G V u d G l 0 e S Z x d W 9 0 O z o m c X V v d D t T Z W N 0 a W 9 u M S 9 N Z X J n Z S B U d 2 8 v Q 2 h h b m d l Z C B U e X B l L n t D b 3 V u d H J 5 L D B 9 J n F 1 b 3 Q 7 L C Z x d W 9 0 O 0 t l e U N v b H V t b k N v d W 5 0 J n F 1 b 3 Q 7 O j F 9 X S w m c X V v d D t j b 2 x 1 b W 5 J Z G V u d G l 0 a W V z J n F 1 b 3 Q 7 O l s m c X V v d D t T Z W N 0 a W 9 u M S 9 N Z X J n Z S B P b m U v Q 2 h h b m d l Z C B U e X B l L n t D b 3 V u d H J 5 L D B 9 J n F 1 b 3 Q 7 L C Z x d W 9 0 O 1 N l Y 3 R p b 2 4 x L 0 1 l c m d l I E 9 u Z S 9 D a G F u Z 2 V k I F R 5 c G U u e 0 5 Q U C B z a G F y Z S w x f S Z x d W 9 0 O y w m c X V v d D t T Z W N 0 a W 9 u M S 9 N Z X J n Z S B P b m U v Q 2 h h b m d l Z C B U e X B l L n t O R U c t T l B Q L D J 9 J n F 1 b 3 Q 7 L C Z x d W 9 0 O 1 N l Y 3 R p b 2 4 x L 0 1 l c m d l I E 9 u Z S 9 D a G F u Z 2 V k I F R 5 c G U u e 0 5 h d G l v b m F s I E V s Z W N 0 c m l j a X R 5 I G d l b m V y Y X R p b 2 4 s M 3 0 m c X V v d D s s J n F 1 b 3 Q 7 U 2 V j d G l v b j E v T W V y Z 2 U g T 2 5 l L 0 N o Y W 5 n Z W Q g V H l w Z S 5 7 T l B Q L D R 9 J n F 1 b 3 Q 7 L C Z x d W 9 0 O 1 N l Y 3 R p b 2 4 x L 0 1 l c m d l I E 9 u Z S 9 D a G F u Z 2 V k I F R 5 c G U u e 0 5 1 Y 0 N l b n R y Z S w 1 f S Z x d W 9 0 O y w m c X V v d D t T Z W N 0 a W 9 u M S 9 N Z X J n Z S B P b m U v Q 2 h h b m d l Z C B U e X B l L n t N b 1 U s N n 0 m c X V v d D s s J n F 1 b 3 Q 7 U 2 V j d G l v b j E v T W V y Z 2 U g T 2 5 l L 0 N o Y W 5 n Z W Q g V H l w Z S 5 7 R n V u Z G l u Z y w 3 f S Z x d W 9 0 O y w m c X V v d D t T Z W N 0 a W 9 u M S 9 N Z X J n Z S B P b m U v Q 2 h h b m d l Z C B U e X B l L n t H c m F k a W 5 n L D h 9 J n F 1 b 3 Q 7 L C Z x d W 9 0 O 1 N l Y 3 R p b 2 4 x L 0 1 l c m d l I E 9 u Z S 9 D a G F u Z 2 V k I F R 5 c G U u e 0 x l d m V s I G 9 m I G V u Z 2 F n Z W 1 l b n Q s O X 0 m c X V v d D s s J n F 1 b 3 Q 7 U 2 V j d G l v b j E v T W V y Z 2 U g T 2 5 l L 0 N o Y W 5 n Z W Q g V H l w Z S 5 7 Q 2 F w a X R h b C w x M H 0 m c X V v d D s s J n F 1 b 3 Q 7 U 2 V j d G l v b j E v T W V y Z 2 U g V H d v L 0 N o Y W 5 n Z W Q g V H l w Z S 5 7 Q 2 9 1 b n R y e S w w f S Z x d W 9 0 O y w m c X V v d D t T Z W N 0 a W 9 u M S 9 N Z X J n Z S B U d 2 8 v Q 2 h h b m d l Z C B U e X B l L n t T d W 0 g b 2 Y g T m V 0 I E 9 1 d H B 1 d C B h Z G p 1 c 3 R l Z C B 0 b y B j Y X B h Y 2 l 0 e S B m Y W N 0 b 3 I s M X 0 m c X V v d D s s J n F 1 b 3 Q 7 U 2 V j d G l v b j E v T W V y Z 2 U g V H d v L 0 N o Y W 5 n Z W Q g V H l w Z S 5 7 U 3 V t I G 9 m I E 5 h d G l v b m F s I E V s Z W N 0 c m l j a X R 5 I G d l b m V y Y X R p b 2 4 g a W 4 g M j A 0 M C w y f S Z x d W 9 0 O 1 0 s J n F 1 b 3 Q 7 Q 2 9 s d W 1 u Q 2 9 1 b n Q m c X V v d D s 6 M T Q s J n F 1 b 3 Q 7 S 2 V 5 Q 2 9 s d W 1 u T m F t Z X M m c X V v d D s 6 W 1 0 s J n F 1 b 3 Q 7 Q 2 9 s d W 1 u S W R l b n R p d G l l c y Z x d W 9 0 O z p b J n F 1 b 3 Q 7 U 2 V j d G l v b j E v T W V y Z 2 U g T 2 5 l L 0 N o Y W 5 n Z W Q g V H l w Z S 5 7 Q 2 9 1 b n R y e S w w f S Z x d W 9 0 O y w m c X V v d D t T Z W N 0 a W 9 u M S 9 N Z X J n Z S B P b m U v Q 2 h h b m d l Z C B U e X B l L n t O U F A g c 2 h h c m U s M X 0 m c X V v d D s s J n F 1 b 3 Q 7 U 2 V j d G l v b j E v T W V y Z 2 U g T 2 5 l L 0 N o Y W 5 n Z W Q g V H l w Z S 5 7 T k V H L U 5 Q U C w y f S Z x d W 9 0 O y w m c X V v d D t T Z W N 0 a W 9 u M S 9 N Z X J n Z S B P b m U v Q 2 h h b m d l Z C B U e X B l L n t O Y X R p b 2 5 h b C B F b G V j d H J p Y 2 l 0 e S B n Z W 5 l c m F 0 a W 9 u L D N 9 J n F 1 b 3 Q 7 L C Z x d W 9 0 O 1 N l Y 3 R p b 2 4 x L 0 1 l c m d l I E 9 u Z S 9 D a G F u Z 2 V k I F R 5 c G U u e 0 5 Q U C w 0 f S Z x d W 9 0 O y w m c X V v d D t T Z W N 0 a W 9 u M S 9 N Z X J n Z S B P b m U v Q 2 h h b m d l Z C B U e X B l L n t O d W N D Z W 5 0 c m U s N X 0 m c X V v d D s s J n F 1 b 3 Q 7 U 2 V j d G l v b j E v T W V y Z 2 U g T 2 5 l L 0 N o Y W 5 n Z W Q g V H l w Z S 5 7 T W 9 V L D Z 9 J n F 1 b 3 Q 7 L C Z x d W 9 0 O 1 N l Y 3 R p b 2 4 x L 0 1 l c m d l I E 9 u Z S 9 D a G F u Z 2 V k I F R 5 c G U u e 0 Z 1 b m R p b m c s N 3 0 m c X V v d D s s J n F 1 b 3 Q 7 U 2 V j d G l v b j E v T W V y Z 2 U g T 2 5 l L 0 N o Y W 5 n Z W Q g V H l w Z S 5 7 R 3 J h Z G l u Z y w 4 f S Z x d W 9 0 O y w m c X V v d D t T Z W N 0 a W 9 u M S 9 N Z X J n Z S B P b m U v Q 2 h h b m d l Z C B U e X B l L n t M Z X Z l b C B v Z i B l b m d h Z 2 V t Z W 5 0 L D l 9 J n F 1 b 3 Q 7 L C Z x d W 9 0 O 1 N l Y 3 R p b 2 4 x L 0 1 l c m d l I E 9 u Z S 9 D a G F u Z 2 V k I F R 5 c G U u e 0 N h c G l 0 Y W w s M T B 9 J n F 1 b 3 Q 7 L C Z x d W 9 0 O 1 N l Y 3 R p b 2 4 x L 0 1 l c m d l I F R 3 b y 9 D a G F u Z 2 V k I F R 5 c G U u e 0 N v d W 5 0 c n k s M H 0 m c X V v d D s s J n F 1 b 3 Q 7 U 2 V j d G l v b j E v T W V y Z 2 U g V H d v L 0 N o Y W 5 n Z W Q g V H l w Z S 5 7 U 3 V t I G 9 m I E 5 l d C B P d X R w d X Q g Y W R q d X N 0 Z W Q g d G 8 g Y 2 F w Y W N p d H k g Z m F j d G 9 y L D F 9 J n F 1 b 3 Q 7 L C Z x d W 9 0 O 1 N l Y 3 R p b 2 4 x L 0 1 l c m d l I F R 3 b y 9 D a G F u Z 2 V k I F R 5 c G U u e 1 N 1 b S B v Z i B O Y X R p b 2 5 h b C B F b G V j d H J p Y 2 l 0 e S B n Z W 5 l c m F 0 a W 9 u I G l u I D I w N D A s M n 0 m c X V v d D t d L C Z x d W 9 0 O 1 J l b G F 0 a W 9 u c 2 h p c E l u Z m 8 m c X V v d D s 6 W 3 s m c X V v d D t r Z X l D b 2 x 1 b W 5 D b 3 V u d C Z x d W 9 0 O z o x L C Z x d W 9 0 O 2 t l e U N v b H V t b i Z x d W 9 0 O z o w L C Z x d W 9 0 O 2 9 0 a G V y S 2 V 5 Q 2 9 s d W 1 u S W R l b n R p d H k m c X V v d D s 6 J n F 1 b 3 Q 7 U 2 V j d G l v b j E v T W V y Z 2 U g V H d v L 0 N o Y W 5 n Z W Q g V H l w Z S 5 7 Q 2 9 1 b n R y e S w w f S Z x d W 9 0 O y w m c X V v d D t L Z X l D b 2 x 1 b W 5 D b 3 V u d C Z x d W 9 0 O z o x f V 1 9 I i A v P j w v U 3 R h Y m x l R W 5 0 c m l l c z 4 8 L 0 l 0 Z W 0 + P E l 0 Z W 0 + P E l 0 Z W 1 M b 2 N h d G l v b j 4 8 S X R l b V R 5 c G U + R m 9 y b X V s Y T w v S X R l b V R 5 c G U + P E l 0 Z W 1 Q Y X R o P l N l Y 3 R p b 2 4 x L 0 1 l c m d l M S U y M C g 0 K S 9 T b 3 V y Y 2 U 8 L 0 l 0 Z W 1 Q Y X R o P j w v S X R l b U x v Y 2 F 0 a W 9 u P j x T d G F i b G V F b n R y a W V z I C 8 + P C 9 J d G V t P j x J d G V t P j x J d G V t T G 9 j Y X R p b 2 4 + P E l 0 Z W 1 U e X B l P k Z v c m 1 1 b G E 8 L 0 l 0 Z W 1 U e X B l P j x J d G V t U G F 0 a D 5 T Z W N 0 a W 9 u M S 9 N Z X J n Z T E l M j A o N C k v R X h w Y W 5 k Z W Q l M j B N Z X J n Z S U y M F R 3 b z w v S X R l b V B h d G g + P C 9 J d G V t T G 9 j Y X R p b 2 4 + P F N 0 Y W J s Z U V u d H J p Z X M g L z 4 8 L 0 l 0 Z W 0 + P E l 0 Z W 0 + P E l 0 Z W 1 M b 2 N h d G l v b j 4 8 S X R l b V R 5 c G U + R m 9 y b X V s Y T w v S X R l b V R 5 c G U + P E l 0 Z W 1 Q Y X R o P l N l Y 3 R p b 2 4 x L 0 1 l c m d l J T I w T 2 5 l 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U 3 R h d H V z I i B W Y W x 1 Z T 0 i c 0 N v b X B s Z X R l I i A v P j x F b n R y e S B U e X B l P S J G a W x s T G F z d F V w Z G F 0 Z W Q i I F Z h b H V l P S J k M j A y M i 0 w M y 0 w N F Q x M z o y M T o x M C 4 5 M D I 4 O D k x W i I g L z 4 8 L 1 N 0 Y W J s Z U V u d H J p Z X M + P C 9 J d G V t P j x J d G V t P j x J d G V t T G 9 j Y X R p b 2 4 + P E l 0 Z W 1 U e X B l P k Z v c m 1 1 b G E 8 L 0 l 0 Z W 1 U e X B l P j x J d G V t U G F 0 a D 5 T Z W N 0 a W 9 u M S 9 N Z X J n Z S U y M E 9 u Z S U y M C g z K S 9 T b 3 V y Y 2 U 8 L 0 l 0 Z W 1 Q Y X R o P j w v S X R l b U x v Y 2 F 0 a W 9 u P j x T d G F i b G V F b n R y a W V z I C 8 + P C 9 J d G V t P j x J d G V t P j x J d G V t T G 9 j Y X R p b 2 4 + P E l 0 Z W 1 U e X B l P k Z v c m 1 1 b G E 8 L 0 l 0 Z W 1 U e X B l P j x J d G V t U G F 0 a D 5 T Z W N 0 a W 9 u M S 9 N Z X J n Z S U y M E 9 u Z S U y M C g z K S 9 D a G F u Z 2 V k J T I w V H l w Z T w v S X R l b V B h d G g + P C 9 J d G V t T G 9 j Y X R p b 2 4 + P F N 0 Y W J s Z U V u d H J p Z X M g L z 4 8 L 0 l 0 Z W 0 + P E l 0 Z W 0 + P E l 0 Z W 1 M b 2 N h d G l v b j 4 8 S X R l b V R 5 c G U + R m 9 y b X V s Y T w v S X R l b V R 5 c G U + P E l 0 Z W 1 Q Y X R o P l N l Y 3 R p b 2 4 x L 0 1 l c m d l J T I w V H d v 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U 3 R h d H V z I i B W Y W x 1 Z T 0 i c 0 N v b X B s Z X R l I i A v P j x F b n R y e S B U e X B l P S J G a W x s T G F z d F V w Z G F 0 Z W Q i I F Z h b H V l P S J k M j A y M i 0 w M y 0 w N F Q x M z o y M T o x M C 4 5 N j M 5 N j Q 0 W i I g L z 4 8 L 1 N 0 Y W J s Z U V u d H J p Z X M + P C 9 J d G V t P j x J d G V t P j x J d G V t T G 9 j Y X R p b 2 4 + P E l 0 Z W 1 U e X B l P k Z v c m 1 1 b G E 8 L 0 l 0 Z W 1 U e X B l P j x J d G V t U G F 0 a D 5 T Z W N 0 a W 9 u M S 9 N Z X J n Z S U y M F R 3 b y U y M C g z K S 9 T b 3 V y Y 2 U 8 L 0 l 0 Z W 1 Q Y X R o P j w v S X R l b U x v Y 2 F 0 a W 9 u P j x T d G F i b G V F b n R y a W V z I C 8 + P C 9 J d G V t P j x J d G V t P j x J d G V t T G 9 j Y X R p b 2 4 + P E l 0 Z W 1 U e X B l P k Z v c m 1 1 b G E 8 L 0 l 0 Z W 1 U e X B l P j x J d G V t U G F 0 a D 5 T Z W N 0 a W 9 u M S 9 N Z X J n Z S U y M F R 3 b y U y M C g z K S 9 D a G F u Z 2 V k J T I w V H l w Z T w v S X R l b V B h d G g + P C 9 J d G V t T G 9 j Y X R p b 2 4 + P F N 0 Y W J s Z U V u d H J p Z X M g L z 4 8 L 0 l 0 Z W 0 + P E l 0 Z W 0 + P E l 0 Z W 1 M b 2 N h d G l v b j 4 8 S X R l b V R 5 c G U + R m 9 y b X V s Y T w v S X R l b V R 5 c G U + P E l 0 Z W 1 Q Y X R o P l N l Y 3 R p b 2 4 x L 0 1 l c m d l M S U y M C g 1 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Z W R D b 2 1 w b G V 0 Z V J l c 3 V s d F R v V 2 9 y a 3 N o Z W V 0 I i B W Y W x 1 Z T 0 i b D E i I C 8 + P E V u d H J 5 I F R 5 c G U 9 I k Z p b G x D b 2 x 1 b W 5 U e X B l c y I g V m F s d W U 9 I n N C Z 1 V G Q l F N R E F 3 T U Z C Z 1 l H Q l F V P S I g L z 4 8 R W 5 0 c n k g V H l w Z T 0 i R m l s b E V y c m 9 y Q 2 9 1 b n Q i I F Z h b H V l P S J s M C I g L z 4 8 R W 5 0 c n k g V H l w Z T 0 i R m l s b E V y c m 9 y Q 2 9 k Z S I g V m F s d W U 9 I n N V b m t u b 3 d u I i A v P j x F b n R y e S B U e X B l P S J G a W x s Q 2 9 1 b n Q i I F Z h b H V l P S J s N T Q i I C 8 + P E V u d H J 5 I F R 5 c G U 9 I k Z p b G x D b 2 x 1 b W 5 O Y W 1 l c y I g V m F s d W U 9 I n N b J n F 1 b 3 Q 7 Q 2 9 1 b n R y e S Z x d W 9 0 O y w m c X V v d D t O U F A g c 2 h h c m U m c X V v d D s s J n F 1 b 3 Q 7 T k V H L U 5 Q U C Z x d W 9 0 O y w m c X V v d D t O Y X R p b 2 5 h b C B F b G V j d H J p Y 2 l 0 e S B n Z W 5 l c m F 0 a W 9 u J n F 1 b 3 Q 7 L C Z x d W 9 0 O 0 5 Q U C Z x d W 9 0 O y w m c X V v d D t O d W N D Z W 5 0 c m U m c X V v d D s s J n F 1 b 3 Q 7 T W 9 V J n F 1 b 3 Q 7 L C Z x d W 9 0 O 0 Z 1 b m R p b m c m c X V v d D s s J n F 1 b 3 Q 7 R 3 J h Z G l u Z y Z x d W 9 0 O y w m c X V v d D t M Z X Z l b C B v Z i B l b m d h Z 2 V t Z W 5 0 J n F 1 b 3 Q 7 L C Z x d W 9 0 O 0 N h c G l 0 Y W w m c X V v d D s s J n F 1 b 3 Q 7 T W V y Z 2 U g V H d v L k N v d W 5 0 c n k m c X V v d D s s J n F 1 b 3 Q 7 T W V y Z 2 U g V H d v L l N 1 b S B v Z i B O Z X Q g T 3 V 0 c H V 0 I G F k a n V z d G V k I H R v I G N h c G F j a X R 5 I G Z h Y 3 R v c i Z x d W 9 0 O y w m c X V v d D t N Z X J n Z S B U d 2 8 u U 3 V t I G 9 m I E 5 h d G l v b m F s I E V s Z W N 0 c m l j a X R 5 I G d l b m V y Y X R p b 2 4 g a W 4 g M j A 0 M C Z x d W 9 0 O 1 0 i I C 8 + P E V u d H J 5 I F R 5 c G U 9 I k Z p b G x M Y X N 0 V X B k Y X R l Z C I g V m F s d W U 9 I m Q y M D I x L T A 2 L T E 0 V D E z O j E 1 O j U 3 L j g 0 N j k x N z V a I i A v P j x F b n R y e S B U e X B l P S J B Z G R l Z F R v R G F 0 Y U 1 v Z G V s I i B W Y W x 1 Z T 0 i b D A i I C 8 + P E V u d H J 5 I F R 5 c G U 9 I k x v Y W R l Z F R v Q W 5 h b H l z a X N T Z X J 2 a W N l c y I g V m F s d W U 9 I m w w I i A v P j x F b n R y e S B U e X B l P S J G a W x s U 3 R h d H V z I i B W Y W x 1 Z T 0 i c 0 N v b X B s Z X R l I i A v P j x F b n R y e S B U e X B l P S J O Y X Z p Z 2 F 0 a W 9 u U 3 R l c E 5 h b W U i I F Z h b H V l P S J z T m F 2 a W d h d G l v b i I g L z 4 8 R W 5 0 c n k g V H l w Z T 0 i U m V s Y X R p b 2 5 z a G l w S W 5 m b 0 N v b n R h a W 5 l c i I g V m F s d W U 9 I n N 7 J n F 1 b 3 Q 7 Y 2 9 s d W 1 u Q 2 9 1 b n Q m c X V v d D s 6 M T Q s J n F 1 b 3 Q 7 a 2 V 5 Q 2 9 s d W 1 u T m F t Z X M m c X V v d D s 6 W 1 0 s J n F 1 b 3 Q 7 c X V l c n l S Z W x h d G l v b n N o a X B z J n F 1 b 3 Q 7 O l t 7 J n F 1 b 3 Q 7 a 2 V 5 Q 2 9 s d W 1 u Q 2 9 1 b n Q m c X V v d D s 6 M S w m c X V v d D t r Z X l D b 2 x 1 b W 4 m c X V v d D s 6 M C w m c X V v d D t v d G h l c k t l e U N v b H V t b k l k Z W 5 0 a X R 5 J n F 1 b 3 Q 7 O i Z x d W 9 0 O 1 N l Y 3 R p b 2 4 x L 0 1 l c m d l I F R 3 b y 9 D a G F u Z 2 V k I F R 5 c G U u e 0 N v d W 5 0 c n k s M H 0 m c X V v d D s s J n F 1 b 3 Q 7 S 2 V 5 Q 2 9 s d W 1 u Q 2 9 1 b n Q m c X V v d D s 6 M X 1 d L C Z x d W 9 0 O 2 N v b H V t b k l k Z W 5 0 a X R p Z X M m c X V v d D s 6 W y Z x d W 9 0 O 1 N l Y 3 R p b 2 4 x L 0 1 l c m d l I E 9 u Z S 9 D a G F u Z 2 V k I F R 5 c G U u e 0 N v d W 5 0 c n k s M H 0 m c X V v d D s s J n F 1 b 3 Q 7 U 2 V j d G l v b j E v T W V y Z 2 U g T 2 5 l L 0 N o Y W 5 n Z W Q g V H l w Z S 5 7 T l B Q I H N o Y X J l L D F 9 J n F 1 b 3 Q 7 L C Z x d W 9 0 O 1 N l Y 3 R p b 2 4 x L 0 1 l c m d l I E 9 u Z S 9 D a G F u Z 2 V k I F R 5 c G U u e 0 5 F R y 1 O U F A s M n 0 m c X V v d D s s J n F 1 b 3 Q 7 U 2 V j d G l v b j E v T W V y Z 2 U g T 2 5 l L 0 N o Y W 5 n Z W Q g V H l w Z S 5 7 T m F 0 a W 9 u Y W w g R W x l Y 3 R y a W N p d H k g Z 2 V u Z X J h d G l v b i w z f S Z x d W 9 0 O y w m c X V v d D t T Z W N 0 a W 9 u M S 9 N Z X J n Z S B P b m U v Q 2 h h b m d l Z C B U e X B l L n t O U F A s N H 0 m c X V v d D s s J n F 1 b 3 Q 7 U 2 V j d G l v b j E v T W V y Z 2 U g T 2 5 l L 0 N o Y W 5 n Z W Q g V H l w Z S 5 7 T n V j Q 2 V u d H J l L D V 9 J n F 1 b 3 Q 7 L C Z x d W 9 0 O 1 N l Y 3 R p b 2 4 x L 0 1 l c m d l I E 9 u Z S 9 D a G F u Z 2 V k I F R 5 c G U u e 0 1 v V S w 2 f S Z x d W 9 0 O y w m c X V v d D t T Z W N 0 a W 9 u M S 9 N Z X J n Z S B P b m U v Q 2 h h b m d l Z C B U e X B l L n t G d W 5 k a W 5 n L D d 9 J n F 1 b 3 Q 7 L C Z x d W 9 0 O 1 N l Y 3 R p b 2 4 x L 0 1 l c m d l I E 9 u Z S 9 D a G F u Z 2 V k I F R 5 c G U u e 0 d y Y W R p b m c s O H 0 m c X V v d D s s J n F 1 b 3 Q 7 U 2 V j d G l v b j E v T W V y Z 2 U g T 2 5 l L 0 N o Y W 5 n Z W Q g V H l w Z S 5 7 T G V 2 Z W w g b 2 Y g Z W 5 n Y W d l b W V u d C w 5 f S Z x d W 9 0 O y w m c X V v d D t T Z W N 0 a W 9 u M S 9 N Z X J n Z S B P b m U v Q 2 h h b m d l Z C B U e X B l L n t D Y X B p d G F s L D E w f S Z x d W 9 0 O y w m c X V v d D t T Z W N 0 a W 9 u M S 9 N Z X J n Z S B U d 2 8 v Q 2 h h b m d l Z C B U e X B l L n t D b 3 V u d H J 5 L D B 9 J n F 1 b 3 Q 7 L C Z x d W 9 0 O 1 N l Y 3 R p b 2 4 x L 0 1 l c m d l I F R 3 b y 9 D a G F u Z 2 V k I F R 5 c G U u e 1 N 1 b S B v Z i B O Z X Q g T 3 V 0 c H V 0 I G F k a n V z d G V k I H R v I G N h c G F j a X R 5 I G Z h Y 3 R v c i w x f S Z x d W 9 0 O y w m c X V v d D t T Z W N 0 a W 9 u M S 9 N Z X J n Z S B U d 2 8 v Q 2 h h b m d l Z C B U e X B l L n t T d W 0 g b 2 Y g T m F 0 a W 9 u Y W w g R W x l Y 3 R y a W N p d H k g Z 2 V u Z X J h d G l v b i B p b i A y M D Q w L D J 9 J n F 1 b 3 Q 7 X S w m c X V v d D t D b 2 x 1 b W 5 D b 3 V u d C Z x d W 9 0 O z o x N C w m c X V v d D t L Z X l D b 2 x 1 b W 5 O Y W 1 l c y Z x d W 9 0 O z p b X S w m c X V v d D t D b 2 x 1 b W 5 J Z G V u d G l 0 a W V z J n F 1 b 3 Q 7 O l s m c X V v d D t T Z W N 0 a W 9 u M S 9 N Z X J n Z S B P b m U v Q 2 h h b m d l Z C B U e X B l L n t D b 3 V u d H J 5 L D B 9 J n F 1 b 3 Q 7 L C Z x d W 9 0 O 1 N l Y 3 R p b 2 4 x L 0 1 l c m d l I E 9 u Z S 9 D a G F u Z 2 V k I F R 5 c G U u e 0 5 Q U C B z a G F y Z S w x f S Z x d W 9 0 O y w m c X V v d D t T Z W N 0 a W 9 u M S 9 N Z X J n Z S B P b m U v Q 2 h h b m d l Z C B U e X B l L n t O R U c t T l B Q L D J 9 J n F 1 b 3 Q 7 L C Z x d W 9 0 O 1 N l Y 3 R p b 2 4 x L 0 1 l c m d l I E 9 u Z S 9 D a G F u Z 2 V k I F R 5 c G U u e 0 5 h d G l v b m F s I E V s Z W N 0 c m l j a X R 5 I G d l b m V y Y X R p b 2 4 s M 3 0 m c X V v d D s s J n F 1 b 3 Q 7 U 2 V j d G l v b j E v T W V y Z 2 U g T 2 5 l L 0 N o Y W 5 n Z W Q g V H l w Z S 5 7 T l B Q L D R 9 J n F 1 b 3 Q 7 L C Z x d W 9 0 O 1 N l Y 3 R p b 2 4 x L 0 1 l c m d l I E 9 u Z S 9 D a G F u Z 2 V k I F R 5 c G U u e 0 5 1 Y 0 N l b n R y Z S w 1 f S Z x d W 9 0 O y w m c X V v d D t T Z W N 0 a W 9 u M S 9 N Z X J n Z S B P b m U v Q 2 h h b m d l Z C B U e X B l L n t N b 1 U s N n 0 m c X V v d D s s J n F 1 b 3 Q 7 U 2 V j d G l v b j E v T W V y Z 2 U g T 2 5 l L 0 N o Y W 5 n Z W Q g V H l w Z S 5 7 R n V u Z G l u Z y w 3 f S Z x d W 9 0 O y w m c X V v d D t T Z W N 0 a W 9 u M S 9 N Z X J n Z S B P b m U v Q 2 h h b m d l Z C B U e X B l L n t H c m F k a W 5 n L D h 9 J n F 1 b 3 Q 7 L C Z x d W 9 0 O 1 N l Y 3 R p b 2 4 x L 0 1 l c m d l I E 9 u Z S 9 D a G F u Z 2 V k I F R 5 c G U u e 0 x l d m V s I G 9 m I G V u Z 2 F n Z W 1 l b n Q s O X 0 m c X V v d D s s J n F 1 b 3 Q 7 U 2 V j d G l v b j E v T W V y Z 2 U g T 2 5 l L 0 N o Y W 5 n Z W Q g V H l w Z S 5 7 Q 2 F w a X R h b C w x M H 0 m c X V v d D s s J n F 1 b 3 Q 7 U 2 V j d G l v b j E v T W V y Z 2 U g V H d v L 0 N o Y W 5 n Z W Q g V H l w Z S 5 7 Q 2 9 1 b n R y e S w w f S Z x d W 9 0 O y w m c X V v d D t T Z W N 0 a W 9 u M S 9 N Z X J n Z S B U d 2 8 v Q 2 h h b m d l Z C B U e X B l L n t T d W 0 g b 2 Y g T m V 0 I E 9 1 d H B 1 d C B h Z G p 1 c 3 R l Z C B 0 b y B j Y X B h Y 2 l 0 e S B m Y W N 0 b 3 I s M X 0 m c X V v d D s s J n F 1 b 3 Q 7 U 2 V j d G l v b j E v T W V y Z 2 U g V H d v L 0 N o Y W 5 n Z W Q g V H l w Z S 5 7 U 3 V t I G 9 m I E 5 h d G l v b m F s I E V s Z W N 0 c m l j a X R 5 I G d l b m V y Y X R p b 2 4 g a W 4 g M j A 0 M C w y f S Z x d W 9 0 O 1 0 s J n F 1 b 3 Q 7 U m V s Y X R p b 2 5 z a G l w S W 5 m b y Z x d W 9 0 O z p b e y Z x d W 9 0 O 2 t l e U N v b H V t b k N v d W 5 0 J n F 1 b 3 Q 7 O j E s J n F 1 b 3 Q 7 a 2 V 5 Q 2 9 s d W 1 u J n F 1 b 3 Q 7 O j A s J n F 1 b 3 Q 7 b 3 R o Z X J L Z X l D b 2 x 1 b W 5 J Z G V u d G l 0 e S Z x d W 9 0 O z o m c X V v d D t T Z W N 0 a W 9 u M S 9 N Z X J n Z S B U d 2 8 v Q 2 h h b m d l Z C B U e X B l L n t D b 3 V u d H J 5 L D B 9 J n F 1 b 3 Q 7 L C Z x d W 9 0 O 0 t l e U N v b H V t b k N v d W 5 0 J n F 1 b 3 Q 7 O j F 9 X X 0 i I C 8 + P C 9 T d G F i b G V F b n R y a W V z P j w v S X R l b T 4 8 S X R l b T 4 8 S X R l b U x v Y 2 F 0 a W 9 u P j x J d G V t V H l w Z T 5 G b 3 J t d W x h P C 9 J d G V t V H l w Z T 4 8 S X R l b V B h d G g + U 2 V j d G l v b j E v T W V y Z 2 U x J T I w K D U p L 1 N v d X J j Z T w v S X R l b V B h d G g + P C 9 J d G V t T G 9 j Y X R p b 2 4 + P F N 0 Y W J s Z U V u d H J p Z X M g L z 4 8 L 0 l 0 Z W 0 + P E l 0 Z W 0 + P E l 0 Z W 1 M b 2 N h d G l v b j 4 8 S X R l b V R 5 c G U + R m 9 y b X V s Y T w v S X R l b V R 5 c G U + P E l 0 Z W 1 Q Y X R o P l N l Y 3 R p b 2 4 x L 0 1 l c m d l M S U y M C g 1 K S 9 F e H B h b m R l Z C U y M E 1 l c m d l J T I w V H d v P C 9 J d G V t U G F 0 a D 4 8 L 0 l 0 Z W 1 M b 2 N h d G l v b j 4 8 U 3 R h Y m x l R W 5 0 c m l l c y A v P j w v S X R l b T 4 8 S X R l b T 4 8 S X R l b U x v Y 2 F 0 a W 9 u P j x J d G V t V H l w Z T 5 G b 3 J t d W x h P C 9 J d G V t V H l w Z T 4 8 S X R l b V B h d G g + U 2 V j d G l v b j E v T W V y Z 2 U l M j B P b m U 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R m l s b E V y c m 9 y Q 2 9 k Z S I g V m F s d W U 9 I n N V b m t u b 3 d u I i A v P j x F b n R y e S B U e X B l P S J G a W x s U 3 R h d H V z I i B W Y W x 1 Z T 0 i c 0 N v b X B s Z X R l I i A v P j x F b n R y e S B U e X B l P S J B Z G R l Z F R v R G F 0 Y U 1 v Z G V s I i B W Y W x 1 Z T 0 i b D A i I C 8 + P E V u d H J 5 I F R 5 c G U 9 I k Z p b G x M Y X N 0 V X B k Y X R l Z C I g V m F s d W U 9 I m Q y M D I y L T A z L T E w V D E w O j M 5 O j I 1 L j g 4 O D I 0 N z V a I i A v P j w v U 3 R h Y m x l R W 5 0 c m l l c z 4 8 L 0 l 0 Z W 0 + P E l 0 Z W 0 + P E l 0 Z W 1 M b 2 N h d G l v b j 4 8 S X R l b V R 5 c G U + R m 9 y b X V s Y T w v S X R l b V R 5 c G U + P E l 0 Z W 1 Q Y X R o P l N l Y 3 R p b 2 4 x L 0 1 l c m d l J T I w T 2 5 l J T I w K D Q p L 1 N v d X J j Z T w v S X R l b V B h d G g + P C 9 J d G V t T G 9 j Y X R p b 2 4 + P F N 0 Y W J s Z U V u d H J p Z X M g L z 4 8 L 0 l 0 Z W 0 + P E l 0 Z W 0 + P E l 0 Z W 1 M b 2 N h d G l v b j 4 8 S X R l b V R 5 c G U + R m 9 y b X V s Y T w v S X R l b V R 5 c G U + P E l 0 Z W 1 Q Y X R o P l N l Y 3 R p b 2 4 x L 0 1 l c m d l J T I w T 2 5 l J T I w K D Q p L 0 N o Y W 5 n Z W Q l M j B U e X B l P C 9 J d G V t U G F 0 a D 4 8 L 0 l 0 Z W 1 M b 2 N h d G l v b j 4 8 U 3 R h Y m x l R W 5 0 c m l l c y A v P j w v S X R l b T 4 8 S X R l b T 4 8 S X R l b U x v Y 2 F 0 a W 9 u P j x J d G V t V H l w Z T 5 G b 3 J t d W x h P C 9 J d G V t V H l w Z T 4 8 S X R l b V B h d G g + U 2 V j d G l v b j E v T W V y Z 2 U l M j B U d 2 8 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R m l s b E V y c m 9 y Q 2 9 k Z S I g V m F s d W U 9 I n N V b m t u b 3 d u I i A v P j x F b n R y e S B U e X B l P S J G a W x s U 3 R h d H V z I i B W Y W x 1 Z T 0 i c 0 N v b X B s Z X R l I i A v P j x F b n R y e S B U e X B l P S J B Z G R l Z F R v R G F 0 Y U 1 v Z G V s I i B W Y W x 1 Z T 0 i b D A i I C 8 + P E V u d H J 5 I F R 5 c G U 9 I k Z p b G x M Y X N 0 V X B k Y X R l Z C I g V m F s d W U 9 I m Q y M D I y L T A z L T E w V D E w O j M 5 O j I 1 L j k x M T k y M D B a I i A v P j w v U 3 R h Y m x l R W 5 0 c m l l c z 4 8 L 0 l 0 Z W 0 + P E l 0 Z W 0 + P E l 0 Z W 1 M b 2 N h d G l v b j 4 8 S X R l b V R 5 c G U + R m 9 y b X V s Y T w v S X R l b V R 5 c G U + P E l 0 Z W 1 Q Y X R o P l N l Y 3 R p b 2 4 x L 0 1 l c m d l J T I w V H d v J T I w K D Q p L 1 N v d X J j Z T w v S X R l b V B h d G g + P C 9 J d G V t T G 9 j Y X R p b 2 4 + P F N 0 Y W J s Z U V u d H J p Z X M g L z 4 8 L 0 l 0 Z W 0 + P E l 0 Z W 0 + P E l 0 Z W 1 M b 2 N h d G l v b j 4 8 S X R l b V R 5 c G U + R m 9 y b X V s Y T w v S X R l b V R 5 c G U + P E l 0 Z W 1 Q Y X R o P l N l Y 3 R p b 2 4 x L 0 1 l c m d l J T I w V H d v J T I w K D Q p L 0 N o Y W 5 n Z W Q l M j B U e X B l P C 9 J d G V t U G F 0 a D 4 8 L 0 l 0 Z W 1 M b 2 N h d G l v b j 4 8 U 3 R h Y m x l R W 5 0 c m l l c y A v P j w v S X R l b T 4 8 S X R l b T 4 8 S X R l b U x v Y 2 F 0 a W 9 u P j x J d G V t V H l w Z T 5 G b 3 J t d W x h P C 9 J d G V t V H l w Z T 4 8 S X R l b V B h d G g + U 2 V j d G l v b j E v T W V y Z 2 U x J T I w K D Y 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Z p b G x U Y X J n Z X Q i I F Z h b H V l P S J z T W V y Z 2 U x M j E 3 I i A v P j x F b n R y e S B U e X B l P S J G a W x s Z W R D b 2 1 w b G V 0 Z V J l c 3 V s d F R v V 2 9 y a 3 N o Z W V 0 I i B W Y W x 1 Z T 0 i b D E i I C 8 + P E V u d H J 5 I F R 5 c G U 9 I k Z p b G x F c n J v c k N v d W 5 0 I i B W Y W x 1 Z T 0 i b D A i I C 8 + P E V u d H J 5 I F R 5 c G U 9 I k Z p b G x M Y X N 0 V X B k Y X R l Z C I g V m F s d W U 9 I m Q y M D I x L T A 2 L T E 0 V D E z O j E 1 O j U 3 L j g 0 N j k x N z V a I i A v P j x F b n R y e S B U e X B l P S J G a W x s Q 2 9 s d W 1 u V H l w Z X M i I F Z h b H V l P S J z Q m d V R k J R T U R B d 0 1 G Q m d Z R 0 J R V T 0 i I C 8 + P E V u d H J 5 I F R 5 c G U 9 I k Z p b G x D b 2 x 1 b W 5 O Y W 1 l c y I g V m F s d W U 9 I n N b J n F 1 b 3 Q 7 Q 2 9 1 b n R y e S Z x d W 9 0 O y w m c X V v d D t O U F A g c 2 h h c m U m c X V v d D s s J n F 1 b 3 Q 7 T k V H L U 5 Q U C Z x d W 9 0 O y w m c X V v d D t O Y X R p b 2 5 h b C B F b G V j d H J p Y 2 l 0 e S B n Z W 5 l c m F 0 a W 9 u J n F 1 b 3 Q 7 L C Z x d W 9 0 O 0 5 Q U C Z x d W 9 0 O y w m c X V v d D t O d W N D Z W 5 0 c m U m c X V v d D s s J n F 1 b 3 Q 7 T W 9 V J n F 1 b 3 Q 7 L C Z x d W 9 0 O 0 Z 1 b m R p b m c m c X V v d D s s J n F 1 b 3 Q 7 R 3 J h Z G l u Z y Z x d W 9 0 O y w m c X V v d D t M Z X Z l b C B v Z i B l b m d h Z 2 V t Z W 5 0 J n F 1 b 3 Q 7 L C Z x d W 9 0 O 0 N h c G l 0 Y W w m c X V v d D s s J n F 1 b 3 Q 7 T W V y Z 2 U g V H d v L k N v d W 5 0 c n k m c X V v d D s s J n F 1 b 3 Q 7 T W V y Z 2 U g V H d v L l N 1 b S B v Z i B O Z X Q g T 3 V 0 c H V 0 I G F k a n V z d G V k I H R v I G N h c G F j a X R 5 I G Z h Y 3 R v c i Z x d W 9 0 O y w m c X V v d D t N Z X J n Z S B U d 2 8 u U 3 V t I G 9 m I E 5 h d G l v b m F s I E V s Z W N 0 c m l j a X R 5 I G d l b m V y Y X R p b 2 4 g a W 4 g M j A 0 M C Z x d W 9 0 O 1 0 i I C 8 + P E V u d H J 5 I F R 5 c G U 9 I k Z p b G x F c n J v c k N v Z G U i I F Z h b H V l P S J z V W 5 r b m 9 3 b i I g L z 4 8 R W 5 0 c n k g V H l w Z T 0 i R m l s b F N 0 Y X R 1 c y I g V m F s d W U 9 I n N D b 2 1 w b G V 0 Z S I g L z 4 8 R W 5 0 c n k g V H l w Z T 0 i T G 9 h Z G V k V G 9 B b m F s e X N p c 1 N l c n Z p Y 2 V z I i B W Y W x 1 Z T 0 i b D A i I C 8 + P E V u d H J 5 I F R 5 c G U 9 I k Z p b G x D b 3 V u d C I g V m F s d W U 9 I m w 1 N C I g L z 4 8 R W 5 0 c n k g V H l w Z T 0 i T m F 2 a W d h d G l v b l N 0 Z X B O Y W 1 l I i B W Y W x 1 Z T 0 i c 0 5 h d m l n Y X R p b 2 4 i I C 8 + P E V u d H J 5 I F R 5 c G U 9 I k F k Z G V k V G 9 E Y X R h T W 9 k Z W w i I F Z h b H V l P S J s M C I g L z 4 8 R W 5 0 c n k g V H l w Z T 0 i U m V s Y X R p b 2 5 z a G l w S W 5 m b 0 N v b n R h a W 5 l c i I g V m F s d W U 9 I n N 7 J n F 1 b 3 Q 7 Y 2 9 s d W 1 u Q 2 9 1 b n Q m c X V v d D s 6 M T Q s J n F 1 b 3 Q 7 a 2 V 5 Q 2 9 s d W 1 u T m F t Z X M m c X V v d D s 6 W 1 0 s J n F 1 b 3 Q 7 c X V l c n l S Z W x h d G l v b n N o a X B z J n F 1 b 3 Q 7 O l t 7 J n F 1 b 3 Q 7 a 2 V 5 Q 2 9 s d W 1 u Q 2 9 1 b n Q m c X V v d D s 6 M S w m c X V v d D t r Z X l D b 2 x 1 b W 4 m c X V v d D s 6 M C w m c X V v d D t v d G h l c k t l e U N v b H V t b k l k Z W 5 0 a X R 5 J n F 1 b 3 Q 7 O i Z x d W 9 0 O 1 N l Y 3 R p b 2 4 x L 0 1 l c m d l I F R 3 b y 9 D a G F u Z 2 V k I F R 5 c G U u e 0 N v d W 5 0 c n k s M H 0 m c X V v d D s s J n F 1 b 3 Q 7 S 2 V 5 Q 2 9 s d W 1 u Q 2 9 1 b n Q m c X V v d D s 6 M X 1 d L C Z x d W 9 0 O 2 N v b H V t b k l k Z W 5 0 a X R p Z X M m c X V v d D s 6 W y Z x d W 9 0 O 1 N l Y 3 R p b 2 4 x L 0 1 l c m d l I E 9 u Z S 9 D a G F u Z 2 V k I F R 5 c G U u e 0 N v d W 5 0 c n k s M H 0 m c X V v d D s s J n F 1 b 3 Q 7 U 2 V j d G l v b j E v T W V y Z 2 U g T 2 5 l L 0 N o Y W 5 n Z W Q g V H l w Z S 5 7 T l B Q I H N o Y X J l L D F 9 J n F 1 b 3 Q 7 L C Z x d W 9 0 O 1 N l Y 3 R p b 2 4 x L 0 1 l c m d l I E 9 u Z S 9 D a G F u Z 2 V k I F R 5 c G U u e 0 5 F R y 1 O U F A s M n 0 m c X V v d D s s J n F 1 b 3 Q 7 U 2 V j d G l v b j E v T W V y Z 2 U g T 2 5 l L 0 N o Y W 5 n Z W Q g V H l w Z S 5 7 T m F 0 a W 9 u Y W w g R W x l Y 3 R y a W N p d H k g Z 2 V u Z X J h d G l v b i w z f S Z x d W 9 0 O y w m c X V v d D t T Z W N 0 a W 9 u M S 9 N Z X J n Z S B P b m U v Q 2 h h b m d l Z C B U e X B l L n t O U F A s N H 0 m c X V v d D s s J n F 1 b 3 Q 7 U 2 V j d G l v b j E v T W V y Z 2 U g T 2 5 l L 0 N o Y W 5 n Z W Q g V H l w Z S 5 7 T n V j Q 2 V u d H J l L D V 9 J n F 1 b 3 Q 7 L C Z x d W 9 0 O 1 N l Y 3 R p b 2 4 x L 0 1 l c m d l I E 9 u Z S 9 D a G F u Z 2 V k I F R 5 c G U u e 0 1 v V S w 2 f S Z x d W 9 0 O y w m c X V v d D t T Z W N 0 a W 9 u M S 9 N Z X J n Z S B P b m U v Q 2 h h b m d l Z C B U e X B l L n t G d W 5 k a W 5 n L D d 9 J n F 1 b 3 Q 7 L C Z x d W 9 0 O 1 N l Y 3 R p b 2 4 x L 0 1 l c m d l I E 9 u Z S 9 D a G F u Z 2 V k I F R 5 c G U u e 0 d y Y W R p b m c s O H 0 m c X V v d D s s J n F 1 b 3 Q 7 U 2 V j d G l v b j E v T W V y Z 2 U g T 2 5 l L 0 N o Y W 5 n Z W Q g V H l w Z S 5 7 T G V 2 Z W w g b 2 Y g Z W 5 n Y W d l b W V u d C w 5 f S Z x d W 9 0 O y w m c X V v d D t T Z W N 0 a W 9 u M S 9 N Z X J n Z S B P b m U v Q 2 h h b m d l Z C B U e X B l L n t D Y X B p d G F s L D E w f S Z x d W 9 0 O y w m c X V v d D t T Z W N 0 a W 9 u M S 9 N Z X J n Z S B U d 2 8 v Q 2 h h b m d l Z C B U e X B l L n t D b 3 V u d H J 5 L D B 9 J n F 1 b 3 Q 7 L C Z x d W 9 0 O 1 N l Y 3 R p b 2 4 x L 0 1 l c m d l I F R 3 b y 9 D a G F u Z 2 V k I F R 5 c G U u e 1 N 1 b S B v Z i B O Z X Q g T 3 V 0 c H V 0 I G F k a n V z d G V k I H R v I G N h c G F j a X R 5 I G Z h Y 3 R v c i w x f S Z x d W 9 0 O y w m c X V v d D t T Z W N 0 a W 9 u M S 9 N Z X J n Z S B U d 2 8 v Q 2 h h b m d l Z C B U e X B l L n t T d W 0 g b 2 Y g T m F 0 a W 9 u Y W w g R W x l Y 3 R y a W N p d H k g Z 2 V u Z X J h d G l v b i B p b i A y M D Q w L D J 9 J n F 1 b 3 Q 7 X S w m c X V v d D t D b 2 x 1 b W 5 D b 3 V u d C Z x d W 9 0 O z o x N C w m c X V v d D t L Z X l D b 2 x 1 b W 5 O Y W 1 l c y Z x d W 9 0 O z p b X S w m c X V v d D t D b 2 x 1 b W 5 J Z G V u d G l 0 a W V z J n F 1 b 3 Q 7 O l s m c X V v d D t T Z W N 0 a W 9 u M S 9 N Z X J n Z S B P b m U v Q 2 h h b m d l Z C B U e X B l L n t D b 3 V u d H J 5 L D B 9 J n F 1 b 3 Q 7 L C Z x d W 9 0 O 1 N l Y 3 R p b 2 4 x L 0 1 l c m d l I E 9 u Z S 9 D a G F u Z 2 V k I F R 5 c G U u e 0 5 Q U C B z a G F y Z S w x f S Z x d W 9 0 O y w m c X V v d D t T Z W N 0 a W 9 u M S 9 N Z X J n Z S B P b m U v Q 2 h h b m d l Z C B U e X B l L n t O R U c t T l B Q L D J 9 J n F 1 b 3 Q 7 L C Z x d W 9 0 O 1 N l Y 3 R p b 2 4 x L 0 1 l c m d l I E 9 u Z S 9 D a G F u Z 2 V k I F R 5 c G U u e 0 5 h d G l v b m F s I E V s Z W N 0 c m l j a X R 5 I G d l b m V y Y X R p b 2 4 s M 3 0 m c X V v d D s s J n F 1 b 3 Q 7 U 2 V j d G l v b j E v T W V y Z 2 U g T 2 5 l L 0 N o Y W 5 n Z W Q g V H l w Z S 5 7 T l B Q L D R 9 J n F 1 b 3 Q 7 L C Z x d W 9 0 O 1 N l Y 3 R p b 2 4 x L 0 1 l c m d l I E 9 u Z S 9 D a G F u Z 2 V k I F R 5 c G U u e 0 5 1 Y 0 N l b n R y Z S w 1 f S Z x d W 9 0 O y w m c X V v d D t T Z W N 0 a W 9 u M S 9 N Z X J n Z S B P b m U v Q 2 h h b m d l Z C B U e X B l L n t N b 1 U s N n 0 m c X V v d D s s J n F 1 b 3 Q 7 U 2 V j d G l v b j E v T W V y Z 2 U g T 2 5 l L 0 N o Y W 5 n Z W Q g V H l w Z S 5 7 R n V u Z G l u Z y w 3 f S Z x d W 9 0 O y w m c X V v d D t T Z W N 0 a W 9 u M S 9 N Z X J n Z S B P b m U v Q 2 h h b m d l Z C B U e X B l L n t H c m F k a W 5 n L D h 9 J n F 1 b 3 Q 7 L C Z x d W 9 0 O 1 N l Y 3 R p b 2 4 x L 0 1 l c m d l I E 9 u Z S 9 D a G F u Z 2 V k I F R 5 c G U u e 0 x l d m V s I G 9 m I G V u Z 2 F n Z W 1 l b n Q s O X 0 m c X V v d D s s J n F 1 b 3 Q 7 U 2 V j d G l v b j E v T W V y Z 2 U g T 2 5 l L 0 N o Y W 5 n Z W Q g V H l w Z S 5 7 Q 2 F w a X R h b C w x M H 0 m c X V v d D s s J n F 1 b 3 Q 7 U 2 V j d G l v b j E v T W V y Z 2 U g V H d v L 0 N o Y W 5 n Z W Q g V H l w Z S 5 7 Q 2 9 1 b n R y e S w w f S Z x d W 9 0 O y w m c X V v d D t T Z W N 0 a W 9 u M S 9 N Z X J n Z S B U d 2 8 v Q 2 h h b m d l Z C B U e X B l L n t T d W 0 g b 2 Y g T m V 0 I E 9 1 d H B 1 d C B h Z G p 1 c 3 R l Z C B 0 b y B j Y X B h Y 2 l 0 e S B m Y W N 0 b 3 I s M X 0 m c X V v d D s s J n F 1 b 3 Q 7 U 2 V j d G l v b j E v T W V y Z 2 U g V H d v L 0 N o Y W 5 n Z W Q g V H l w Z S 5 7 U 3 V t I G 9 m I E 5 h d G l v b m F s I E V s Z W N 0 c m l j a X R 5 I G d l b m V y Y X R p b 2 4 g a W 4 g M j A 0 M C w y f S Z x d W 9 0 O 1 0 s J n F 1 b 3 Q 7 U m V s Y X R p b 2 5 z a G l w S W 5 m b y Z x d W 9 0 O z p b e y Z x d W 9 0 O 2 t l e U N v b H V t b k N v d W 5 0 J n F 1 b 3 Q 7 O j E s J n F 1 b 3 Q 7 a 2 V 5 Q 2 9 s d W 1 u J n F 1 b 3 Q 7 O j A s J n F 1 b 3 Q 7 b 3 R o Z X J L Z X l D b 2 x 1 b W 5 J Z G V u d G l 0 e S Z x d W 9 0 O z o m c X V v d D t T Z W N 0 a W 9 u M S 9 N Z X J n Z S B U d 2 8 v Q 2 h h b m d l Z C B U e X B l L n t D b 3 V u d H J 5 L D B 9 J n F 1 b 3 Q 7 L C Z x d W 9 0 O 0 t l e U N v b H V t b k N v d W 5 0 J n F 1 b 3 Q 7 O j F 9 X X 0 i I C 8 + P C 9 T d G F i b G V F b n R y a W V z P j w v S X R l b T 4 8 S X R l b T 4 8 S X R l b U x v Y 2 F 0 a W 9 u P j x J d G V t V H l w Z T 5 G b 3 J t d W x h P C 9 J d G V t V H l w Z T 4 8 S X R l b V B h d G g + U 2 V j d G l v b j E v T W V y Z 2 U x J T I w K D Y p L 1 N v d X J j Z T w v S X R l b V B h d G g + P C 9 J d G V t T G 9 j Y X R p b 2 4 + P F N 0 Y W J s Z U V u d H J p Z X M g L z 4 8 L 0 l 0 Z W 0 + P E l 0 Z W 0 + P E l 0 Z W 1 M b 2 N h d G l v b j 4 8 S X R l b V R 5 c G U + R m 9 y b X V s Y T w v S X R l b V R 5 c G U + P E l 0 Z W 1 Q Y X R o P l N l Y 3 R p b 2 4 x L 0 1 l c m d l M S U y M C g 2 K S 9 F e H B h b m R l Z C U y M E 1 l c m d l J T I w V H d v P C 9 J d G V t U G F 0 a D 4 8 L 0 l 0 Z W 1 M b 2 N h d G l v b j 4 8 U 3 R h Y m x l R W 5 0 c m l l c y A v P j w v S X R l b T 4 8 S X R l b T 4 8 S X R l b U x v Y 2 F 0 a W 9 u P j x J d G V t V H l w Z T 5 G b 3 J t d W x h P C 9 J d G V t V H l w Z T 4 8 S X R l b V B h d G g + U 2 V j d G l v b j E v T W V y Z 2 U l M j B P b m U l M j A o 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R m l s b E V y c m 9 y Q 2 9 k Z S I g V m F s d W U 9 I n N V b m t u b 3 d u I i A v P j x F b n R y e S B U e X B l P S J G a W x s U 3 R h d H V z I i B W Y W x 1 Z T 0 i c 0 N v b X B s Z X R l I i A v P j x F b n R y e S B U e X B l P S J B Z G R l Z F R v R G F 0 Y U 1 v Z G V s I i B W Y W x 1 Z T 0 i b D A i I C 8 + P E V u d H J 5 I F R 5 c G U 9 I k Z p b G x M Y X N 0 V X B k Y X R l Z C I g V m F s d W U 9 I m Q y M D I y L T A z L T E w V D E w O j M 5 O j I 1 L j g 4 O D I 0 N z V a I i A v P j w v U 3 R h Y m x l R W 5 0 c m l l c z 4 8 L 0 l 0 Z W 0 + P E l 0 Z W 0 + P E l 0 Z W 1 M b 2 N h d G l v b j 4 8 S X R l b V R 5 c G U + R m 9 y b X V s Y T w v S X R l b V R 5 c G U + P E l 0 Z W 1 Q Y X R o P l N l Y 3 R p b 2 4 x L 0 1 l c m d l J T I w T 2 5 l J T I w K D U p L 1 N v d X J j Z T w v S X R l b V B h d G g + P C 9 J d G V t T G 9 j Y X R p b 2 4 + P F N 0 Y W J s Z U V u d H J p Z X M g L z 4 8 L 0 l 0 Z W 0 + P E l 0 Z W 0 + P E l 0 Z W 1 M b 2 N h d G l v b j 4 8 S X R l b V R 5 c G U + R m 9 y b X V s Y T w v S X R l b V R 5 c G U + P E l 0 Z W 1 Q Y X R o P l N l Y 3 R p b 2 4 x L 0 1 l c m d l J T I w T 2 5 l J T I w K D U p L 0 N o Y W 5 n Z W Q l M j B U e X B l P C 9 J d G V t U G F 0 a D 4 8 L 0 l 0 Z W 1 M b 2 N h d G l v b j 4 8 U 3 R h Y m x l R W 5 0 c m l l c y A v P j w v S X R l b T 4 8 S X R l b T 4 8 S X R l b U x v Y 2 F 0 a W 9 u P j x J d G V t V H l w Z T 5 G b 3 J t d W x h P C 9 J d G V t V H l w Z T 4 8 S X R l b V B h d G g + U 2 V j d G l v b j E v T W V y Z 2 U l M j B U d 2 8 l M j A o 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R m l s b E V y c m 9 y Q 2 9 k Z S I g V m F s d W U 9 I n N V b m t u b 3 d u I i A v P j x F b n R y e S B U e X B l P S J G a W x s U 3 R h d H V z I i B W Y W x 1 Z T 0 i c 0 N v b X B s Z X R l I i A v P j x F b n R y e S B U e X B l P S J B Z G R l Z F R v R G F 0 Y U 1 v Z G V s I i B W Y W x 1 Z T 0 i b D A i I C 8 + P E V u d H J 5 I F R 5 c G U 9 I k Z p b G x M Y X N 0 V X B k Y X R l Z C I g V m F s d W U 9 I m Q y M D I y L T A z L T E w V D E w O j M 5 O j I 1 L j k x M T k y M D B a I i A v P j w v U 3 R h Y m x l R W 5 0 c m l l c z 4 8 L 0 l 0 Z W 0 + P E l 0 Z W 0 + P E l 0 Z W 1 M b 2 N h d G l v b j 4 8 S X R l b V R 5 c G U + R m 9 y b X V s Y T w v S X R l b V R 5 c G U + P E l 0 Z W 1 Q Y X R o P l N l Y 3 R p b 2 4 x L 0 1 l c m d l J T I w V H d v J T I w K D U p L 1 N v d X J j Z T w v S X R l b V B h d G g + P C 9 J d G V t T G 9 j Y X R p b 2 4 + P F N 0 Y W J s Z U V u d H J p Z X M g L z 4 8 L 0 l 0 Z W 0 + P E l 0 Z W 0 + P E l 0 Z W 1 M b 2 N h d G l v b j 4 8 S X R l b V R 5 c G U + R m 9 y b X V s Y T w v S X R l b V R 5 c G U + P E l 0 Z W 1 Q Y X R o P l N l Y 3 R p b 2 4 x L 0 1 l c m d l J T I w V H d v J T I w K D U p L 0 N o Y W 5 n Z W Q l M j B U e X B l P C 9 J d G V t U G F 0 a D 4 8 L 0 l 0 Z W 1 M b 2 N h d G l v b j 4 8 U 3 R h Y m x l R W 5 0 c m l l c y A v P j w v S X R l b T 4 8 S X R l b T 4 8 S X R l b U x v Y 2 F 0 a W 9 u P j x J d G V t V H l w Z T 5 G b 3 J t d W x h P C 9 J d G V t V H l w Z T 4 8 S X R l b V B h d G g + U 2 V j d G l v b j E v T W V y Z 2 U x J T I w K D c 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l Z E N v b X B s Z X R l U m V z d W x 0 V G 9 X b 3 J r c 2 h l Z X Q i I F Z h b H V l P S J s M S I g L z 4 8 R W 5 0 c n k g V H l w Z T 0 i R m l s b E V y c m 9 y Q 2 9 1 b n Q i I F Z h b H V l P S J s M C I g L z 4 8 R W 5 0 c n k g V H l w Z T 0 i R m l s b E x h c 3 R V c G R h d G V k I i B W Y W x 1 Z T 0 i Z D I w M j E t M D Y t M T R U M T M 6 M T U 6 N T c u O D Q 2 O T E 3 N V o i I C 8 + P E V u d H J 5 I F R 5 c G U 9 I k Z p b G x D b 2 x 1 b W 5 U e X B l c y I g V m F s d W U 9 I n N C Z 1 V G Q l F N R E F 3 T U Z C Z 1 l H Q l F V P S I g L z 4 8 R W 5 0 c n k g V H l w Z T 0 i R m l s b E N v b H V t b k 5 h b W V z I i B W Y W x 1 Z T 0 i c 1 s m c X V v d D t D b 3 V u d H J 5 J n F 1 b 3 Q 7 L C Z x d W 9 0 O 0 5 Q U C B z a G F y Z S Z x d W 9 0 O y w m c X V v d D t O R U c t T l B Q J n F 1 b 3 Q 7 L C Z x d W 9 0 O 0 5 h d G l v b m F s I E V s Z W N 0 c m l j a X R 5 I G d l b m V y Y X R p b 2 4 m c X V v d D s s J n F 1 b 3 Q 7 T l B Q J n F 1 b 3 Q 7 L C Z x d W 9 0 O 0 5 1 Y 0 N l b n R y Z S Z x d W 9 0 O y w m c X V v d D t N b 1 U m c X V v d D s s J n F 1 b 3 Q 7 R n V u Z G l u Z y Z x d W 9 0 O y w m c X V v d D t H c m F k a W 5 n J n F 1 b 3 Q 7 L C Z x d W 9 0 O 0 x l d m V s I G 9 m I G V u Z 2 F n Z W 1 l b n Q m c X V v d D s s J n F 1 b 3 Q 7 Q 2 F w a X R h b C Z x d W 9 0 O y w m c X V v d D t N Z X J n Z S B U d 2 8 u Q 2 9 1 b n R y e S Z x d W 9 0 O y w m c X V v d D t N Z X J n Z S B U d 2 8 u U 3 V t I G 9 m I E 5 l d C B P d X R w d X Q g Y W R q d X N 0 Z W Q g d G 8 g Y 2 F w Y W N p d H k g Z m F j d G 9 y J n F 1 b 3 Q 7 L C Z x d W 9 0 O 0 1 l c m d l I F R 3 b y 5 T d W 0 g b 2 Y g T m F 0 a W 9 u Y W w g R W x l Y 3 R y a W N p d H k g Z 2 V u Z X J h d G l v b i B p b i A y M D Q w J n F 1 b 3 Q 7 X S I g L z 4 8 R W 5 0 c n k g V H l w Z T 0 i R m l s b E V y c m 9 y Q 2 9 k Z S I g V m F s d W U 9 I n N V b m t u b 3 d u I i A v P j x F b n R y e S B U e X B l P S J G a W x s U 3 R h d H V z I i B W Y W x 1 Z T 0 i c 0 N v b X B s Z X R l I i A v P j x F b n R y e S B U e X B l P S J M b 2 F k Z W R U b 0 F u Y W x 5 c 2 l z U 2 V y d m l j Z X M i I F Z h b H V l P S J s M C I g L z 4 8 R W 5 0 c n k g V H l w Z T 0 i R m l s b E N v d W 5 0 I i B W Y W x 1 Z T 0 i b D U 0 I i A v P j x F b n R y e S B U e X B l P S J O Y X Z p Z 2 F 0 a W 9 u U 3 R l c E 5 h b W U i I F Z h b H V l P S J z T m F 2 a W d h d G l v b i I g L z 4 8 R W 5 0 c n k g V H l w Z T 0 i Q W R k Z W R U b 0 R h d G F N b 2 R l b C I g V m F s d W U 9 I m w w I i A v P j x F b n R y e S B U e X B l P S J S Z W x h d G l v b n N o a X B J b m Z v Q 2 9 u d G F p b m V y I i B W Y W x 1 Z T 0 i c 3 s m c X V v d D t j b 2 x 1 b W 5 D b 3 V u d C Z x d W 9 0 O z o x N C w m c X V v d D t r Z X l D b 2 x 1 b W 5 O Y W 1 l c y Z x d W 9 0 O z p b X S w m c X V v d D t x d W V y e V J l b G F 0 a W 9 u c 2 h p c H M m c X V v d D s 6 W 3 s m c X V v d D t r Z X l D b 2 x 1 b W 5 D b 3 V u d C Z x d W 9 0 O z o x L C Z x d W 9 0 O 2 t l e U N v b H V t b i Z x d W 9 0 O z o w L C Z x d W 9 0 O 2 9 0 a G V y S 2 V 5 Q 2 9 s d W 1 u S W R l b n R p d H k m c X V v d D s 6 J n F 1 b 3 Q 7 U 2 V j d G l v b j E v T W V y Z 2 U g V H d v L 0 N o Y W 5 n Z W Q g V H l w Z S 5 7 Q 2 9 1 b n R y e S w w f S Z x d W 9 0 O y w m c X V v d D t L Z X l D b 2 x 1 b W 5 D b 3 V u d C Z x d W 9 0 O z o x f V 0 s J n F 1 b 3 Q 7 Y 2 9 s d W 1 u S W R l b n R p d G l l c y Z x d W 9 0 O z p b J n F 1 b 3 Q 7 U 2 V j d G l v b j E v T W V y Z 2 U g T 2 5 l L 0 N o Y W 5 n Z W Q g V H l w Z S 5 7 Q 2 9 1 b n R y e S w w f S Z x d W 9 0 O y w m c X V v d D t T Z W N 0 a W 9 u M S 9 N Z X J n Z S B P b m U v Q 2 h h b m d l Z C B U e X B l L n t O U F A g c 2 h h c m U s M X 0 m c X V v d D s s J n F 1 b 3 Q 7 U 2 V j d G l v b j E v T W V y Z 2 U g T 2 5 l L 0 N o Y W 5 n Z W Q g V H l w Z S 5 7 T k V H L U 5 Q U C w y f S Z x d W 9 0 O y w m c X V v d D t T Z W N 0 a W 9 u M S 9 N Z X J n Z S B P b m U v Q 2 h h b m d l Z C B U e X B l L n t O Y X R p b 2 5 h b C B F b G V j d H J p Y 2 l 0 e S B n Z W 5 l c m F 0 a W 9 u L D N 9 J n F 1 b 3 Q 7 L C Z x d W 9 0 O 1 N l Y 3 R p b 2 4 x L 0 1 l c m d l I E 9 u Z S 9 D a G F u Z 2 V k I F R 5 c G U u e 0 5 Q U C w 0 f S Z x d W 9 0 O y w m c X V v d D t T Z W N 0 a W 9 u M S 9 N Z X J n Z S B P b m U v Q 2 h h b m d l Z C B U e X B l L n t O d W N D Z W 5 0 c m U s N X 0 m c X V v d D s s J n F 1 b 3 Q 7 U 2 V j d G l v b j E v T W V y Z 2 U g T 2 5 l L 0 N o Y W 5 n Z W Q g V H l w Z S 5 7 T W 9 V L D Z 9 J n F 1 b 3 Q 7 L C Z x d W 9 0 O 1 N l Y 3 R p b 2 4 x L 0 1 l c m d l I E 9 u Z S 9 D a G F u Z 2 V k I F R 5 c G U u e 0 Z 1 b m R p b m c s N 3 0 m c X V v d D s s J n F 1 b 3 Q 7 U 2 V j d G l v b j E v T W V y Z 2 U g T 2 5 l L 0 N o Y W 5 n Z W Q g V H l w Z S 5 7 R 3 J h Z G l u Z y w 4 f S Z x d W 9 0 O y w m c X V v d D t T Z W N 0 a W 9 u M S 9 N Z X J n Z S B P b m U v Q 2 h h b m d l Z C B U e X B l L n t M Z X Z l b C B v Z i B l b m d h Z 2 V t Z W 5 0 L D l 9 J n F 1 b 3 Q 7 L C Z x d W 9 0 O 1 N l Y 3 R p b 2 4 x L 0 1 l c m d l I E 9 u Z S 9 D a G F u Z 2 V k I F R 5 c G U u e 0 N h c G l 0 Y W w s M T B 9 J n F 1 b 3 Q 7 L C Z x d W 9 0 O 1 N l Y 3 R p b 2 4 x L 0 1 l c m d l I F R 3 b y 9 D a G F u Z 2 V k I F R 5 c G U u e 0 N v d W 5 0 c n k s M H 0 m c X V v d D s s J n F 1 b 3 Q 7 U 2 V j d G l v b j E v T W V y Z 2 U g V H d v L 0 N o Y W 5 n Z W Q g V H l w Z S 5 7 U 3 V t I G 9 m I E 5 l d C B P d X R w d X Q g Y W R q d X N 0 Z W Q g d G 8 g Y 2 F w Y W N p d H k g Z m F j d G 9 y L D F 9 J n F 1 b 3 Q 7 L C Z x d W 9 0 O 1 N l Y 3 R p b 2 4 x L 0 1 l c m d l I F R 3 b y 9 D a G F u Z 2 V k I F R 5 c G U u e 1 N 1 b S B v Z i B O Y X R p b 2 5 h b C B F b G V j d H J p Y 2 l 0 e S B n Z W 5 l c m F 0 a W 9 u I G l u I D I w N D A s M n 0 m c X V v d D t d L C Z x d W 9 0 O 0 N v b H V t b k N v d W 5 0 J n F 1 b 3 Q 7 O j E 0 L C Z x d W 9 0 O 0 t l e U N v b H V t b k 5 h b W V z J n F 1 b 3 Q 7 O l t d L C Z x d W 9 0 O 0 N v b H V t b k l k Z W 5 0 a X R p Z X M m c X V v d D s 6 W y Z x d W 9 0 O 1 N l Y 3 R p b 2 4 x L 0 1 l c m d l I E 9 u Z S 9 D a G F u Z 2 V k I F R 5 c G U u e 0 N v d W 5 0 c n k s M H 0 m c X V v d D s s J n F 1 b 3 Q 7 U 2 V j d G l v b j E v T W V y Z 2 U g T 2 5 l L 0 N o Y W 5 n Z W Q g V H l w Z S 5 7 T l B Q I H N o Y X J l L D F 9 J n F 1 b 3 Q 7 L C Z x d W 9 0 O 1 N l Y 3 R p b 2 4 x L 0 1 l c m d l I E 9 u Z S 9 D a G F u Z 2 V k I F R 5 c G U u e 0 5 F R y 1 O U F A s M n 0 m c X V v d D s s J n F 1 b 3 Q 7 U 2 V j d G l v b j E v T W V y Z 2 U g T 2 5 l L 0 N o Y W 5 n Z W Q g V H l w Z S 5 7 T m F 0 a W 9 u Y W w g R W x l Y 3 R y a W N p d H k g Z 2 V u Z X J h d G l v b i w z f S Z x d W 9 0 O y w m c X V v d D t T Z W N 0 a W 9 u M S 9 N Z X J n Z S B P b m U v Q 2 h h b m d l Z C B U e X B l L n t O U F A s N H 0 m c X V v d D s s J n F 1 b 3 Q 7 U 2 V j d G l v b j E v T W V y Z 2 U g T 2 5 l L 0 N o Y W 5 n Z W Q g V H l w Z S 5 7 T n V j Q 2 V u d H J l L D V 9 J n F 1 b 3 Q 7 L C Z x d W 9 0 O 1 N l Y 3 R p b 2 4 x L 0 1 l c m d l I E 9 u Z S 9 D a G F u Z 2 V k I F R 5 c G U u e 0 1 v V S w 2 f S Z x d W 9 0 O y w m c X V v d D t T Z W N 0 a W 9 u M S 9 N Z X J n Z S B P b m U v Q 2 h h b m d l Z C B U e X B l L n t G d W 5 k a W 5 n L D d 9 J n F 1 b 3 Q 7 L C Z x d W 9 0 O 1 N l Y 3 R p b 2 4 x L 0 1 l c m d l I E 9 u Z S 9 D a G F u Z 2 V k I F R 5 c G U u e 0 d y Y W R p b m c s O H 0 m c X V v d D s s J n F 1 b 3 Q 7 U 2 V j d G l v b j E v T W V y Z 2 U g T 2 5 l L 0 N o Y W 5 n Z W Q g V H l w Z S 5 7 T G V 2 Z W w g b 2 Y g Z W 5 n Y W d l b W V u d C w 5 f S Z x d W 9 0 O y w m c X V v d D t T Z W N 0 a W 9 u M S 9 N Z X J n Z S B P b m U v Q 2 h h b m d l Z C B U e X B l L n t D Y X B p d G F s L D E w f S Z x d W 9 0 O y w m c X V v d D t T Z W N 0 a W 9 u M S 9 N Z X J n Z S B U d 2 8 v Q 2 h h b m d l Z C B U e X B l L n t D b 3 V u d H J 5 L D B 9 J n F 1 b 3 Q 7 L C Z x d W 9 0 O 1 N l Y 3 R p b 2 4 x L 0 1 l c m d l I F R 3 b y 9 D a G F u Z 2 V k I F R 5 c G U u e 1 N 1 b S B v Z i B O Z X Q g T 3 V 0 c H V 0 I G F k a n V z d G V k I H R v I G N h c G F j a X R 5 I G Z h Y 3 R v c i w x f S Z x d W 9 0 O y w m c X V v d D t T Z W N 0 a W 9 u M S 9 N Z X J n Z S B U d 2 8 v Q 2 h h b m d l Z C B U e X B l L n t T d W 0 g b 2 Y g T m F 0 a W 9 u Y W w g R W x l Y 3 R y a W N p d H k g Z 2 V u Z X J h d G l v b i B p b i A y M D Q w L D J 9 J n F 1 b 3 Q 7 X S w m c X V v d D t S Z W x h d G l v b n N o a X B J b m Z v J n F 1 b 3 Q 7 O l t 7 J n F 1 b 3 Q 7 a 2 V 5 Q 2 9 s d W 1 u Q 2 9 1 b n Q m c X V v d D s 6 M S w m c X V v d D t r Z X l D b 2 x 1 b W 4 m c X V v d D s 6 M C w m c X V v d D t v d G h l c k t l e U N v b H V t b k l k Z W 5 0 a X R 5 J n F 1 b 3 Q 7 O i Z x d W 9 0 O 1 N l Y 3 R p b 2 4 x L 0 1 l c m d l I F R 3 b y 9 D a G F u Z 2 V k I F R 5 c G U u e 0 N v d W 5 0 c n k s M H 0 m c X V v d D s s J n F 1 b 3 Q 7 S 2 V 5 Q 2 9 s d W 1 u Q 2 9 1 b n Q m c X V v d D s 6 M X 1 d f S I g L z 4 8 L 1 N 0 Y W J s Z U V u d H J p Z X M + P C 9 J d G V t P j x J d G V t P j x J d G V t T G 9 j Y X R p b 2 4 + P E l 0 Z W 1 U e X B l P k Z v c m 1 1 b G E 8 L 0 l 0 Z W 1 U e X B l P j x J d G V t U G F 0 a D 5 T Z W N 0 a W 9 u M S 9 N Z X J n Z T E l M j A o N y k v U 2 9 1 c m N l P C 9 J d G V t U G F 0 a D 4 8 L 0 l 0 Z W 1 M b 2 N h d G l v b j 4 8 U 3 R h Y m x l R W 5 0 c m l l c y A v P j w v S X R l b T 4 8 S X R l b T 4 8 S X R l b U x v Y 2 F 0 a W 9 u P j x J d G V t V H l w Z T 5 G b 3 J t d W x h P C 9 J d G V t V H l w Z T 4 8 S X R l b V B h d G g + U 2 V j d G l v b j E v T W V y Z 2 U x J T I w K D c p L 0 V 4 c G F u Z G V k J T I w T W V y Z 2 U l M j B U d 2 8 8 L 0 l 0 Z W 1 Q Y X R o P j w v S X R l b U x v Y 2 F 0 a W 9 u P j x T d G F i b G V F b n R y a W V z I C 8 + P C 9 J d G V t P j w v S X R l b X M + P C 9 M b 2 N h b F B h Y 2 t h Z 2 V N Z X R h Z G F 0 Y U Z p b G U + F g A A A F B L B Q Y A A A A A A A A A A A A A A A A A A A A A A A D a A A A A A Q A A A N C M n d 8 B F d E R j H o A w E / C l + s B A A A A N m J / x V F w H E 6 / q z n P v c P t m w A A A A A C A A A A A A A D Z g A A w A A A A B A A A A A f 3 J P c q 5 S u R o b e i H p + O W T D A A A A A A S A A A C g A A A A E A A A A G p C C g g r W n H / E X w j G U s L 6 j 5 Q A A A A x w U R y z m u Z o w M 6 z S X w 7 T e N E b L u I A e t r W F T v U x 5 e A O a u q Y L U 0 E j a H R 6 K 4 F s H q N G N V k F T Q u S v L Y M Z b p U i n u l y 4 i u P 6 X k F L R Z v 2 1 1 X r X G L v 7 6 7 4 U A A A A g 7 u 0 a q 6 C C 9 2 v k H w G E i x F V D 4 b z q I = < / 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83A16F0821A2744795821B0894B4C240" ma:contentTypeVersion="12" ma:contentTypeDescription="Opprett et nytt dokument." ma:contentTypeScope="" ma:versionID="ab940ce3ce8ec0353054a1244446eeb2">
  <xsd:schema xmlns:xsd="http://www.w3.org/2001/XMLSchema" xmlns:xs="http://www.w3.org/2001/XMLSchema" xmlns:p="http://schemas.microsoft.com/office/2006/metadata/properties" xmlns:ns3="dad173cb-d75c-4d2d-a403-efc03b48f38a" xmlns:ns4="5543b2af-d6c2-461a-8b3f-f37f158fc95d" targetNamespace="http://schemas.microsoft.com/office/2006/metadata/properties" ma:root="true" ma:fieldsID="24edff2c46b750e4c3cf0931a37efd96" ns3:_="" ns4:_="">
    <xsd:import namespace="dad173cb-d75c-4d2d-a403-efc03b48f38a"/>
    <xsd:import namespace="5543b2af-d6c2-461a-8b3f-f37f158fc95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173cb-d75c-4d2d-a403-efc03b48f3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43b2af-d6c2-461a-8b3f-f37f158fc95d"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SharingHintHash" ma:index="12" nillable="true" ma:displayName="Hash for deling av tip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A60D5F-C129-4205-9823-62E4F23EE024}">
  <ds:schemaRefs>
    <ds:schemaRef ds:uri="http://purl.org/dc/elements/1.1/"/>
    <ds:schemaRef ds:uri="http://schemas.microsoft.com/office/infopath/2007/PartnerControls"/>
    <ds:schemaRef ds:uri="dad173cb-d75c-4d2d-a403-efc03b48f38a"/>
    <ds:schemaRef ds:uri="http://schemas.microsoft.com/office/2006/documentManagement/types"/>
    <ds:schemaRef ds:uri="http://purl.org/dc/dcmitype/"/>
    <ds:schemaRef ds:uri="http://schemas.microsoft.com/office/2006/metadata/properties"/>
    <ds:schemaRef ds:uri="http://purl.org/dc/terms/"/>
    <ds:schemaRef ds:uri="http://schemas.openxmlformats.org/package/2006/metadata/core-properties"/>
    <ds:schemaRef ds:uri="5543b2af-d6c2-461a-8b3f-f37f158fc95d"/>
    <ds:schemaRef ds:uri="http://www.w3.org/XML/1998/namespace"/>
  </ds:schemaRefs>
</ds:datastoreItem>
</file>

<file path=customXml/itemProps2.xml><?xml version="1.0" encoding="utf-8"?>
<ds:datastoreItem xmlns:ds="http://schemas.openxmlformats.org/officeDocument/2006/customXml" ds:itemID="{0E79EE17-8069-4D92-8F52-74337D32B588}">
  <ds:schemaRefs>
    <ds:schemaRef ds:uri="http://schemas.microsoft.com/DataMashup"/>
  </ds:schemaRefs>
</ds:datastoreItem>
</file>

<file path=customXml/itemProps3.xml><?xml version="1.0" encoding="utf-8"?>
<ds:datastoreItem xmlns:ds="http://schemas.openxmlformats.org/officeDocument/2006/customXml" ds:itemID="{D39EA20D-08D0-46DD-A2C8-76E9B6E0DF1D}">
  <ds:schemaRefs>
    <ds:schemaRef ds:uri="http://schemas.microsoft.com/sharepoint/v3/contenttype/forms"/>
  </ds:schemaRefs>
</ds:datastoreItem>
</file>

<file path=customXml/itemProps4.xml><?xml version="1.0" encoding="utf-8"?>
<ds:datastoreItem xmlns:ds="http://schemas.openxmlformats.org/officeDocument/2006/customXml" ds:itemID="{F966E97B-7BA2-49C5-9004-5C5A6176C5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173cb-d75c-4d2d-a403-efc03b48f38a"/>
    <ds:schemaRef ds:uri="5543b2af-d6c2-461a-8b3f-f37f158fc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NPPs</vt:lpstr>
      <vt:lpstr>Nuclear centers</vt:lpstr>
      <vt:lpstr>Agreements</vt:lpstr>
      <vt:lpstr>Other projects</vt:lpstr>
      <vt:lpstr>Scoring</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Aidai Isataeva</dc:creator>
  <cp:keywords/>
  <dc:description/>
  <cp:lastModifiedBy>Kacper Szulecki</cp:lastModifiedBy>
  <cp:revision/>
  <dcterms:created xsi:type="dcterms:W3CDTF">2021-01-04T08:16:40Z</dcterms:created>
  <dcterms:modified xsi:type="dcterms:W3CDTF">2023-02-03T12:56:33Z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0x01010083A16F0821A2744795821B0894B4C240</vt:lpwstr>
  </property>
</Properties>
</file>