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D:\工作\1锂电池回收\1-LiCoO\终\数据\"/>
    </mc:Choice>
  </mc:AlternateContent>
  <xr:revisionPtr revIDLastSave="0" documentId="13_ncr:1_{7150626C-9F30-4F6F-ACC4-905745194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3" i="1" l="1"/>
  <c r="J72" i="1"/>
  <c r="J61" i="1"/>
  <c r="J60" i="1"/>
  <c r="J56" i="1"/>
  <c r="J55" i="1"/>
  <c r="J51" i="1"/>
  <c r="J50" i="1"/>
  <c r="C50" i="1"/>
  <c r="D50" i="1" s="1"/>
  <c r="G50" i="1" l="1"/>
  <c r="G51" i="1"/>
  <c r="G52" i="1"/>
  <c r="G55" i="1"/>
  <c r="G56" i="1"/>
  <c r="G57" i="1"/>
  <c r="G60" i="1"/>
  <c r="G61" i="1"/>
  <c r="G62" i="1"/>
  <c r="G66" i="1"/>
  <c r="H66" i="1" s="1"/>
  <c r="I66" i="1" s="1"/>
  <c r="G67" i="1"/>
  <c r="H67" i="1" s="1"/>
  <c r="I67" i="1" s="1"/>
  <c r="G68" i="1"/>
  <c r="H68" i="1" s="1"/>
  <c r="I68" i="1" s="1"/>
  <c r="G72" i="1"/>
  <c r="G73" i="1"/>
  <c r="G74" i="1"/>
  <c r="G78" i="1"/>
  <c r="H78" i="1" s="1"/>
  <c r="I78" i="1" s="1"/>
  <c r="G79" i="1"/>
  <c r="H79" i="1" s="1"/>
  <c r="I79" i="1" s="1"/>
  <c r="G80" i="1"/>
  <c r="H80" i="1" s="1"/>
  <c r="I80" i="1" s="1"/>
  <c r="G83" i="1"/>
  <c r="H83" i="1" s="1"/>
  <c r="I83" i="1" s="1"/>
  <c r="G84" i="1"/>
  <c r="H84" i="1" s="1"/>
  <c r="I84" i="1" s="1"/>
  <c r="G85" i="1"/>
  <c r="H85" i="1" s="1"/>
  <c r="I85" i="1" s="1"/>
  <c r="G88" i="1"/>
  <c r="H88" i="1" s="1"/>
  <c r="I88" i="1" s="1"/>
  <c r="G89" i="1"/>
  <c r="H89" i="1" s="1"/>
  <c r="I89" i="1" s="1"/>
  <c r="G90" i="1"/>
  <c r="H90" i="1" s="1"/>
  <c r="I90" i="1" s="1"/>
  <c r="G93" i="1"/>
  <c r="H93" i="1" s="1"/>
  <c r="I93" i="1" s="1"/>
  <c r="G94" i="1"/>
  <c r="H94" i="1" s="1"/>
  <c r="I94" i="1" s="1"/>
  <c r="G95" i="1"/>
  <c r="H95" i="1" s="1"/>
  <c r="I95" i="1" s="1"/>
  <c r="G98" i="1"/>
  <c r="H98" i="1" s="1"/>
  <c r="I98" i="1" s="1"/>
  <c r="G99" i="1"/>
  <c r="H99" i="1" s="1"/>
  <c r="I99" i="1" s="1"/>
  <c r="G100" i="1"/>
  <c r="H100" i="1" s="1"/>
  <c r="I100" i="1" s="1"/>
  <c r="G105" i="1"/>
  <c r="H105" i="1" s="1"/>
  <c r="I105" i="1" s="1"/>
  <c r="G106" i="1"/>
  <c r="H106" i="1" s="1"/>
  <c r="I106" i="1" s="1"/>
  <c r="G107" i="1"/>
  <c r="H107" i="1" s="1"/>
  <c r="I107" i="1" s="1"/>
  <c r="G110" i="1"/>
  <c r="H110" i="1" s="1"/>
  <c r="I110" i="1" s="1"/>
  <c r="G111" i="1"/>
  <c r="H111" i="1" s="1"/>
  <c r="I111" i="1" s="1"/>
  <c r="G112" i="1"/>
  <c r="H112" i="1" s="1"/>
  <c r="I112" i="1" s="1"/>
  <c r="G115" i="1"/>
  <c r="H115" i="1" s="1"/>
  <c r="I115" i="1" s="1"/>
  <c r="G116" i="1"/>
  <c r="H116" i="1" s="1"/>
  <c r="I116" i="1" s="1"/>
  <c r="G117" i="1"/>
  <c r="H117" i="1" s="1"/>
  <c r="I117" i="1" s="1"/>
  <c r="G120" i="1"/>
  <c r="H120" i="1" s="1"/>
  <c r="I120" i="1" s="1"/>
  <c r="G121" i="1"/>
  <c r="H121" i="1" s="1"/>
  <c r="I121" i="1" s="1"/>
  <c r="G122" i="1"/>
  <c r="H122" i="1" s="1"/>
  <c r="I122" i="1" s="1"/>
  <c r="G127" i="1"/>
  <c r="H127" i="1" s="1"/>
  <c r="I127" i="1" s="1"/>
  <c r="G128" i="1"/>
  <c r="H128" i="1" s="1"/>
  <c r="I128" i="1" s="1"/>
  <c r="G129" i="1"/>
  <c r="H129" i="1" s="1"/>
  <c r="I129" i="1" s="1"/>
  <c r="G132" i="1"/>
  <c r="H132" i="1" s="1"/>
  <c r="I132" i="1" s="1"/>
  <c r="G133" i="1"/>
  <c r="H133" i="1" s="1"/>
  <c r="I133" i="1" s="1"/>
  <c r="G134" i="1"/>
  <c r="H134" i="1" s="1"/>
  <c r="I134" i="1" s="1"/>
  <c r="G137" i="1"/>
  <c r="H137" i="1" s="1"/>
  <c r="I137" i="1" s="1"/>
  <c r="G138" i="1"/>
  <c r="H138" i="1" s="1"/>
  <c r="I138" i="1" s="1"/>
  <c r="G139" i="1"/>
  <c r="H139" i="1" s="1"/>
  <c r="I139" i="1" s="1"/>
  <c r="G142" i="1"/>
  <c r="H142" i="1" s="1"/>
  <c r="I142" i="1" s="1"/>
  <c r="G143" i="1"/>
  <c r="H143" i="1" s="1"/>
  <c r="I143" i="1" s="1"/>
  <c r="G144" i="1"/>
  <c r="H144" i="1" s="1"/>
  <c r="I144" i="1" s="1"/>
  <c r="G147" i="1"/>
  <c r="H147" i="1" s="1"/>
  <c r="I147" i="1" s="1"/>
  <c r="G148" i="1"/>
  <c r="H148" i="1" s="1"/>
  <c r="I148" i="1" s="1"/>
  <c r="G149" i="1"/>
  <c r="H149" i="1" s="1"/>
  <c r="I149" i="1" s="1"/>
  <c r="G152" i="1"/>
  <c r="H152" i="1" s="1"/>
  <c r="I152" i="1" s="1"/>
  <c r="G153" i="1"/>
  <c r="H153" i="1" s="1"/>
  <c r="I153" i="1" s="1"/>
  <c r="G154" i="1"/>
  <c r="H154" i="1" s="1"/>
  <c r="I154" i="1" s="1"/>
  <c r="G157" i="1"/>
  <c r="H157" i="1" s="1"/>
  <c r="I157" i="1" s="1"/>
  <c r="G158" i="1"/>
  <c r="H158" i="1" s="1"/>
  <c r="I158" i="1" s="1"/>
  <c r="G159" i="1"/>
  <c r="H159" i="1" s="1"/>
  <c r="I159" i="1" s="1"/>
  <c r="E50" i="1"/>
  <c r="C51" i="1"/>
  <c r="C52" i="1"/>
  <c r="C55" i="1"/>
  <c r="C56" i="1"/>
  <c r="C57" i="1"/>
  <c r="C60" i="1"/>
  <c r="C61" i="1"/>
  <c r="C62" i="1"/>
  <c r="D62" i="1" s="1"/>
  <c r="E62" i="1" s="1"/>
  <c r="C66" i="1"/>
  <c r="D66" i="1" s="1"/>
  <c r="E66" i="1" s="1"/>
  <c r="C67" i="1"/>
  <c r="D67" i="1" s="1"/>
  <c r="E67" i="1" s="1"/>
  <c r="C68" i="1"/>
  <c r="D68" i="1" s="1"/>
  <c r="E68" i="1" s="1"/>
  <c r="C72" i="1"/>
  <c r="C73" i="1"/>
  <c r="C74" i="1"/>
  <c r="D74" i="1" s="1"/>
  <c r="E74" i="1" s="1"/>
  <c r="C78" i="1"/>
  <c r="D78" i="1" s="1"/>
  <c r="E78" i="1" s="1"/>
  <c r="C79" i="1"/>
  <c r="D79" i="1" s="1"/>
  <c r="E79" i="1" s="1"/>
  <c r="C80" i="1"/>
  <c r="D80" i="1" s="1"/>
  <c r="E80" i="1" s="1"/>
  <c r="C83" i="1"/>
  <c r="D83" i="1" s="1"/>
  <c r="E83" i="1" s="1"/>
  <c r="C84" i="1"/>
  <c r="D84" i="1" s="1"/>
  <c r="E84" i="1" s="1"/>
  <c r="C85" i="1"/>
  <c r="D85" i="1" s="1"/>
  <c r="E85" i="1" s="1"/>
  <c r="C88" i="1"/>
  <c r="D88" i="1" s="1"/>
  <c r="E88" i="1" s="1"/>
  <c r="C89" i="1"/>
  <c r="D89" i="1" s="1"/>
  <c r="E89" i="1" s="1"/>
  <c r="C90" i="1"/>
  <c r="D90" i="1" s="1"/>
  <c r="E90" i="1" s="1"/>
  <c r="C93" i="1"/>
  <c r="D93" i="1" s="1"/>
  <c r="E93" i="1" s="1"/>
  <c r="C94" i="1"/>
  <c r="D94" i="1" s="1"/>
  <c r="E94" i="1" s="1"/>
  <c r="C95" i="1"/>
  <c r="D95" i="1" s="1"/>
  <c r="E95" i="1" s="1"/>
  <c r="C98" i="1"/>
  <c r="D98" i="1" s="1"/>
  <c r="E98" i="1" s="1"/>
  <c r="C99" i="1"/>
  <c r="D99" i="1" s="1"/>
  <c r="E99" i="1" s="1"/>
  <c r="C100" i="1"/>
  <c r="D100" i="1" s="1"/>
  <c r="E100" i="1" s="1"/>
  <c r="C105" i="1"/>
  <c r="D105" i="1" s="1"/>
  <c r="E105" i="1" s="1"/>
  <c r="C106" i="1"/>
  <c r="D106" i="1" s="1"/>
  <c r="E106" i="1" s="1"/>
  <c r="C107" i="1"/>
  <c r="D107" i="1" s="1"/>
  <c r="E107" i="1" s="1"/>
  <c r="C110" i="1"/>
  <c r="D110" i="1" s="1"/>
  <c r="E110" i="1" s="1"/>
  <c r="C111" i="1"/>
  <c r="D111" i="1" s="1"/>
  <c r="E111" i="1" s="1"/>
  <c r="C112" i="1"/>
  <c r="D112" i="1" s="1"/>
  <c r="E112" i="1" s="1"/>
  <c r="C115" i="1"/>
  <c r="D115" i="1" s="1"/>
  <c r="E115" i="1" s="1"/>
  <c r="C116" i="1"/>
  <c r="D116" i="1" s="1"/>
  <c r="E116" i="1" s="1"/>
  <c r="C117" i="1"/>
  <c r="D117" i="1" s="1"/>
  <c r="E117" i="1" s="1"/>
  <c r="C120" i="1"/>
  <c r="D120" i="1" s="1"/>
  <c r="E120" i="1" s="1"/>
  <c r="C121" i="1"/>
  <c r="D121" i="1" s="1"/>
  <c r="E121" i="1" s="1"/>
  <c r="C122" i="1"/>
  <c r="D122" i="1" s="1"/>
  <c r="E122" i="1" s="1"/>
  <c r="C127" i="1"/>
  <c r="D127" i="1" s="1"/>
  <c r="E127" i="1" s="1"/>
  <c r="C128" i="1"/>
  <c r="D128" i="1" s="1"/>
  <c r="E128" i="1" s="1"/>
  <c r="C129" i="1"/>
  <c r="D129" i="1" s="1"/>
  <c r="E129" i="1" s="1"/>
  <c r="C132" i="1"/>
  <c r="D132" i="1" s="1"/>
  <c r="E132" i="1" s="1"/>
  <c r="C133" i="1"/>
  <c r="D133" i="1" s="1"/>
  <c r="E133" i="1" s="1"/>
  <c r="C134" i="1"/>
  <c r="D134" i="1" s="1"/>
  <c r="E134" i="1" s="1"/>
  <c r="C137" i="1"/>
  <c r="D137" i="1" s="1"/>
  <c r="E137" i="1" s="1"/>
  <c r="C138" i="1"/>
  <c r="D138" i="1" s="1"/>
  <c r="E138" i="1" s="1"/>
  <c r="C139" i="1"/>
  <c r="D139" i="1" s="1"/>
  <c r="E139" i="1" s="1"/>
  <c r="C142" i="1"/>
  <c r="D142" i="1" s="1"/>
  <c r="E142" i="1" s="1"/>
  <c r="C143" i="1"/>
  <c r="D143" i="1" s="1"/>
  <c r="E143" i="1" s="1"/>
  <c r="C144" i="1"/>
  <c r="D144" i="1" s="1"/>
  <c r="E144" i="1" s="1"/>
  <c r="C147" i="1"/>
  <c r="D147" i="1" s="1"/>
  <c r="E147" i="1" s="1"/>
  <c r="C148" i="1"/>
  <c r="D148" i="1" s="1"/>
  <c r="E148" i="1" s="1"/>
  <c r="C149" i="1"/>
  <c r="D149" i="1" s="1"/>
  <c r="E149" i="1" s="1"/>
  <c r="C152" i="1"/>
  <c r="D152" i="1" s="1"/>
  <c r="E152" i="1" s="1"/>
  <c r="C153" i="1"/>
  <c r="D153" i="1" s="1"/>
  <c r="E153" i="1" s="1"/>
  <c r="C154" i="1"/>
  <c r="D154" i="1" s="1"/>
  <c r="E154" i="1" s="1"/>
  <c r="C157" i="1"/>
  <c r="D157" i="1" s="1"/>
  <c r="E157" i="1" s="1"/>
  <c r="C158" i="1"/>
  <c r="D158" i="1" s="1"/>
  <c r="E158" i="1" s="1"/>
  <c r="C159" i="1"/>
  <c r="D159" i="1" s="1"/>
  <c r="E159" i="1" s="1"/>
  <c r="C44" i="1"/>
  <c r="D44" i="1" s="1"/>
  <c r="E44" i="1" s="1"/>
  <c r="G39" i="1"/>
  <c r="H39" i="1" s="1"/>
  <c r="I39" i="1" s="1"/>
  <c r="G34" i="1"/>
  <c r="H34" i="1" s="1"/>
  <c r="I34" i="1" s="1"/>
  <c r="G31" i="1"/>
  <c r="H31" i="1" s="1"/>
  <c r="I31" i="1" s="1"/>
  <c r="C31" i="1"/>
  <c r="D31" i="1" s="1"/>
  <c r="E31" i="1" s="1"/>
  <c r="G30" i="1"/>
  <c r="H30" i="1" s="1"/>
  <c r="I30" i="1" s="1"/>
  <c r="C30" i="1"/>
  <c r="D30" i="1" s="1"/>
  <c r="E30" i="1" s="1"/>
  <c r="G29" i="1"/>
  <c r="H29" i="1" s="1"/>
  <c r="I29" i="1" s="1"/>
  <c r="C29" i="1"/>
  <c r="D29" i="1" s="1"/>
  <c r="E29" i="1" s="1"/>
  <c r="G3" i="1"/>
  <c r="H3" i="1" s="1"/>
  <c r="I3" i="1" s="1"/>
  <c r="G4" i="1"/>
  <c r="H4" i="1" s="1"/>
  <c r="I4" i="1" s="1"/>
  <c r="G5" i="1"/>
  <c r="H5" i="1" s="1"/>
  <c r="I5" i="1" s="1"/>
  <c r="G8" i="1"/>
  <c r="H8" i="1" s="1"/>
  <c r="I8" i="1" s="1"/>
  <c r="G9" i="1"/>
  <c r="H9" i="1" s="1"/>
  <c r="I9" i="1" s="1"/>
  <c r="G10" i="1"/>
  <c r="H10" i="1" s="1"/>
  <c r="I10" i="1" s="1"/>
  <c r="G13" i="1"/>
  <c r="H13" i="1" s="1"/>
  <c r="I13" i="1" s="1"/>
  <c r="G14" i="1"/>
  <c r="H14" i="1" s="1"/>
  <c r="I14" i="1" s="1"/>
  <c r="G15" i="1"/>
  <c r="H15" i="1" s="1"/>
  <c r="I15" i="1" s="1"/>
  <c r="G18" i="1"/>
  <c r="H18" i="1" s="1"/>
  <c r="I18" i="1" s="1"/>
  <c r="G19" i="1"/>
  <c r="H19" i="1" s="1"/>
  <c r="I19" i="1" s="1"/>
  <c r="G20" i="1"/>
  <c r="H20" i="1" s="1"/>
  <c r="I20" i="1" s="1"/>
  <c r="C3" i="1"/>
  <c r="D3" i="1" s="1"/>
  <c r="E3" i="1" s="1"/>
  <c r="C4" i="1"/>
  <c r="D4" i="1" s="1"/>
  <c r="E4" i="1" s="1"/>
  <c r="C5" i="1"/>
  <c r="D5" i="1" s="1"/>
  <c r="E5" i="1" s="1"/>
  <c r="C8" i="1"/>
  <c r="D8" i="1" s="1"/>
  <c r="E8" i="1" s="1"/>
  <c r="C9" i="1"/>
  <c r="D9" i="1" s="1"/>
  <c r="E9" i="1" s="1"/>
  <c r="C10" i="1"/>
  <c r="D10" i="1" s="1"/>
  <c r="E10" i="1" s="1"/>
  <c r="C13" i="1"/>
  <c r="D13" i="1" s="1"/>
  <c r="E13" i="1" s="1"/>
  <c r="C14" i="1"/>
  <c r="D14" i="1" s="1"/>
  <c r="E14" i="1" s="1"/>
  <c r="C15" i="1"/>
  <c r="D15" i="1" s="1"/>
  <c r="E15" i="1" s="1"/>
  <c r="C18" i="1"/>
  <c r="D18" i="1" s="1"/>
  <c r="E18" i="1" s="1"/>
  <c r="C19" i="1"/>
  <c r="D19" i="1" s="1"/>
  <c r="E19" i="1" s="1"/>
  <c r="C20" i="1"/>
  <c r="D20" i="1" s="1"/>
  <c r="E20" i="1" s="1"/>
  <c r="G24" i="1"/>
  <c r="H24" i="1" s="1"/>
  <c r="I24" i="1" s="1"/>
  <c r="G25" i="1"/>
  <c r="H25" i="1" s="1"/>
  <c r="I25" i="1" s="1"/>
  <c r="G35" i="1"/>
  <c r="H35" i="1" s="1"/>
  <c r="I35" i="1" s="1"/>
  <c r="G36" i="1"/>
  <c r="H36" i="1" s="1"/>
  <c r="I36" i="1" s="1"/>
  <c r="G40" i="1"/>
  <c r="H40" i="1" s="1"/>
  <c r="I40" i="1" s="1"/>
  <c r="G41" i="1"/>
  <c r="H41" i="1" s="1"/>
  <c r="I41" i="1" s="1"/>
  <c r="G44" i="1"/>
  <c r="H44" i="1" s="1"/>
  <c r="I44" i="1" s="1"/>
  <c r="G45" i="1"/>
  <c r="H45" i="1" s="1"/>
  <c r="I45" i="1" s="1"/>
  <c r="G46" i="1"/>
  <c r="H46" i="1" s="1"/>
  <c r="I46" i="1" s="1"/>
  <c r="G23" i="1"/>
  <c r="H23" i="1" s="1"/>
  <c r="I23" i="1" s="1"/>
  <c r="C34" i="1"/>
  <c r="D34" i="1" s="1"/>
  <c r="E34" i="1" s="1"/>
  <c r="C35" i="1"/>
  <c r="D35" i="1" s="1"/>
  <c r="E35" i="1" s="1"/>
  <c r="C36" i="1"/>
  <c r="D36" i="1" s="1"/>
  <c r="E36" i="1" s="1"/>
  <c r="C39" i="1"/>
  <c r="D39" i="1" s="1"/>
  <c r="E39" i="1" s="1"/>
  <c r="C40" i="1"/>
  <c r="D40" i="1" s="1"/>
  <c r="E40" i="1" s="1"/>
  <c r="C41" i="1"/>
  <c r="D41" i="1" s="1"/>
  <c r="E41" i="1" s="1"/>
  <c r="C45" i="1"/>
  <c r="D45" i="1" s="1"/>
  <c r="E45" i="1" s="1"/>
  <c r="C46" i="1"/>
  <c r="D46" i="1" s="1"/>
  <c r="E46" i="1" s="1"/>
  <c r="C24" i="1"/>
  <c r="D24" i="1" s="1"/>
  <c r="E24" i="1" s="1"/>
  <c r="C25" i="1"/>
  <c r="D25" i="1" s="1"/>
  <c r="E25" i="1" s="1"/>
  <c r="C23" i="1"/>
  <c r="D23" i="1" s="1"/>
  <c r="E23" i="1" s="1"/>
  <c r="E145" i="1" l="1"/>
  <c r="E123" i="1"/>
  <c r="E113" i="1"/>
  <c r="E91" i="1"/>
  <c r="E69" i="1"/>
  <c r="E155" i="1"/>
  <c r="E101" i="1"/>
  <c r="H56" i="1"/>
  <c r="I56" i="1" s="1"/>
  <c r="I123" i="1"/>
  <c r="I81" i="1"/>
  <c r="D73" i="1"/>
  <c r="E73" i="1" s="1"/>
  <c r="D61" i="1"/>
  <c r="E61" i="1" s="1"/>
  <c r="D51" i="1"/>
  <c r="E51" i="1" s="1"/>
  <c r="H74" i="1"/>
  <c r="I74" i="1" s="1"/>
  <c r="H62" i="1"/>
  <c r="I62" i="1" s="1"/>
  <c r="H52" i="1"/>
  <c r="I52" i="1" s="1"/>
  <c r="E135" i="1"/>
  <c r="E81" i="1"/>
  <c r="I145" i="1"/>
  <c r="I101" i="1"/>
  <c r="E160" i="1"/>
  <c r="E150" i="1"/>
  <c r="E140" i="1"/>
  <c r="E130" i="1"/>
  <c r="E118" i="1"/>
  <c r="E108" i="1"/>
  <c r="E96" i="1"/>
  <c r="E86" i="1"/>
  <c r="D72" i="1"/>
  <c r="E72" i="1" s="1"/>
  <c r="D60" i="1"/>
  <c r="E60" i="1" s="1"/>
  <c r="H73" i="1"/>
  <c r="I73" i="1" s="1"/>
  <c r="H61" i="1"/>
  <c r="I61" i="1" s="1"/>
  <c r="H51" i="1"/>
  <c r="I51" i="1" s="1"/>
  <c r="D52" i="1"/>
  <c r="E52" i="1" s="1"/>
  <c r="I155" i="1"/>
  <c r="I113" i="1"/>
  <c r="I69" i="1"/>
  <c r="D57" i="1"/>
  <c r="E57" i="1" s="1"/>
  <c r="I160" i="1"/>
  <c r="I150" i="1"/>
  <c r="I140" i="1"/>
  <c r="I130" i="1"/>
  <c r="I118" i="1"/>
  <c r="I108" i="1"/>
  <c r="I96" i="1"/>
  <c r="I86" i="1"/>
  <c r="H72" i="1"/>
  <c r="I72" i="1" s="1"/>
  <c r="H60" i="1"/>
  <c r="I60" i="1" s="1"/>
  <c r="H50" i="1"/>
  <c r="I50" i="1" s="1"/>
  <c r="D55" i="1"/>
  <c r="E55" i="1" s="1"/>
  <c r="I135" i="1"/>
  <c r="I91" i="1"/>
  <c r="H55" i="1"/>
  <c r="I55" i="1" s="1"/>
  <c r="D56" i="1"/>
  <c r="E56" i="1" s="1"/>
  <c r="H57" i="1"/>
  <c r="I57" i="1" s="1"/>
  <c r="E11" i="1"/>
  <c r="I11" i="1"/>
  <c r="I6" i="1"/>
  <c r="E37" i="1"/>
  <c r="E16" i="1"/>
  <c r="I16" i="1"/>
  <c r="E21" i="1"/>
  <c r="I21" i="1"/>
  <c r="I32" i="1"/>
  <c r="I75" i="1" l="1"/>
  <c r="E53" i="1"/>
  <c r="I53" i="1"/>
  <c r="E63" i="1"/>
  <c r="I58" i="1"/>
  <c r="E75" i="1"/>
  <c r="I63" i="1"/>
  <c r="E58" i="1"/>
</calcChain>
</file>

<file path=xl/sharedStrings.xml><?xml version="1.0" encoding="utf-8"?>
<sst xmlns="http://schemas.openxmlformats.org/spreadsheetml/2006/main" count="94" uniqueCount="35">
  <si>
    <t>Li mg/L</t>
    <phoneticPr fontId="1" type="noConversion"/>
  </si>
  <si>
    <t>mean</t>
    <phoneticPr fontId="1" type="noConversion"/>
  </si>
  <si>
    <t>SiO2</t>
    <phoneticPr fontId="1" type="noConversion"/>
  </si>
  <si>
    <t>Co mg/L</t>
    <phoneticPr fontId="1" type="noConversion"/>
  </si>
  <si>
    <t>control</t>
    <phoneticPr fontId="1" type="noConversion"/>
  </si>
  <si>
    <t>AlN</t>
    <phoneticPr fontId="1" type="noConversion"/>
  </si>
  <si>
    <t>PTFE</t>
    <phoneticPr fontId="1" type="noConversion"/>
  </si>
  <si>
    <t>POM</t>
    <phoneticPr fontId="1" type="noConversion"/>
  </si>
  <si>
    <t>Fig.2a</t>
    <phoneticPr fontId="1" type="noConversion"/>
  </si>
  <si>
    <t>Fig.2b</t>
    <phoneticPr fontId="1" type="noConversion"/>
  </si>
  <si>
    <t>0 mg</t>
    <phoneticPr fontId="1" type="noConversion"/>
  </si>
  <si>
    <t>60 mg</t>
    <phoneticPr fontId="1" type="noConversion"/>
  </si>
  <si>
    <t>80 mg</t>
    <phoneticPr fontId="1" type="noConversion"/>
  </si>
  <si>
    <t>100 mg</t>
    <phoneticPr fontId="1" type="noConversion"/>
  </si>
  <si>
    <t>Fig.2c</t>
    <phoneticPr fontId="1" type="noConversion"/>
  </si>
  <si>
    <t>Fig.2d</t>
    <phoneticPr fontId="1" type="noConversion"/>
  </si>
  <si>
    <t>sample-0</t>
    <phoneticPr fontId="1" type="noConversion"/>
  </si>
  <si>
    <t>sample-0.1</t>
    <phoneticPr fontId="1" type="noConversion"/>
  </si>
  <si>
    <t>sample-0.2</t>
    <phoneticPr fontId="1" type="noConversion"/>
  </si>
  <si>
    <t>sample-0.3</t>
    <phoneticPr fontId="1" type="noConversion"/>
  </si>
  <si>
    <t>sample-0.4</t>
    <phoneticPr fontId="1" type="noConversion"/>
  </si>
  <si>
    <t>Fig.2e</t>
    <phoneticPr fontId="2" type="noConversion"/>
  </si>
  <si>
    <t>sample-4</t>
    <phoneticPr fontId="1" type="noConversion"/>
  </si>
  <si>
    <t>sample-5</t>
    <phoneticPr fontId="1" type="noConversion"/>
  </si>
  <si>
    <t>sample-6</t>
    <phoneticPr fontId="1" type="noConversion"/>
  </si>
  <si>
    <t>sample-8</t>
    <phoneticPr fontId="1" type="noConversion"/>
  </si>
  <si>
    <t>Fig.2f</t>
    <phoneticPr fontId="1" type="noConversion"/>
  </si>
  <si>
    <t>sample-30</t>
    <phoneticPr fontId="1" type="noConversion"/>
  </si>
  <si>
    <t>sample-40</t>
    <phoneticPr fontId="1" type="noConversion"/>
  </si>
  <si>
    <t>sample-50</t>
    <phoneticPr fontId="1" type="noConversion"/>
  </si>
  <si>
    <t>sample-60</t>
    <phoneticPr fontId="1" type="noConversion"/>
  </si>
  <si>
    <t>sample-70</t>
    <phoneticPr fontId="1" type="noConversion"/>
  </si>
  <si>
    <t>sample-80</t>
    <phoneticPr fontId="1" type="noConversion"/>
  </si>
  <si>
    <t>sample-90</t>
    <phoneticPr fontId="1" type="noConversion"/>
  </si>
  <si>
    <t>mean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</si>
</sst>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6"/>
  <sheetViews>
    <sheetView tabSelected="1" topLeftCell="A31" workbookViewId="0">
      <selection activeCell="N64" sqref="N64"/>
    </sheetView>
  </sheetViews>
  <sheetFormatPr defaultRowHeight="14.25" x14ac:dyDescent="0.2"/>
  <cols>
    <col min="1" max="1" width="10.625" customWidth="1"/>
  </cols>
  <sheetData>
    <row r="1" spans="1:9" x14ac:dyDescent="0.2">
      <c r="A1" t="s">
        <v>8</v>
      </c>
    </row>
    <row r="2" spans="1:9" x14ac:dyDescent="0.2">
      <c r="A2" t="s">
        <v>4</v>
      </c>
      <c r="B2" t="s">
        <v>0</v>
      </c>
      <c r="F2" t="s">
        <v>3</v>
      </c>
    </row>
    <row r="3" spans="1:9" x14ac:dyDescent="0.2">
      <c r="A3" s="1">
        <v>1</v>
      </c>
      <c r="B3">
        <v>301.43</v>
      </c>
      <c r="C3">
        <f t="shared" ref="C3:C20" si="0">B3*0.04</f>
        <v>12.0572</v>
      </c>
      <c r="D3">
        <f>C3/24.114323</f>
        <v>0.50000159656151244</v>
      </c>
      <c r="E3">
        <f t="shared" ref="E3:E20" si="1">D3*100</f>
        <v>50.000159656151247</v>
      </c>
      <c r="F3">
        <v>2321.4180333333302</v>
      </c>
      <c r="G3">
        <f t="shared" ref="G3:G20" si="2">F3*0.04</f>
        <v>92.856721333333212</v>
      </c>
      <c r="H3">
        <f t="shared" ref="H3:H20" si="3">G3/219.50116</f>
        <v>0.42303521919124809</v>
      </c>
      <c r="I3">
        <f t="shared" ref="I3:I20" si="4">H3*100</f>
        <v>42.303521919124812</v>
      </c>
    </row>
    <row r="4" spans="1:9" x14ac:dyDescent="0.2">
      <c r="A4" s="1">
        <v>2</v>
      </c>
      <c r="B4">
        <v>329.65071999999998</v>
      </c>
      <c r="C4">
        <f t="shared" si="0"/>
        <v>13.186028799999999</v>
      </c>
      <c r="D4">
        <f>C4/24.114323</f>
        <v>0.54681314503417744</v>
      </c>
      <c r="E4">
        <f t="shared" si="1"/>
        <v>54.681314503417745</v>
      </c>
      <c r="F4">
        <v>2408.0918649999999</v>
      </c>
      <c r="G4">
        <f t="shared" si="2"/>
        <v>96.323674600000004</v>
      </c>
      <c r="H4">
        <f t="shared" si="3"/>
        <v>0.4388299114227916</v>
      </c>
      <c r="I4">
        <f t="shared" si="4"/>
        <v>43.88299114227916</v>
      </c>
    </row>
    <row r="5" spans="1:9" x14ac:dyDescent="0.2">
      <c r="A5" s="1">
        <v>3</v>
      </c>
      <c r="B5">
        <v>339.8</v>
      </c>
      <c r="C5">
        <f t="shared" si="0"/>
        <v>13.592000000000001</v>
      </c>
      <c r="D5">
        <f>C5/24.114323</f>
        <v>0.5636484175815345</v>
      </c>
      <c r="E5">
        <f t="shared" si="1"/>
        <v>56.364841758153453</v>
      </c>
      <c r="F5">
        <v>2636.9974510738039</v>
      </c>
      <c r="G5">
        <f t="shared" si="2"/>
        <v>105.47989804295216</v>
      </c>
      <c r="H5">
        <f t="shared" si="3"/>
        <v>0.48054369299438854</v>
      </c>
      <c r="I5">
        <f t="shared" si="4"/>
        <v>48.054369299438854</v>
      </c>
    </row>
    <row r="6" spans="1:9" x14ac:dyDescent="0.2">
      <c r="D6" t="s">
        <v>1</v>
      </c>
      <c r="E6" s="1">
        <v>53.68873</v>
      </c>
      <c r="H6" t="s">
        <v>1</v>
      </c>
      <c r="I6" s="1">
        <f>(I3+I4+I5)/3</f>
        <v>44.746960786947604</v>
      </c>
    </row>
    <row r="7" spans="1:9" x14ac:dyDescent="0.2">
      <c r="A7" t="s">
        <v>5</v>
      </c>
    </row>
    <row r="8" spans="1:9" x14ac:dyDescent="0.2">
      <c r="A8" s="1">
        <v>1</v>
      </c>
      <c r="B8">
        <v>483.11892999999998</v>
      </c>
      <c r="C8">
        <f t="shared" si="0"/>
        <v>19.324757200000001</v>
      </c>
      <c r="D8">
        <f>C8/24.114323</f>
        <v>0.80138087227246646</v>
      </c>
      <c r="E8">
        <f t="shared" si="1"/>
        <v>80.138087227246643</v>
      </c>
      <c r="F8">
        <v>3793.7653850000002</v>
      </c>
      <c r="G8">
        <f t="shared" si="2"/>
        <v>151.75061540000002</v>
      </c>
      <c r="H8">
        <f t="shared" si="3"/>
        <v>0.69134311363092571</v>
      </c>
      <c r="I8">
        <f t="shared" si="4"/>
        <v>69.134311363092564</v>
      </c>
    </row>
    <row r="9" spans="1:9" x14ac:dyDescent="0.2">
      <c r="A9" s="1">
        <v>2</v>
      </c>
      <c r="B9">
        <v>433.37206850000007</v>
      </c>
      <c r="C9">
        <f t="shared" si="0"/>
        <v>17.334882740000005</v>
      </c>
      <c r="D9">
        <f>C9/24.114323</f>
        <v>0.71886250922325312</v>
      </c>
      <c r="E9">
        <f t="shared" si="1"/>
        <v>71.886250922325317</v>
      </c>
      <c r="F9">
        <v>4318.8065749999996</v>
      </c>
      <c r="G9">
        <f t="shared" si="2"/>
        <v>172.752263</v>
      </c>
      <c r="H9">
        <f t="shared" si="3"/>
        <v>0.78702209591967531</v>
      </c>
      <c r="I9">
        <f t="shared" si="4"/>
        <v>78.702209591967531</v>
      </c>
    </row>
    <row r="10" spans="1:9" x14ac:dyDescent="0.2">
      <c r="A10" s="1">
        <v>3</v>
      </c>
      <c r="B10">
        <v>470.94130525000003</v>
      </c>
      <c r="C10">
        <f t="shared" si="0"/>
        <v>18.837652210000002</v>
      </c>
      <c r="D10">
        <f>C10/24.114323</f>
        <v>0.78118105202455834</v>
      </c>
      <c r="E10">
        <f t="shared" si="1"/>
        <v>78.118105202455837</v>
      </c>
      <c r="F10">
        <v>4104.8816125000003</v>
      </c>
      <c r="G10">
        <f t="shared" si="2"/>
        <v>164.19526450000001</v>
      </c>
      <c r="H10">
        <f t="shared" si="3"/>
        <v>0.74803825410307634</v>
      </c>
      <c r="I10">
        <f t="shared" si="4"/>
        <v>74.803825410307638</v>
      </c>
    </row>
    <row r="11" spans="1:9" x14ac:dyDescent="0.2">
      <c r="D11" t="s">
        <v>1</v>
      </c>
      <c r="E11" s="1">
        <f>(E8+E9+E10)/3</f>
        <v>76.71414778400927</v>
      </c>
      <c r="H11" t="s">
        <v>1</v>
      </c>
      <c r="I11" s="1">
        <f>(I8+I9+I10)/3</f>
        <v>74.213448788455921</v>
      </c>
    </row>
    <row r="12" spans="1:9" x14ac:dyDescent="0.2">
      <c r="A12" t="s">
        <v>6</v>
      </c>
    </row>
    <row r="13" spans="1:9" x14ac:dyDescent="0.2">
      <c r="A13" s="1">
        <v>1</v>
      </c>
      <c r="B13">
        <v>481.4453125</v>
      </c>
      <c r="C13">
        <f t="shared" si="0"/>
        <v>19.2578125</v>
      </c>
      <c r="D13">
        <f>C13/24.114323</f>
        <v>0.79860473379244368</v>
      </c>
      <c r="E13">
        <f t="shared" si="1"/>
        <v>79.860473379244368</v>
      </c>
      <c r="F13">
        <v>3440.7294625000004</v>
      </c>
      <c r="G13">
        <f t="shared" si="2"/>
        <v>137.62917850000002</v>
      </c>
      <c r="H13">
        <f t="shared" si="3"/>
        <v>0.6270088891557567</v>
      </c>
      <c r="I13">
        <f t="shared" si="4"/>
        <v>62.700888915575668</v>
      </c>
    </row>
    <row r="14" spans="1:9" x14ac:dyDescent="0.2">
      <c r="A14" s="1">
        <v>2</v>
      </c>
      <c r="B14">
        <v>495.47446574999992</v>
      </c>
      <c r="C14">
        <f t="shared" si="0"/>
        <v>19.818978629999997</v>
      </c>
      <c r="D14">
        <f>C14/24.114323</f>
        <v>0.82187580509724434</v>
      </c>
      <c r="E14">
        <f t="shared" si="1"/>
        <v>82.187580509724427</v>
      </c>
      <c r="F14">
        <v>3728.2182750000002</v>
      </c>
      <c r="G14">
        <f t="shared" si="2"/>
        <v>149.12873100000002</v>
      </c>
      <c r="H14">
        <f t="shared" si="3"/>
        <v>0.6793983731111034</v>
      </c>
      <c r="I14">
        <f t="shared" si="4"/>
        <v>67.939837311110338</v>
      </c>
    </row>
    <row r="15" spans="1:9" x14ac:dyDescent="0.2">
      <c r="A15" s="1">
        <v>3</v>
      </c>
      <c r="B15">
        <v>524.41116</v>
      </c>
      <c r="C15">
        <f t="shared" si="0"/>
        <v>20.9764464</v>
      </c>
      <c r="D15">
        <f>C15/24.114323</f>
        <v>0.86987498674542929</v>
      </c>
      <c r="E15">
        <f t="shared" si="1"/>
        <v>86.987498674542934</v>
      </c>
      <c r="F15">
        <v>3818.6885499999999</v>
      </c>
      <c r="G15">
        <f t="shared" si="2"/>
        <v>152.74754200000001</v>
      </c>
      <c r="H15">
        <f t="shared" si="3"/>
        <v>0.69588489646250618</v>
      </c>
      <c r="I15">
        <f t="shared" si="4"/>
        <v>69.588489646250622</v>
      </c>
    </row>
    <row r="16" spans="1:9" x14ac:dyDescent="0.2">
      <c r="A16" s="1"/>
      <c r="D16" t="s">
        <v>1</v>
      </c>
      <c r="E16" s="1">
        <f>(E13+E14+E15)/3</f>
        <v>83.011850854503919</v>
      </c>
      <c r="H16" t="s">
        <v>1</v>
      </c>
      <c r="I16" s="1">
        <f>(I13+I14+I15)/3</f>
        <v>66.74307195764554</v>
      </c>
    </row>
    <row r="17" spans="1:9" x14ac:dyDescent="0.2">
      <c r="A17" t="s">
        <v>7</v>
      </c>
    </row>
    <row r="18" spans="1:9" x14ac:dyDescent="0.2">
      <c r="A18" s="1">
        <v>1</v>
      </c>
      <c r="B18">
        <v>554.39144499999998</v>
      </c>
      <c r="C18">
        <f t="shared" si="0"/>
        <v>22.1756578</v>
      </c>
      <c r="D18">
        <f>C18/24.114323</f>
        <v>0.91960524042080716</v>
      </c>
      <c r="E18">
        <f t="shared" si="1"/>
        <v>91.960524042080721</v>
      </c>
      <c r="F18">
        <v>3644.1810150000001</v>
      </c>
      <c r="G18">
        <f t="shared" si="2"/>
        <v>145.76724060000001</v>
      </c>
      <c r="H18">
        <f t="shared" si="3"/>
        <v>0.66408414698127338</v>
      </c>
      <c r="I18">
        <f t="shared" si="4"/>
        <v>66.408414698127345</v>
      </c>
    </row>
    <row r="19" spans="1:9" x14ac:dyDescent="0.2">
      <c r="A19" s="1">
        <v>2</v>
      </c>
      <c r="B19">
        <v>554.76739574999999</v>
      </c>
      <c r="C19">
        <f t="shared" si="0"/>
        <v>22.190695829999999</v>
      </c>
      <c r="D19">
        <f>C19/24.114323</f>
        <v>0.92022885444472147</v>
      </c>
      <c r="E19">
        <f t="shared" si="1"/>
        <v>92.022885444472152</v>
      </c>
      <c r="F19">
        <v>4230.1751999999997</v>
      </c>
      <c r="G19">
        <f t="shared" si="2"/>
        <v>169.207008</v>
      </c>
      <c r="H19">
        <f t="shared" si="3"/>
        <v>0.77087067785883223</v>
      </c>
      <c r="I19">
        <f t="shared" si="4"/>
        <v>77.087067785883221</v>
      </c>
    </row>
    <row r="20" spans="1:9" x14ac:dyDescent="0.2">
      <c r="A20" s="1">
        <v>3</v>
      </c>
      <c r="B20">
        <v>501.1039035</v>
      </c>
      <c r="C20">
        <f t="shared" si="0"/>
        <v>20.044156140000002</v>
      </c>
      <c r="D20">
        <f>C20/24.114323</f>
        <v>0.83121372057594167</v>
      </c>
      <c r="E20">
        <f t="shared" si="1"/>
        <v>83.121372057594172</v>
      </c>
      <c r="F20">
        <v>3791.1438750000002</v>
      </c>
      <c r="G20">
        <f t="shared" si="2"/>
        <v>151.64575500000001</v>
      </c>
      <c r="H20">
        <f t="shared" si="3"/>
        <v>0.69086539223756271</v>
      </c>
      <c r="I20">
        <f t="shared" si="4"/>
        <v>69.086539223756276</v>
      </c>
    </row>
    <row r="21" spans="1:9" x14ac:dyDescent="0.2">
      <c r="D21" t="s">
        <v>1</v>
      </c>
      <c r="E21">
        <f>(E18+E19+E20)/3</f>
        <v>89.034927181382344</v>
      </c>
      <c r="H21" t="s">
        <v>1</v>
      </c>
      <c r="I21" s="1">
        <f>(I18+I19+I20)/3</f>
        <v>70.860673902588942</v>
      </c>
    </row>
    <row r="22" spans="1:9" x14ac:dyDescent="0.2">
      <c r="A22" t="s">
        <v>2</v>
      </c>
      <c r="B22" t="s">
        <v>0</v>
      </c>
    </row>
    <row r="23" spans="1:9" x14ac:dyDescent="0.2">
      <c r="A23" s="1">
        <v>1</v>
      </c>
      <c r="B23">
        <v>574.11035455520005</v>
      </c>
      <c r="C23">
        <f>B23*0.04</f>
        <v>22.964414182208003</v>
      </c>
      <c r="D23">
        <f>C23/24.114323</f>
        <v>0.95231428152505071</v>
      </c>
      <c r="E23">
        <f>D23*100</f>
        <v>95.231428152505075</v>
      </c>
      <c r="F23">
        <v>4440.7323579832</v>
      </c>
      <c r="G23">
        <f>F23*0.04</f>
        <v>177.62929431932801</v>
      </c>
      <c r="H23">
        <f>G23/219.50116</f>
        <v>0.80924080000000009</v>
      </c>
      <c r="I23">
        <f>H23*100</f>
        <v>80.924080000000004</v>
      </c>
    </row>
    <row r="24" spans="1:9" x14ac:dyDescent="0.2">
      <c r="A24" s="1">
        <v>2</v>
      </c>
      <c r="B24">
        <v>607.47812285459997</v>
      </c>
      <c r="C24">
        <f t="shared" ref="C24:C85" si="5">B24*0.04</f>
        <v>24.299124914183999</v>
      </c>
      <c r="D24">
        <f>C24/24.114323</f>
        <v>1.0076635746391884</v>
      </c>
      <c r="E24">
        <f t="shared" ref="E24:E85" si="6">D24*100</f>
        <v>100.76635746391884</v>
      </c>
      <c r="F24">
        <v>4669.4838456184998</v>
      </c>
      <c r="G24">
        <f t="shared" ref="G24:G85" si="7">F24*0.04</f>
        <v>186.77935382473999</v>
      </c>
      <c r="H24">
        <f t="shared" ref="H24:H85" si="8">G24/219.50116</f>
        <v>0.85092649999999992</v>
      </c>
      <c r="I24">
        <f t="shared" ref="I24:I85" si="9">H24*100</f>
        <v>85.092649999999992</v>
      </c>
    </row>
    <row r="25" spans="1:9" x14ac:dyDescent="0.2">
      <c r="A25" s="1">
        <v>3</v>
      </c>
      <c r="B25">
        <v>565.70567003400004</v>
      </c>
      <c r="C25">
        <f t="shared" si="5"/>
        <v>22.62822680136</v>
      </c>
      <c r="D25">
        <f>C25/24.114323</f>
        <v>0.93837288325946377</v>
      </c>
      <c r="E25">
        <f t="shared" si="6"/>
        <v>93.837288325946375</v>
      </c>
      <c r="F25">
        <v>4715.8523681626993</v>
      </c>
      <c r="G25">
        <f t="shared" si="7"/>
        <v>188.63409472650798</v>
      </c>
      <c r="H25">
        <f t="shared" si="8"/>
        <v>0.85937629999999987</v>
      </c>
      <c r="I25">
        <f t="shared" si="9"/>
        <v>85.937629999999984</v>
      </c>
    </row>
    <row r="26" spans="1:9" x14ac:dyDescent="0.2">
      <c r="A26" s="1"/>
      <c r="D26" t="s">
        <v>1</v>
      </c>
      <c r="E26">
        <v>96.611699999999999</v>
      </c>
      <c r="H26" t="s">
        <v>1</v>
      </c>
      <c r="I26" s="1">
        <v>83.984790000000004</v>
      </c>
    </row>
    <row r="27" spans="1:9" x14ac:dyDescent="0.2">
      <c r="A27" t="s">
        <v>9</v>
      </c>
      <c r="I27" s="1"/>
    </row>
    <row r="28" spans="1:9" x14ac:dyDescent="0.2">
      <c r="A28" t="s">
        <v>10</v>
      </c>
    </row>
    <row r="29" spans="1:9" x14ac:dyDescent="0.2">
      <c r="A29" s="1">
        <v>1</v>
      </c>
      <c r="B29">
        <v>301.43</v>
      </c>
      <c r="C29">
        <f t="shared" ref="C29:C31" si="10">B29*0.04</f>
        <v>12.0572</v>
      </c>
      <c r="D29">
        <f>C29/24.114323</f>
        <v>0.50000159656151244</v>
      </c>
      <c r="E29">
        <f t="shared" ref="E29:E31" si="11">D29*100</f>
        <v>50.000159656151247</v>
      </c>
      <c r="F29">
        <v>2321.4180333333302</v>
      </c>
      <c r="G29">
        <f t="shared" ref="G29:G31" si="12">F29*0.04</f>
        <v>92.856721333333212</v>
      </c>
      <c r="H29">
        <f t="shared" ref="H29:H31" si="13">G29/219.50116</f>
        <v>0.42303521919124809</v>
      </c>
      <c r="I29">
        <f t="shared" ref="I29:I31" si="14">H29*100</f>
        <v>42.303521919124812</v>
      </c>
    </row>
    <row r="30" spans="1:9" x14ac:dyDescent="0.2">
      <c r="A30" s="1">
        <v>2</v>
      </c>
      <c r="B30">
        <v>329.65071999999998</v>
      </c>
      <c r="C30">
        <f t="shared" si="10"/>
        <v>13.186028799999999</v>
      </c>
      <c r="D30">
        <f>C30/24.114323</f>
        <v>0.54681314503417744</v>
      </c>
      <c r="E30">
        <f t="shared" si="11"/>
        <v>54.681314503417745</v>
      </c>
      <c r="F30">
        <v>2408.0918649999999</v>
      </c>
      <c r="G30">
        <f t="shared" si="12"/>
        <v>96.323674600000004</v>
      </c>
      <c r="H30">
        <f t="shared" si="13"/>
        <v>0.4388299114227916</v>
      </c>
      <c r="I30">
        <f t="shared" si="14"/>
        <v>43.88299114227916</v>
      </c>
    </row>
    <row r="31" spans="1:9" x14ac:dyDescent="0.2">
      <c r="A31" s="1">
        <v>3</v>
      </c>
      <c r="B31">
        <v>339.8</v>
      </c>
      <c r="C31">
        <f t="shared" si="10"/>
        <v>13.592000000000001</v>
      </c>
      <c r="D31">
        <f>C31/24.114323</f>
        <v>0.5636484175815345</v>
      </c>
      <c r="E31">
        <f t="shared" si="11"/>
        <v>56.364841758153453</v>
      </c>
      <c r="F31">
        <v>2636.9974510738039</v>
      </c>
      <c r="G31">
        <f t="shared" si="12"/>
        <v>105.47989804295216</v>
      </c>
      <c r="H31">
        <f t="shared" si="13"/>
        <v>0.48054369299438854</v>
      </c>
      <c r="I31">
        <f t="shared" si="14"/>
        <v>48.054369299438854</v>
      </c>
    </row>
    <row r="32" spans="1:9" x14ac:dyDescent="0.2">
      <c r="D32" t="s">
        <v>1</v>
      </c>
      <c r="E32" s="1">
        <v>53.68873</v>
      </c>
      <c r="H32" t="s">
        <v>1</v>
      </c>
      <c r="I32" s="1">
        <f>(I29+I30+I31)/3</f>
        <v>44.746960786947604</v>
      </c>
    </row>
    <row r="33" spans="1:14" x14ac:dyDescent="0.2">
      <c r="A33" t="s">
        <v>11</v>
      </c>
    </row>
    <row r="34" spans="1:14" x14ac:dyDescent="0.2">
      <c r="A34" s="2">
        <v>1</v>
      </c>
      <c r="B34" s="1">
        <v>443.63692738271243</v>
      </c>
      <c r="C34">
        <f t="shared" si="5"/>
        <v>17.745477095308498</v>
      </c>
      <c r="D34">
        <f>C34/24.114323</f>
        <v>0.73588949999999997</v>
      </c>
      <c r="E34">
        <f t="shared" si="6"/>
        <v>73.588949999999997</v>
      </c>
      <c r="F34" s="1">
        <v>3195.9110982136999</v>
      </c>
      <c r="G34">
        <f t="shared" si="7"/>
        <v>127.83644392854799</v>
      </c>
      <c r="H34">
        <f t="shared" si="8"/>
        <v>0.58239529999999995</v>
      </c>
      <c r="I34">
        <f t="shared" si="9"/>
        <v>58.239529999999995</v>
      </c>
    </row>
    <row r="35" spans="1:14" x14ac:dyDescent="0.2">
      <c r="A35" s="2">
        <v>2</v>
      </c>
      <c r="B35" s="1">
        <v>498.83033243737998</v>
      </c>
      <c r="C35">
        <f t="shared" si="5"/>
        <v>19.9532132974952</v>
      </c>
      <c r="D35">
        <f>C35/24.114323</f>
        <v>0.82744240000000002</v>
      </c>
      <c r="E35">
        <f t="shared" si="6"/>
        <v>82.744240000000005</v>
      </c>
      <c r="F35" s="1">
        <v>2855.347914686</v>
      </c>
      <c r="G35">
        <f t="shared" si="7"/>
        <v>114.21391658744</v>
      </c>
      <c r="H35">
        <f t="shared" si="8"/>
        <v>0.52033399999999996</v>
      </c>
      <c r="I35">
        <f t="shared" si="9"/>
        <v>52.033399999999993</v>
      </c>
      <c r="K35" s="1"/>
      <c r="L35" s="1"/>
      <c r="M35" s="1"/>
      <c r="N35" s="1"/>
    </row>
    <row r="36" spans="1:14" x14ac:dyDescent="0.2">
      <c r="A36" s="2">
        <v>3</v>
      </c>
      <c r="B36" s="1">
        <v>483.74712482991737</v>
      </c>
      <c r="C36">
        <f t="shared" si="5"/>
        <v>19.349884993196696</v>
      </c>
      <c r="D36">
        <f>C36/24.114323</f>
        <v>0.80242289999999983</v>
      </c>
      <c r="E36">
        <f t="shared" si="6"/>
        <v>80.242289999999983</v>
      </c>
      <c r="F36" s="1">
        <v>3101.0646469776998</v>
      </c>
      <c r="G36">
        <f t="shared" si="7"/>
        <v>124.04258587910799</v>
      </c>
      <c r="H36">
        <f t="shared" si="8"/>
        <v>0.56511129999999998</v>
      </c>
      <c r="I36">
        <f t="shared" si="9"/>
        <v>56.511130000000001</v>
      </c>
      <c r="K36" s="1"/>
      <c r="L36" s="1"/>
      <c r="M36" s="1"/>
      <c r="N36" s="1"/>
    </row>
    <row r="37" spans="1:14" x14ac:dyDescent="0.2">
      <c r="A37" s="2"/>
      <c r="D37" t="s">
        <v>1</v>
      </c>
      <c r="E37">
        <f>(E34+E35+E36)/3</f>
        <v>78.858493333333328</v>
      </c>
      <c r="H37" t="s">
        <v>1</v>
      </c>
      <c r="I37" s="1">
        <v>55.59469</v>
      </c>
      <c r="K37" s="1"/>
      <c r="L37" s="1"/>
      <c r="M37" s="1"/>
      <c r="N37" s="1"/>
    </row>
    <row r="38" spans="1:14" x14ac:dyDescent="0.2">
      <c r="A38" t="s">
        <v>12</v>
      </c>
      <c r="K38" s="1"/>
      <c r="L38" s="1"/>
      <c r="M38" s="1"/>
      <c r="N38" s="1"/>
    </row>
    <row r="39" spans="1:14" x14ac:dyDescent="0.2">
      <c r="A39" s="2">
        <v>1</v>
      </c>
      <c r="B39" s="1">
        <v>574.11042597877997</v>
      </c>
      <c r="C39">
        <f t="shared" si="5"/>
        <v>22.964417039151201</v>
      </c>
      <c r="D39">
        <f>C39/24.114323</f>
        <v>0.95231440000000012</v>
      </c>
      <c r="E39">
        <f t="shared" si="6"/>
        <v>95.231440000000006</v>
      </c>
      <c r="F39" s="1">
        <v>4440.7323579832</v>
      </c>
      <c r="G39">
        <f t="shared" si="7"/>
        <v>177.62929431932801</v>
      </c>
      <c r="H39">
        <f t="shared" si="8"/>
        <v>0.80924080000000009</v>
      </c>
      <c r="I39">
        <f t="shared" si="9"/>
        <v>80.924080000000004</v>
      </c>
    </row>
    <row r="40" spans="1:14" x14ac:dyDescent="0.2">
      <c r="A40" s="2">
        <v>2</v>
      </c>
      <c r="B40" s="1">
        <v>607.47819842937736</v>
      </c>
      <c r="C40">
        <f t="shared" si="5"/>
        <v>24.299127937175093</v>
      </c>
      <c r="D40">
        <f>C40/24.114323</f>
        <v>1.0076636999999997</v>
      </c>
      <c r="E40">
        <f t="shared" si="6"/>
        <v>100.76636999999997</v>
      </c>
      <c r="F40" s="1">
        <v>4669.4838456184998</v>
      </c>
      <c r="G40">
        <f t="shared" si="7"/>
        <v>186.77935382473999</v>
      </c>
      <c r="H40">
        <f t="shared" si="8"/>
        <v>0.85092649999999992</v>
      </c>
      <c r="I40">
        <f t="shared" si="9"/>
        <v>85.092649999999992</v>
      </c>
    </row>
    <row r="41" spans="1:14" x14ac:dyDescent="0.2">
      <c r="A41" s="2">
        <v>3</v>
      </c>
      <c r="B41" s="1">
        <v>565.70574041197494</v>
      </c>
      <c r="C41">
        <f t="shared" si="5"/>
        <v>22.628229616478997</v>
      </c>
      <c r="D41">
        <f>C41/24.114323</f>
        <v>0.9383729999999999</v>
      </c>
      <c r="E41">
        <f t="shared" si="6"/>
        <v>93.837299999999985</v>
      </c>
      <c r="F41" s="1">
        <v>4715.8523681626993</v>
      </c>
      <c r="G41">
        <f t="shared" si="7"/>
        <v>188.63409472650798</v>
      </c>
      <c r="H41">
        <f t="shared" si="8"/>
        <v>0.85937629999999987</v>
      </c>
      <c r="I41">
        <f t="shared" si="9"/>
        <v>85.937629999999984</v>
      </c>
    </row>
    <row r="42" spans="1:14" x14ac:dyDescent="0.2">
      <c r="A42" s="2"/>
      <c r="D42" t="s">
        <v>1</v>
      </c>
      <c r="E42">
        <v>96.611699999999999</v>
      </c>
      <c r="H42" t="s">
        <v>1</v>
      </c>
      <c r="I42" s="1">
        <v>83.984790000000004</v>
      </c>
    </row>
    <row r="43" spans="1:14" x14ac:dyDescent="0.2">
      <c r="A43" t="s">
        <v>13</v>
      </c>
    </row>
    <row r="44" spans="1:14" x14ac:dyDescent="0.2">
      <c r="A44" s="2">
        <v>1</v>
      </c>
      <c r="B44" s="1">
        <v>372.87067339206749</v>
      </c>
      <c r="C44">
        <f t="shared" si="5"/>
        <v>14.914826935682699</v>
      </c>
      <c r="D44">
        <f>C44/24.114323</f>
        <v>0.61850490000000002</v>
      </c>
      <c r="E44">
        <f t="shared" si="6"/>
        <v>61.850490000000001</v>
      </c>
      <c r="F44" s="1">
        <v>3412.1905299378</v>
      </c>
      <c r="G44">
        <f t="shared" si="7"/>
        <v>136.487621197512</v>
      </c>
      <c r="H44">
        <f t="shared" si="8"/>
        <v>0.62180820000000003</v>
      </c>
      <c r="I44">
        <f t="shared" si="9"/>
        <v>62.180820000000004</v>
      </c>
    </row>
    <row r="45" spans="1:14" x14ac:dyDescent="0.2">
      <c r="A45" s="2">
        <v>2</v>
      </c>
      <c r="B45" s="1">
        <v>383.34382530000494</v>
      </c>
      <c r="C45">
        <f t="shared" si="5"/>
        <v>15.333753012000198</v>
      </c>
      <c r="D45">
        <f>C45/24.114323</f>
        <v>0.63587739999999993</v>
      </c>
      <c r="E45">
        <f t="shared" si="6"/>
        <v>63.587739999999989</v>
      </c>
      <c r="F45" s="1">
        <v>3542.2499060139003</v>
      </c>
      <c r="G45">
        <f t="shared" si="7"/>
        <v>141.68999624055601</v>
      </c>
      <c r="H45">
        <f t="shared" si="8"/>
        <v>0.64550910000000006</v>
      </c>
      <c r="I45">
        <f t="shared" si="9"/>
        <v>64.550910000000002</v>
      </c>
    </row>
    <row r="46" spans="1:14" x14ac:dyDescent="0.2">
      <c r="A46" s="2">
        <v>3</v>
      </c>
      <c r="B46" s="1">
        <v>423.43467100300245</v>
      </c>
      <c r="C46">
        <f t="shared" si="5"/>
        <v>16.937386840120098</v>
      </c>
      <c r="D46">
        <f>C46/24.114323</f>
        <v>0.70237869999999991</v>
      </c>
      <c r="E46">
        <f t="shared" si="6"/>
        <v>70.237869999999987</v>
      </c>
      <c r="F46" s="1">
        <v>3752.1407564762007</v>
      </c>
      <c r="G46">
        <f t="shared" si="7"/>
        <v>150.08563025904803</v>
      </c>
      <c r="H46">
        <f t="shared" si="8"/>
        <v>0.68375780000000019</v>
      </c>
      <c r="I46">
        <f t="shared" si="9"/>
        <v>68.37578000000002</v>
      </c>
    </row>
    <row r="47" spans="1:14" x14ac:dyDescent="0.2">
      <c r="D47" t="s">
        <v>34</v>
      </c>
      <c r="E47" s="1">
        <v>65.225369999999998</v>
      </c>
      <c r="H47" t="s">
        <v>1</v>
      </c>
      <c r="I47" s="1">
        <v>65.035839999999993</v>
      </c>
      <c r="J47" s="1"/>
      <c r="L47" s="1"/>
    </row>
    <row r="48" spans="1:14" x14ac:dyDescent="0.2">
      <c r="A48" t="s">
        <v>14</v>
      </c>
    </row>
    <row r="49" spans="1:10" x14ac:dyDescent="0.2">
      <c r="A49">
        <v>4</v>
      </c>
    </row>
    <row r="50" spans="1:10" x14ac:dyDescent="0.2">
      <c r="B50">
        <v>129.39274</v>
      </c>
      <c r="C50">
        <f t="shared" si="5"/>
        <v>5.1757096000000002</v>
      </c>
      <c r="D50">
        <f>C50/9.64576</f>
        <v>0.53657872474538038</v>
      </c>
      <c r="E50">
        <f t="shared" si="6"/>
        <v>53.657872474538038</v>
      </c>
      <c r="F50">
        <v>805.10649999999998</v>
      </c>
      <c r="G50">
        <f t="shared" si="7"/>
        <v>32.204259999999998</v>
      </c>
      <c r="H50">
        <f>G50/87.80048</f>
        <v>0.36678911094791283</v>
      </c>
      <c r="I50">
        <f t="shared" si="9"/>
        <v>36.678911094791282</v>
      </c>
      <c r="J50">
        <f>160*0.060286</f>
        <v>9.6457599999999992</v>
      </c>
    </row>
    <row r="51" spans="1:10" x14ac:dyDescent="0.2">
      <c r="B51">
        <v>140.70702399999999</v>
      </c>
      <c r="C51">
        <f t="shared" si="5"/>
        <v>5.6282809599999997</v>
      </c>
      <c r="D51">
        <f t="shared" ref="D51:D52" si="15">C51/9.64576</f>
        <v>0.58349792655011112</v>
      </c>
      <c r="E51">
        <f t="shared" si="6"/>
        <v>58.349792655011115</v>
      </c>
      <c r="F51">
        <v>921.81322499999987</v>
      </c>
      <c r="G51">
        <f t="shared" si="7"/>
        <v>36.872528999999993</v>
      </c>
      <c r="H51">
        <f t="shared" ref="H51:H52" si="16">G51/87.80048</f>
        <v>0.41995817107150207</v>
      </c>
      <c r="I51">
        <f t="shared" si="9"/>
        <v>41.995817107150209</v>
      </c>
      <c r="J51">
        <f>160*0.548753</f>
        <v>87.800480000000007</v>
      </c>
    </row>
    <row r="52" spans="1:10" x14ac:dyDescent="0.2">
      <c r="B52">
        <v>140.55625599999996</v>
      </c>
      <c r="C52">
        <f t="shared" si="5"/>
        <v>5.6222502399999987</v>
      </c>
      <c r="D52">
        <f t="shared" si="15"/>
        <v>0.58287270676442282</v>
      </c>
      <c r="E52">
        <f t="shared" si="6"/>
        <v>58.287270676442283</v>
      </c>
      <c r="F52">
        <v>864.23473750000039</v>
      </c>
      <c r="G52">
        <f t="shared" si="7"/>
        <v>34.569389500000014</v>
      </c>
      <c r="H52">
        <f t="shared" si="16"/>
        <v>0.39372665730301265</v>
      </c>
      <c r="I52">
        <f t="shared" si="9"/>
        <v>39.372665730301264</v>
      </c>
    </row>
    <row r="53" spans="1:10" x14ac:dyDescent="0.2">
      <c r="D53" t="s">
        <v>1</v>
      </c>
      <c r="E53" s="1">
        <f>(E50+E51+E52)/3</f>
        <v>56.764978601997143</v>
      </c>
      <c r="H53" t="s">
        <v>1</v>
      </c>
      <c r="I53" s="1">
        <f>(I50+I51+I52)/3</f>
        <v>39.349131310747588</v>
      </c>
    </row>
    <row r="54" spans="1:10" x14ac:dyDescent="0.2">
      <c r="A54">
        <v>6</v>
      </c>
    </row>
    <row r="55" spans="1:10" x14ac:dyDescent="0.2">
      <c r="B55">
        <v>283.60910000000001</v>
      </c>
      <c r="C55">
        <f t="shared" si="5"/>
        <v>11.344364000000001</v>
      </c>
      <c r="D55">
        <f>C55/14.46864</f>
        <v>0.78406567583407982</v>
      </c>
      <c r="E55">
        <f t="shared" si="6"/>
        <v>78.406567583407977</v>
      </c>
      <c r="F55">
        <v>2251.5791250000002</v>
      </c>
      <c r="G55">
        <f t="shared" si="7"/>
        <v>90.063165000000012</v>
      </c>
      <c r="H55">
        <f>G55/131.7007</f>
        <v>0.68384727643816623</v>
      </c>
      <c r="I55">
        <f t="shared" si="9"/>
        <v>68.384727643816618</v>
      </c>
      <c r="J55">
        <f>240*0.060286</f>
        <v>14.468640000000001</v>
      </c>
    </row>
    <row r="56" spans="1:10" x14ac:dyDescent="0.2">
      <c r="B56">
        <v>274.22610924999992</v>
      </c>
      <c r="C56">
        <f t="shared" si="5"/>
        <v>10.969044369999997</v>
      </c>
      <c r="D56">
        <f t="shared" ref="D56:D57" si="17">C56/14.46864</f>
        <v>0.75812546099702505</v>
      </c>
      <c r="E56">
        <f t="shared" si="6"/>
        <v>75.812546099702502</v>
      </c>
      <c r="F56">
        <v>2153.6053124999999</v>
      </c>
      <c r="G56">
        <f t="shared" si="7"/>
        <v>86.144212499999995</v>
      </c>
      <c r="H56">
        <f t="shared" ref="H56:H57" si="18">G56/131.7007</f>
        <v>0.65409077172710539</v>
      </c>
      <c r="I56">
        <f t="shared" si="9"/>
        <v>65.409077172710539</v>
      </c>
      <c r="J56">
        <f>240*0.548753</f>
        <v>131.70072000000002</v>
      </c>
    </row>
    <row r="57" spans="1:10" x14ac:dyDescent="0.2">
      <c r="B57">
        <v>314.05922973960003</v>
      </c>
      <c r="C57">
        <f t="shared" si="5"/>
        <v>12.562369189584002</v>
      </c>
      <c r="D57">
        <f t="shared" si="17"/>
        <v>0.86824810000000008</v>
      </c>
      <c r="E57">
        <f t="shared" si="6"/>
        <v>86.824810000000014</v>
      </c>
      <c r="F57">
        <v>2101.4228166666667</v>
      </c>
      <c r="G57">
        <f t="shared" si="7"/>
        <v>84.056912666666662</v>
      </c>
      <c r="H57">
        <f t="shared" si="18"/>
        <v>0.63824195821788843</v>
      </c>
      <c r="I57">
        <f t="shared" si="9"/>
        <v>63.824195821788841</v>
      </c>
    </row>
    <row r="58" spans="1:10" x14ac:dyDescent="0.2">
      <c r="D58" t="s">
        <v>1</v>
      </c>
      <c r="E58" s="1">
        <f>(E55+E56+E57)/3</f>
        <v>80.347974561036835</v>
      </c>
      <c r="H58" t="s">
        <v>1</v>
      </c>
      <c r="I58" s="1">
        <f>(I55+I56+I57)/3</f>
        <v>65.872666879438654</v>
      </c>
    </row>
    <row r="59" spans="1:10" x14ac:dyDescent="0.2">
      <c r="A59">
        <v>8</v>
      </c>
    </row>
    <row r="60" spans="1:10" x14ac:dyDescent="0.2">
      <c r="B60">
        <v>386.64585255039992</v>
      </c>
      <c r="C60">
        <f t="shared" si="5"/>
        <v>15.465834102015997</v>
      </c>
      <c r="D60">
        <f>C60/19.29146</f>
        <v>0.80169329340630502</v>
      </c>
      <c r="E60">
        <f t="shared" si="6"/>
        <v>80.169329340630497</v>
      </c>
      <c r="F60">
        <v>2907.4674622375001</v>
      </c>
      <c r="G60">
        <f t="shared" si="7"/>
        <v>116.2986984895</v>
      </c>
      <c r="H60">
        <f>G60/175.6009</f>
        <v>0.66228987715609655</v>
      </c>
      <c r="I60">
        <f t="shared" si="9"/>
        <v>66.228987715609662</v>
      </c>
      <c r="J60">
        <f>320*0.060286</f>
        <v>19.291519999999998</v>
      </c>
    </row>
    <row r="61" spans="1:10" x14ac:dyDescent="0.2">
      <c r="B61">
        <v>442.09797638399994</v>
      </c>
      <c r="C61">
        <f t="shared" si="5"/>
        <v>17.683919055359997</v>
      </c>
      <c r="D61">
        <f t="shared" ref="D61:D62" si="19">C61/19.29146</f>
        <v>0.91667085100661105</v>
      </c>
      <c r="E61">
        <f t="shared" si="6"/>
        <v>91.667085100661112</v>
      </c>
      <c r="F61">
        <v>3037.3397668249995</v>
      </c>
      <c r="G61">
        <f t="shared" si="7"/>
        <v>121.49359067299999</v>
      </c>
      <c r="H61">
        <f t="shared" ref="H61:H62" si="20">G61/175.6009</f>
        <v>0.69187339400310588</v>
      </c>
      <c r="I61">
        <f t="shared" si="9"/>
        <v>69.187339400310591</v>
      </c>
      <c r="J61">
        <f>320*0.548753</f>
        <v>175.60096000000001</v>
      </c>
    </row>
    <row r="62" spans="1:10" x14ac:dyDescent="0.2">
      <c r="B62">
        <v>422.01926591039995</v>
      </c>
      <c r="C62">
        <f t="shared" si="5"/>
        <v>16.880770636415999</v>
      </c>
      <c r="D62">
        <f t="shared" si="19"/>
        <v>0.87503852152278772</v>
      </c>
      <c r="E62">
        <f t="shared" si="6"/>
        <v>87.503852152278768</v>
      </c>
      <c r="F62">
        <v>3205.1502284599997</v>
      </c>
      <c r="G62">
        <f t="shared" si="7"/>
        <v>128.20600913839999</v>
      </c>
      <c r="H62">
        <f t="shared" si="20"/>
        <v>0.73009881577144531</v>
      </c>
      <c r="I62">
        <f t="shared" si="9"/>
        <v>73.009881577144526</v>
      </c>
    </row>
    <row r="63" spans="1:10" x14ac:dyDescent="0.2">
      <c r="D63" t="s">
        <v>1</v>
      </c>
      <c r="E63" s="1">
        <f>(E60+E61+E62)/3</f>
        <v>86.446755531190135</v>
      </c>
      <c r="H63" t="s">
        <v>1</v>
      </c>
      <c r="I63" s="1">
        <f>(I60+I61+I62)/3</f>
        <v>69.475402897688255</v>
      </c>
    </row>
    <row r="65" spans="1:10" x14ac:dyDescent="0.2">
      <c r="A65">
        <v>10</v>
      </c>
    </row>
    <row r="66" spans="1:10" x14ac:dyDescent="0.2">
      <c r="B66">
        <v>574.11035455520005</v>
      </c>
      <c r="C66">
        <f t="shared" si="5"/>
        <v>22.964414182208003</v>
      </c>
      <c r="D66">
        <f>C66/24.114323</f>
        <v>0.95231428152505071</v>
      </c>
      <c r="E66">
        <f t="shared" si="6"/>
        <v>95.231428152505075</v>
      </c>
      <c r="F66">
        <v>4440.7323579832</v>
      </c>
      <c r="G66">
        <f t="shared" si="7"/>
        <v>177.62929431932801</v>
      </c>
      <c r="H66">
        <f t="shared" si="8"/>
        <v>0.80924080000000009</v>
      </c>
      <c r="I66">
        <f t="shared" si="9"/>
        <v>80.924080000000004</v>
      </c>
    </row>
    <row r="67" spans="1:10" x14ac:dyDescent="0.2">
      <c r="B67">
        <v>607.47812285459997</v>
      </c>
      <c r="C67">
        <f t="shared" si="5"/>
        <v>24.299124914183999</v>
      </c>
      <c r="D67">
        <f>C67/24.114323</f>
        <v>1.0076635746391884</v>
      </c>
      <c r="E67">
        <f t="shared" si="6"/>
        <v>100.76635746391884</v>
      </c>
      <c r="F67">
        <v>4669.4838456184998</v>
      </c>
      <c r="G67">
        <f t="shared" si="7"/>
        <v>186.77935382473999</v>
      </c>
      <c r="H67">
        <f t="shared" si="8"/>
        <v>0.85092649999999992</v>
      </c>
      <c r="I67">
        <f t="shared" si="9"/>
        <v>85.092649999999992</v>
      </c>
    </row>
    <row r="68" spans="1:10" x14ac:dyDescent="0.2">
      <c r="B68">
        <v>565.70567003400004</v>
      </c>
      <c r="C68">
        <f t="shared" si="5"/>
        <v>22.62822680136</v>
      </c>
      <c r="D68">
        <f>C68/24.114323</f>
        <v>0.93837288325946377</v>
      </c>
      <c r="E68">
        <f t="shared" si="6"/>
        <v>93.837288325946375</v>
      </c>
      <c r="F68">
        <v>4715.8523681626993</v>
      </c>
      <c r="G68">
        <f t="shared" si="7"/>
        <v>188.63409472650798</v>
      </c>
      <c r="H68">
        <f t="shared" si="8"/>
        <v>0.85937629999999987</v>
      </c>
      <c r="I68">
        <f t="shared" si="9"/>
        <v>85.937629999999984</v>
      </c>
    </row>
    <row r="69" spans="1:10" x14ac:dyDescent="0.2">
      <c r="D69" t="s">
        <v>1</v>
      </c>
      <c r="E69" s="1">
        <f>(E66+E67+E68)/3</f>
        <v>96.611691314123433</v>
      </c>
      <c r="H69" t="s">
        <v>1</v>
      </c>
      <c r="I69" s="1">
        <f>(I66+I67+I68)/3</f>
        <v>83.984786666666665</v>
      </c>
    </row>
    <row r="71" spans="1:10" x14ac:dyDescent="0.2">
      <c r="A71">
        <v>12</v>
      </c>
    </row>
    <row r="72" spans="1:10" x14ac:dyDescent="0.2">
      <c r="B72">
        <v>683.2083580735499</v>
      </c>
      <c r="C72">
        <f t="shared" si="5"/>
        <v>27.328334322941998</v>
      </c>
      <c r="D72">
        <f>C72/28.93719</f>
        <v>0.94440179999999996</v>
      </c>
      <c r="E72">
        <f t="shared" si="6"/>
        <v>94.440179999999998</v>
      </c>
      <c r="F72">
        <v>5240.5578679940008</v>
      </c>
      <c r="G72">
        <f t="shared" si="7"/>
        <v>209.62231471976003</v>
      </c>
      <c r="H72">
        <f>G72/263.4014</f>
        <v>0.79582839999999999</v>
      </c>
      <c r="I72">
        <f t="shared" si="9"/>
        <v>79.582840000000004</v>
      </c>
      <c r="J72">
        <f>480*0.060286</f>
        <v>28.937280000000001</v>
      </c>
    </row>
    <row r="73" spans="1:10" x14ac:dyDescent="0.2">
      <c r="B73">
        <v>713.24979124395009</v>
      </c>
      <c r="C73">
        <f t="shared" si="5"/>
        <v>28.529991649758003</v>
      </c>
      <c r="D73">
        <f t="shared" ref="D73:D74" si="21">C73/28.93719</f>
        <v>0.98592820000000003</v>
      </c>
      <c r="E73">
        <f t="shared" si="6"/>
        <v>98.592820000000003</v>
      </c>
      <c r="F73">
        <v>4949.3597182520007</v>
      </c>
      <c r="G73">
        <f t="shared" si="7"/>
        <v>197.97438873008002</v>
      </c>
      <c r="H73">
        <f t="shared" ref="H73:H74" si="22">G73/263.4014</f>
        <v>0.75160720000000003</v>
      </c>
      <c r="I73">
        <f t="shared" si="9"/>
        <v>75.160719999999998</v>
      </c>
      <c r="J73">
        <f>480*0.548753</f>
        <v>263.40144000000004</v>
      </c>
    </row>
    <row r="74" spans="1:10" x14ac:dyDescent="0.2">
      <c r="B74">
        <v>663.42313315485001</v>
      </c>
      <c r="C74">
        <f t="shared" si="5"/>
        <v>26.536925326194002</v>
      </c>
      <c r="D74">
        <f t="shared" si="21"/>
        <v>0.9170526</v>
      </c>
      <c r="E74">
        <f t="shared" si="6"/>
        <v>91.705259999999996</v>
      </c>
      <c r="F74">
        <v>5523.9040220020006</v>
      </c>
      <c r="G74">
        <f t="shared" si="7"/>
        <v>220.95616088008003</v>
      </c>
      <c r="H74">
        <f t="shared" si="22"/>
        <v>0.83885720000000008</v>
      </c>
      <c r="I74">
        <f t="shared" si="9"/>
        <v>83.885720000000006</v>
      </c>
    </row>
    <row r="75" spans="1:10" x14ac:dyDescent="0.2">
      <c r="D75" t="s">
        <v>1</v>
      </c>
      <c r="E75" s="1">
        <f>(E72+E73+E74)/3</f>
        <v>94.912753333333342</v>
      </c>
      <c r="H75" t="s">
        <v>1</v>
      </c>
      <c r="I75" s="1">
        <f>(I72+I73+I74)/3</f>
        <v>79.543093333333331</v>
      </c>
    </row>
    <row r="76" spans="1:10" x14ac:dyDescent="0.2">
      <c r="A76" t="s">
        <v>15</v>
      </c>
    </row>
    <row r="77" spans="1:10" x14ac:dyDescent="0.2">
      <c r="A77" t="s">
        <v>16</v>
      </c>
    </row>
    <row r="78" spans="1:10" x14ac:dyDescent="0.2">
      <c r="A78">
        <v>1</v>
      </c>
      <c r="B78">
        <v>153.04402263760753</v>
      </c>
      <c r="C78">
        <f t="shared" si="5"/>
        <v>6.121760905504301</v>
      </c>
      <c r="D78">
        <f>C78/24.114323</f>
        <v>0.25386410000000004</v>
      </c>
      <c r="E78">
        <f t="shared" si="6"/>
        <v>25.386410000000005</v>
      </c>
      <c r="F78">
        <v>3.0022271158999998</v>
      </c>
      <c r="G78">
        <f t="shared" si="7"/>
        <v>0.12008908463599999</v>
      </c>
      <c r="H78">
        <f t="shared" si="8"/>
        <v>5.4709999999999991E-4</v>
      </c>
      <c r="I78">
        <f t="shared" si="9"/>
        <v>5.4709999999999988E-2</v>
      </c>
    </row>
    <row r="79" spans="1:10" x14ac:dyDescent="0.2">
      <c r="A79">
        <v>2</v>
      </c>
      <c r="B79">
        <v>127.38324810361749</v>
      </c>
      <c r="C79">
        <f t="shared" si="5"/>
        <v>5.0953299241446999</v>
      </c>
      <c r="D79">
        <f>C79/24.114323</f>
        <v>0.21129890000000001</v>
      </c>
      <c r="E79">
        <f t="shared" si="6"/>
        <v>21.12989</v>
      </c>
      <c r="F79">
        <v>3.3869028987999994</v>
      </c>
      <c r="G79">
        <f t="shared" si="7"/>
        <v>0.13547611595199999</v>
      </c>
      <c r="H79">
        <f t="shared" si="8"/>
        <v>6.1719999999999993E-4</v>
      </c>
      <c r="I79">
        <f t="shared" si="9"/>
        <v>6.171999999999999E-2</v>
      </c>
    </row>
    <row r="80" spans="1:10" x14ac:dyDescent="0.2">
      <c r="A80">
        <v>3</v>
      </c>
      <c r="B80">
        <v>147.61245223927997</v>
      </c>
      <c r="C80">
        <f t="shared" si="5"/>
        <v>5.9044980895711987</v>
      </c>
      <c r="D80">
        <f>C80/24.114323</f>
        <v>0.24485439999999994</v>
      </c>
      <c r="E80">
        <f t="shared" si="6"/>
        <v>24.485439999999993</v>
      </c>
      <c r="F80">
        <v>3.8006625854000005</v>
      </c>
      <c r="G80">
        <f t="shared" si="7"/>
        <v>0.15202650341600002</v>
      </c>
      <c r="H80">
        <f t="shared" si="8"/>
        <v>6.9260000000000014E-4</v>
      </c>
      <c r="I80">
        <f t="shared" si="9"/>
        <v>6.9260000000000016E-2</v>
      </c>
    </row>
    <row r="81" spans="1:9" x14ac:dyDescent="0.2">
      <c r="D81" t="s">
        <v>1</v>
      </c>
      <c r="E81" s="1">
        <f>(E78+E79+E80)/3</f>
        <v>23.667246666666667</v>
      </c>
      <c r="H81" t="s">
        <v>1</v>
      </c>
      <c r="I81" s="1">
        <f>(I78+I79+I80)/3</f>
        <v>6.1896666666666662E-2</v>
      </c>
    </row>
    <row r="82" spans="1:9" x14ac:dyDescent="0.2">
      <c r="A82" t="s">
        <v>17</v>
      </c>
    </row>
    <row r="83" spans="1:9" x14ac:dyDescent="0.2">
      <c r="A83">
        <v>1</v>
      </c>
      <c r="B83">
        <v>540.69086801953995</v>
      </c>
      <c r="C83">
        <f t="shared" si="5"/>
        <v>21.627634720781597</v>
      </c>
      <c r="D83">
        <f>C83/24.114323</f>
        <v>0.89687919999999988</v>
      </c>
      <c r="E83">
        <f t="shared" si="6"/>
        <v>89.687919999999991</v>
      </c>
      <c r="F83">
        <v>3102.6093863912001</v>
      </c>
      <c r="G83">
        <f t="shared" si="7"/>
        <v>124.10437545564801</v>
      </c>
      <c r="H83">
        <f t="shared" si="8"/>
        <v>0.56539280000000003</v>
      </c>
      <c r="I83">
        <f t="shared" si="9"/>
        <v>56.539280000000005</v>
      </c>
    </row>
    <row r="84" spans="1:9" x14ac:dyDescent="0.2">
      <c r="A84">
        <v>2</v>
      </c>
      <c r="B84">
        <v>545.7715750182175</v>
      </c>
      <c r="C84">
        <f t="shared" si="5"/>
        <v>21.830863000728701</v>
      </c>
      <c r="D84">
        <f>C84/24.114323</f>
        <v>0.90530690000000014</v>
      </c>
      <c r="E84">
        <f t="shared" si="6"/>
        <v>90.530690000000007</v>
      </c>
      <c r="F84">
        <v>3542.6746407585001</v>
      </c>
      <c r="G84">
        <f t="shared" si="7"/>
        <v>141.70698563034</v>
      </c>
      <c r="H84">
        <f t="shared" si="8"/>
        <v>0.64558649999999995</v>
      </c>
      <c r="I84">
        <f t="shared" si="9"/>
        <v>64.55865</v>
      </c>
    </row>
    <row r="85" spans="1:9" x14ac:dyDescent="0.2">
      <c r="A85">
        <v>3</v>
      </c>
      <c r="B85">
        <v>508.3070202331499</v>
      </c>
      <c r="C85">
        <f t="shared" si="5"/>
        <v>20.332280809325997</v>
      </c>
      <c r="D85">
        <f>C85/24.114323</f>
        <v>0.84316199999999997</v>
      </c>
      <c r="E85">
        <f t="shared" si="6"/>
        <v>84.316199999999995</v>
      </c>
      <c r="F85">
        <v>3475.6538028228001</v>
      </c>
      <c r="G85">
        <f t="shared" si="7"/>
        <v>139.026152112912</v>
      </c>
      <c r="H85">
        <f t="shared" si="8"/>
        <v>0.63337319999999997</v>
      </c>
      <c r="I85">
        <f t="shared" si="9"/>
        <v>63.337319999999998</v>
      </c>
    </row>
    <row r="86" spans="1:9" x14ac:dyDescent="0.2">
      <c r="D86" t="s">
        <v>1</v>
      </c>
      <c r="E86" s="1">
        <f>(E83+E84+E85)/3</f>
        <v>88.178269999999998</v>
      </c>
      <c r="H86" t="s">
        <v>1</v>
      </c>
      <c r="I86" s="1">
        <f>(I83+I84+I85)/3</f>
        <v>61.478416666666668</v>
      </c>
    </row>
    <row r="87" spans="1:9" x14ac:dyDescent="0.2">
      <c r="A87" t="s">
        <v>18</v>
      </c>
    </row>
    <row r="88" spans="1:9" x14ac:dyDescent="0.2">
      <c r="A88">
        <v>1</v>
      </c>
      <c r="B88">
        <v>574.11042597877997</v>
      </c>
      <c r="C88">
        <f t="shared" ref="C88:C149" si="23">B88*0.04</f>
        <v>22.964417039151201</v>
      </c>
      <c r="D88">
        <f>C88/24.114323</f>
        <v>0.95231440000000012</v>
      </c>
      <c r="E88">
        <f t="shared" ref="E88:E149" si="24">D88*100</f>
        <v>95.231440000000006</v>
      </c>
      <c r="F88">
        <v>4440.7323579832</v>
      </c>
      <c r="G88">
        <f t="shared" ref="G88:G149" si="25">F88*0.04</f>
        <v>177.62929431932801</v>
      </c>
      <c r="H88">
        <f t="shared" ref="H88:H149" si="26">G88/219.50116</f>
        <v>0.80924080000000009</v>
      </c>
      <c r="I88">
        <f t="shared" ref="I88:I149" si="27">H88*100</f>
        <v>80.924080000000004</v>
      </c>
    </row>
    <row r="89" spans="1:9" x14ac:dyDescent="0.2">
      <c r="A89">
        <v>2</v>
      </c>
      <c r="B89">
        <v>607.47819842937736</v>
      </c>
      <c r="C89">
        <f t="shared" si="23"/>
        <v>24.299127937175093</v>
      </c>
      <c r="D89">
        <f>C89/24.114323</f>
        <v>1.0076636999999997</v>
      </c>
      <c r="E89">
        <f t="shared" si="24"/>
        <v>100.76636999999997</v>
      </c>
      <c r="F89">
        <v>4669.4838456184998</v>
      </c>
      <c r="G89">
        <f t="shared" si="25"/>
        <v>186.77935382473999</v>
      </c>
      <c r="H89">
        <f t="shared" si="26"/>
        <v>0.85092649999999992</v>
      </c>
      <c r="I89">
        <f t="shared" si="27"/>
        <v>85.092649999999992</v>
      </c>
    </row>
    <row r="90" spans="1:9" x14ac:dyDescent="0.2">
      <c r="A90">
        <v>3</v>
      </c>
      <c r="B90">
        <v>565.70574041197494</v>
      </c>
      <c r="C90">
        <f t="shared" si="23"/>
        <v>22.628229616478997</v>
      </c>
      <c r="D90">
        <f>C90/24.114323</f>
        <v>0.9383729999999999</v>
      </c>
      <c r="E90">
        <f t="shared" si="24"/>
        <v>93.837299999999985</v>
      </c>
      <c r="F90">
        <v>4715.8523681626993</v>
      </c>
      <c r="G90">
        <f t="shared" si="25"/>
        <v>188.63409472650798</v>
      </c>
      <c r="H90">
        <f t="shared" si="26"/>
        <v>0.85937629999999987</v>
      </c>
      <c r="I90">
        <f t="shared" si="27"/>
        <v>85.937629999999984</v>
      </c>
    </row>
    <row r="91" spans="1:9" x14ac:dyDescent="0.2">
      <c r="D91" t="s">
        <v>1</v>
      </c>
      <c r="E91" s="1">
        <f>(E88+E89+E90)/3</f>
        <v>96.61170333333331</v>
      </c>
      <c r="H91" t="s">
        <v>1</v>
      </c>
      <c r="I91" s="1">
        <f>(I88+I89+I90)/3</f>
        <v>83.984786666666665</v>
      </c>
    </row>
    <row r="92" spans="1:9" x14ac:dyDescent="0.2">
      <c r="A92" t="s">
        <v>19</v>
      </c>
    </row>
    <row r="93" spans="1:9" x14ac:dyDescent="0.2">
      <c r="A93">
        <v>1</v>
      </c>
      <c r="B93">
        <v>572.29311031169254</v>
      </c>
      <c r="C93">
        <f t="shared" si="23"/>
        <v>22.891724412467703</v>
      </c>
      <c r="D93">
        <f>C93/24.114323</f>
        <v>0.9492999000000002</v>
      </c>
      <c r="E93">
        <f t="shared" si="24"/>
        <v>94.929990000000018</v>
      </c>
      <c r="F93">
        <v>4167.1450146534007</v>
      </c>
      <c r="G93">
        <f t="shared" si="25"/>
        <v>166.68580058613603</v>
      </c>
      <c r="H93">
        <f t="shared" si="26"/>
        <v>0.75938460000000008</v>
      </c>
      <c r="I93">
        <f t="shared" si="27"/>
        <v>75.938460000000006</v>
      </c>
    </row>
    <row r="94" spans="1:9" x14ac:dyDescent="0.2">
      <c r="A94">
        <v>2</v>
      </c>
      <c r="B94">
        <v>595.06854581292487</v>
      </c>
      <c r="C94">
        <f t="shared" si="23"/>
        <v>23.802741832516997</v>
      </c>
      <c r="D94">
        <f>C94/24.114323</f>
        <v>0.98707899999999993</v>
      </c>
      <c r="E94">
        <f t="shared" si="24"/>
        <v>98.707899999999995</v>
      </c>
      <c r="F94">
        <v>4012.6200392837</v>
      </c>
      <c r="G94">
        <f t="shared" si="25"/>
        <v>160.504801571348</v>
      </c>
      <c r="H94">
        <f t="shared" si="26"/>
        <v>0.73122529999999997</v>
      </c>
      <c r="I94">
        <f t="shared" si="27"/>
        <v>73.122529999999998</v>
      </c>
    </row>
    <row r="95" spans="1:9" x14ac:dyDescent="0.2">
      <c r="A95">
        <v>3</v>
      </c>
      <c r="B95">
        <v>598.66766880648254</v>
      </c>
      <c r="C95">
        <f t="shared" si="23"/>
        <v>23.946706752259303</v>
      </c>
      <c r="D95">
        <f>C95/24.114323</f>
        <v>0.99304910000000013</v>
      </c>
      <c r="E95">
        <f t="shared" si="24"/>
        <v>99.304910000000007</v>
      </c>
      <c r="F95">
        <v>3796.7631472926</v>
      </c>
      <c r="G95">
        <f t="shared" si="25"/>
        <v>151.87052589170401</v>
      </c>
      <c r="H95">
        <f t="shared" si="26"/>
        <v>0.69188939999999999</v>
      </c>
      <c r="I95">
        <f t="shared" si="27"/>
        <v>69.188940000000002</v>
      </c>
    </row>
    <row r="96" spans="1:9" x14ac:dyDescent="0.2">
      <c r="D96" t="s">
        <v>1</v>
      </c>
      <c r="E96" s="1">
        <f>(E93+E94+E95)/3</f>
        <v>97.647600000000011</v>
      </c>
      <c r="H96" t="s">
        <v>1</v>
      </c>
      <c r="I96" s="1">
        <f>(I93+I94+I95)/3</f>
        <v>72.749976666666669</v>
      </c>
    </row>
    <row r="97" spans="1:9" x14ac:dyDescent="0.2">
      <c r="A97" t="s">
        <v>20</v>
      </c>
    </row>
    <row r="98" spans="1:9" x14ac:dyDescent="0.2">
      <c r="A98">
        <v>1</v>
      </c>
      <c r="B98">
        <v>518.80802418415249</v>
      </c>
      <c r="C98">
        <f t="shared" si="23"/>
        <v>20.752320967366099</v>
      </c>
      <c r="D98">
        <f>C98/24.114323</f>
        <v>0.86058069999999998</v>
      </c>
      <c r="E98">
        <f t="shared" si="24"/>
        <v>86.058070000000001</v>
      </c>
      <c r="F98">
        <v>3288.9192272347004</v>
      </c>
      <c r="G98">
        <f t="shared" si="25"/>
        <v>131.55676908938801</v>
      </c>
      <c r="H98">
        <f t="shared" si="26"/>
        <v>0.59934430000000005</v>
      </c>
      <c r="I98">
        <f t="shared" si="27"/>
        <v>59.934430000000006</v>
      </c>
    </row>
    <row r="99" spans="1:9" x14ac:dyDescent="0.2">
      <c r="A99">
        <v>2</v>
      </c>
      <c r="B99">
        <v>539.87598475956247</v>
      </c>
      <c r="C99">
        <f t="shared" si="23"/>
        <v>21.5950393903825</v>
      </c>
      <c r="D99">
        <f>C99/24.114323</f>
        <v>0.89552750000000003</v>
      </c>
      <c r="E99">
        <f t="shared" si="24"/>
        <v>89.552750000000003</v>
      </c>
      <c r="F99">
        <v>3675.0096951108999</v>
      </c>
      <c r="G99">
        <f t="shared" si="25"/>
        <v>147.000387804436</v>
      </c>
      <c r="H99">
        <f t="shared" si="26"/>
        <v>0.66970209999999997</v>
      </c>
      <c r="I99">
        <f t="shared" si="27"/>
        <v>66.970209999999994</v>
      </c>
    </row>
    <row r="100" spans="1:9" x14ac:dyDescent="0.2">
      <c r="A100">
        <v>3</v>
      </c>
      <c r="B100">
        <v>559.05718041764499</v>
      </c>
      <c r="C100">
        <f t="shared" si="23"/>
        <v>22.362287216705798</v>
      </c>
      <c r="D100">
        <f>C100/24.114323</f>
        <v>0.92734459999999996</v>
      </c>
      <c r="E100">
        <f t="shared" si="24"/>
        <v>92.734459999999999</v>
      </c>
      <c r="F100">
        <v>3563.9322305987002</v>
      </c>
      <c r="G100">
        <f t="shared" si="25"/>
        <v>142.557289223948</v>
      </c>
      <c r="H100">
        <f t="shared" si="26"/>
        <v>0.64946029999999999</v>
      </c>
      <c r="I100">
        <f t="shared" si="27"/>
        <v>64.946029999999993</v>
      </c>
    </row>
    <row r="101" spans="1:9" x14ac:dyDescent="0.2">
      <c r="D101" t="s">
        <v>1</v>
      </c>
      <c r="E101" s="1">
        <f>(E98+E99+E100)/3</f>
        <v>89.448426666666663</v>
      </c>
      <c r="H101" t="s">
        <v>1</v>
      </c>
      <c r="I101" s="1">
        <f>(I98+I99+I100)/3</f>
        <v>63.950223333333327</v>
      </c>
    </row>
    <row r="103" spans="1:9" x14ac:dyDescent="0.2">
      <c r="A103" s="1" t="s">
        <v>21</v>
      </c>
    </row>
    <row r="104" spans="1:9" x14ac:dyDescent="0.2">
      <c r="A104" t="s">
        <v>22</v>
      </c>
    </row>
    <row r="105" spans="1:9" x14ac:dyDescent="0.2">
      <c r="A105">
        <v>1</v>
      </c>
      <c r="B105">
        <v>453.49576691222495</v>
      </c>
      <c r="C105">
        <f t="shared" si="23"/>
        <v>18.139830676488998</v>
      </c>
      <c r="D105">
        <f>C105/24.114323</f>
        <v>0.75224299999999999</v>
      </c>
      <c r="E105">
        <f t="shared" si="24"/>
        <v>75.224299999999999</v>
      </c>
      <c r="F105">
        <v>2920.0815505344999</v>
      </c>
      <c r="G105">
        <f t="shared" si="25"/>
        <v>116.80326202137999</v>
      </c>
      <c r="H105">
        <f t="shared" si="26"/>
        <v>0.53213049999999995</v>
      </c>
      <c r="I105">
        <f t="shared" si="27"/>
        <v>53.213049999999996</v>
      </c>
    </row>
    <row r="106" spans="1:9" x14ac:dyDescent="0.2">
      <c r="A106">
        <v>2</v>
      </c>
      <c r="B106">
        <v>362.14269337582749</v>
      </c>
      <c r="C106">
        <f t="shared" si="23"/>
        <v>14.485707735033101</v>
      </c>
      <c r="D106">
        <f>C106/24.114323</f>
        <v>0.60070970000000001</v>
      </c>
      <c r="E106">
        <f t="shared" si="24"/>
        <v>60.070970000000003</v>
      </c>
      <c r="F106">
        <v>3045.8655927666996</v>
      </c>
      <c r="G106">
        <f t="shared" si="25"/>
        <v>121.83462371066798</v>
      </c>
      <c r="H106">
        <f t="shared" si="26"/>
        <v>0.55505229999999994</v>
      </c>
      <c r="I106">
        <f t="shared" si="27"/>
        <v>55.505229999999997</v>
      </c>
    </row>
    <row r="107" spans="1:9" x14ac:dyDescent="0.2">
      <c r="A107">
        <v>3</v>
      </c>
      <c r="B107">
        <v>461.74774852863248</v>
      </c>
      <c r="C107">
        <f t="shared" si="23"/>
        <v>18.4699099411453</v>
      </c>
      <c r="D107">
        <f>C107/24.114323</f>
        <v>0.76593109999999998</v>
      </c>
      <c r="E107">
        <f t="shared" si="24"/>
        <v>76.593109999999996</v>
      </c>
      <c r="F107">
        <v>3651.4780732531008</v>
      </c>
      <c r="G107">
        <f t="shared" si="25"/>
        <v>146.05912293012403</v>
      </c>
      <c r="H107">
        <f t="shared" si="26"/>
        <v>0.66541390000000011</v>
      </c>
      <c r="I107">
        <f t="shared" si="27"/>
        <v>66.541390000000007</v>
      </c>
    </row>
    <row r="108" spans="1:9" x14ac:dyDescent="0.2">
      <c r="D108" t="s">
        <v>1</v>
      </c>
      <c r="E108" s="1">
        <f>(E105+E106+E107)/3</f>
        <v>70.629460000000009</v>
      </c>
      <c r="H108" t="s">
        <v>1</v>
      </c>
      <c r="I108" s="1">
        <f>(I105+I106+I107)/3</f>
        <v>58.419890000000002</v>
      </c>
    </row>
    <row r="109" spans="1:9" x14ac:dyDescent="0.2">
      <c r="A109" t="s">
        <v>23</v>
      </c>
    </row>
    <row r="110" spans="1:9" x14ac:dyDescent="0.2">
      <c r="A110">
        <v>1</v>
      </c>
      <c r="B110">
        <v>506.94419926880499</v>
      </c>
      <c r="C110">
        <f t="shared" si="23"/>
        <v>20.277767970752201</v>
      </c>
      <c r="D110">
        <f>C110/24.114323</f>
        <v>0.84090140000000013</v>
      </c>
      <c r="E110">
        <f t="shared" si="24"/>
        <v>84.090140000000019</v>
      </c>
      <c r="F110">
        <v>3625.9841110248999</v>
      </c>
      <c r="G110">
        <f t="shared" si="25"/>
        <v>145.039364440996</v>
      </c>
      <c r="H110">
        <f t="shared" si="26"/>
        <v>0.66076809999999997</v>
      </c>
      <c r="I110">
        <f t="shared" si="27"/>
        <v>66.076809999999995</v>
      </c>
    </row>
    <row r="111" spans="1:9" x14ac:dyDescent="0.2">
      <c r="A111">
        <v>2</v>
      </c>
      <c r="B111">
        <v>461.74774852863248</v>
      </c>
      <c r="C111">
        <f t="shared" si="23"/>
        <v>18.4699099411453</v>
      </c>
      <c r="D111">
        <f>C111/24.114323</f>
        <v>0.76593109999999998</v>
      </c>
      <c r="E111">
        <f t="shared" si="24"/>
        <v>76.593109999999996</v>
      </c>
      <c r="F111">
        <v>4001.4781604020995</v>
      </c>
      <c r="G111">
        <f t="shared" si="25"/>
        <v>160.05912641608398</v>
      </c>
      <c r="H111">
        <f t="shared" si="26"/>
        <v>0.72919489999999998</v>
      </c>
      <c r="I111">
        <f t="shared" si="27"/>
        <v>72.919489999999996</v>
      </c>
    </row>
    <row r="112" spans="1:9" x14ac:dyDescent="0.2">
      <c r="A112">
        <v>3</v>
      </c>
      <c r="B112">
        <v>496.01390008259506</v>
      </c>
      <c r="C112">
        <f t="shared" si="23"/>
        <v>19.840556003303803</v>
      </c>
      <c r="D112">
        <f>C112/24.114323</f>
        <v>0.82277060000000013</v>
      </c>
      <c r="E112">
        <f t="shared" si="24"/>
        <v>82.277060000000006</v>
      </c>
      <c r="F112">
        <v>3636.8560034796997</v>
      </c>
      <c r="G112">
        <f t="shared" si="25"/>
        <v>145.474240139188</v>
      </c>
      <c r="H112">
        <f t="shared" si="26"/>
        <v>0.66274929999999999</v>
      </c>
      <c r="I112">
        <f t="shared" si="27"/>
        <v>66.274929999999998</v>
      </c>
    </row>
    <row r="113" spans="1:9" x14ac:dyDescent="0.2">
      <c r="D113" t="s">
        <v>1</v>
      </c>
      <c r="E113" s="1">
        <f>(E110+E111+E112)/3</f>
        <v>80.986770000000007</v>
      </c>
      <c r="H113" t="s">
        <v>1</v>
      </c>
      <c r="I113" s="1">
        <f>(I110+I111+I112)/3</f>
        <v>68.423743333333334</v>
      </c>
    </row>
    <row r="114" spans="1:9" x14ac:dyDescent="0.2">
      <c r="A114" t="s">
        <v>24</v>
      </c>
    </row>
    <row r="115" spans="1:9" x14ac:dyDescent="0.2">
      <c r="A115">
        <v>1</v>
      </c>
      <c r="B115">
        <v>574.11042597877997</v>
      </c>
      <c r="C115">
        <f t="shared" si="23"/>
        <v>22.964417039151201</v>
      </c>
      <c r="D115">
        <f>C115/24.114323</f>
        <v>0.95231440000000012</v>
      </c>
      <c r="E115">
        <f t="shared" si="24"/>
        <v>95.231440000000006</v>
      </c>
      <c r="F115">
        <v>4440.7323579832</v>
      </c>
      <c r="G115">
        <f t="shared" si="25"/>
        <v>177.62929431932801</v>
      </c>
      <c r="H115">
        <f t="shared" si="26"/>
        <v>0.80924080000000009</v>
      </c>
      <c r="I115">
        <f t="shared" si="27"/>
        <v>80.924080000000004</v>
      </c>
    </row>
    <row r="116" spans="1:9" x14ac:dyDescent="0.2">
      <c r="A116">
        <v>2</v>
      </c>
      <c r="B116">
        <v>607.47819842937736</v>
      </c>
      <c r="C116">
        <f t="shared" si="23"/>
        <v>24.299127937175093</v>
      </c>
      <c r="D116">
        <f>C116/24.114323</f>
        <v>1.0076636999999997</v>
      </c>
      <c r="E116">
        <f t="shared" si="24"/>
        <v>100.76636999999997</v>
      </c>
      <c r="F116">
        <v>4669.4838456184998</v>
      </c>
      <c r="G116">
        <f t="shared" si="25"/>
        <v>186.77935382473999</v>
      </c>
      <c r="H116">
        <f t="shared" si="26"/>
        <v>0.85092649999999992</v>
      </c>
      <c r="I116">
        <f t="shared" si="27"/>
        <v>85.092649999999992</v>
      </c>
    </row>
    <row r="117" spans="1:9" x14ac:dyDescent="0.2">
      <c r="A117">
        <v>3</v>
      </c>
      <c r="B117">
        <v>565.70574041197494</v>
      </c>
      <c r="C117">
        <f t="shared" si="23"/>
        <v>22.628229616478997</v>
      </c>
      <c r="D117">
        <f>C117/24.114323</f>
        <v>0.9383729999999999</v>
      </c>
      <c r="E117">
        <f t="shared" si="24"/>
        <v>93.837299999999985</v>
      </c>
      <c r="F117">
        <v>4715.8523681626993</v>
      </c>
      <c r="G117">
        <f t="shared" si="25"/>
        <v>188.63409472650798</v>
      </c>
      <c r="H117">
        <f t="shared" si="26"/>
        <v>0.85937629999999987</v>
      </c>
      <c r="I117">
        <f t="shared" si="27"/>
        <v>85.937629999999984</v>
      </c>
    </row>
    <row r="118" spans="1:9" x14ac:dyDescent="0.2">
      <c r="D118" t="s">
        <v>1</v>
      </c>
      <c r="E118" s="1">
        <f>(E115+E116+E117)/3</f>
        <v>96.61170333333331</v>
      </c>
      <c r="H118" t="s">
        <v>1</v>
      </c>
      <c r="I118" s="1">
        <f>(I115+I116+I117)/3</f>
        <v>83.984786666666665</v>
      </c>
    </row>
    <row r="119" spans="1:9" x14ac:dyDescent="0.2">
      <c r="A119" t="s">
        <v>25</v>
      </c>
    </row>
    <row r="120" spans="1:9" x14ac:dyDescent="0.2">
      <c r="A120">
        <v>1</v>
      </c>
      <c r="B120">
        <v>557.64022279816493</v>
      </c>
      <c r="C120">
        <f t="shared" si="23"/>
        <v>22.305608911926598</v>
      </c>
      <c r="D120">
        <f>C120/24.114323</f>
        <v>0.92499419999999999</v>
      </c>
      <c r="E120">
        <f t="shared" si="24"/>
        <v>92.499420000000001</v>
      </c>
      <c r="F120">
        <v>4345.4002604306997</v>
      </c>
      <c r="G120">
        <f t="shared" si="25"/>
        <v>173.816010417228</v>
      </c>
      <c r="H120">
        <f t="shared" si="26"/>
        <v>0.79186829999999997</v>
      </c>
      <c r="I120">
        <f t="shared" si="27"/>
        <v>79.18683</v>
      </c>
    </row>
    <row r="121" spans="1:9" x14ac:dyDescent="0.2">
      <c r="A121">
        <v>2</v>
      </c>
      <c r="B121">
        <v>551.4170997473625</v>
      </c>
      <c r="C121">
        <f t="shared" si="23"/>
        <v>22.056683989894502</v>
      </c>
      <c r="D121">
        <f>C121/24.114323</f>
        <v>0.91467150000000008</v>
      </c>
      <c r="E121">
        <f t="shared" si="24"/>
        <v>91.467150000000004</v>
      </c>
      <c r="F121">
        <v>4232.5898342602995</v>
      </c>
      <c r="G121">
        <f t="shared" si="25"/>
        <v>169.30359337041199</v>
      </c>
      <c r="H121">
        <f t="shared" si="26"/>
        <v>0.7713106999999999</v>
      </c>
      <c r="I121">
        <f t="shared" si="27"/>
        <v>77.131069999999994</v>
      </c>
    </row>
    <row r="122" spans="1:9" x14ac:dyDescent="0.2">
      <c r="A122">
        <v>3</v>
      </c>
      <c r="B122">
        <v>527.93776715775994</v>
      </c>
      <c r="C122">
        <f t="shared" si="23"/>
        <v>21.117510686310396</v>
      </c>
      <c r="D122">
        <f>C122/24.114323</f>
        <v>0.87572479999999986</v>
      </c>
      <c r="E122">
        <f t="shared" si="24"/>
        <v>87.572479999999985</v>
      </c>
      <c r="F122">
        <v>4532.5046954733998</v>
      </c>
      <c r="G122">
        <f t="shared" si="25"/>
        <v>181.300187818936</v>
      </c>
      <c r="H122">
        <f t="shared" si="26"/>
        <v>0.82596459999999994</v>
      </c>
      <c r="I122">
        <f t="shared" si="27"/>
        <v>82.596459999999993</v>
      </c>
    </row>
    <row r="123" spans="1:9" x14ac:dyDescent="0.2">
      <c r="D123" t="s">
        <v>1</v>
      </c>
      <c r="E123" s="1">
        <f>(E120+E121+E122)/3</f>
        <v>90.513016666666658</v>
      </c>
      <c r="H123" t="s">
        <v>1</v>
      </c>
      <c r="I123" s="1">
        <f>(I120+I121+I122)/3</f>
        <v>79.638120000000001</v>
      </c>
    </row>
    <row r="125" spans="1:9" x14ac:dyDescent="0.2">
      <c r="A125" t="s">
        <v>26</v>
      </c>
    </row>
    <row r="126" spans="1:9" x14ac:dyDescent="0.2">
      <c r="A126" s="1" t="s">
        <v>27</v>
      </c>
    </row>
    <row r="127" spans="1:9" x14ac:dyDescent="0.2">
      <c r="A127">
        <v>1</v>
      </c>
      <c r="B127">
        <v>239.800182780515</v>
      </c>
      <c r="C127">
        <f t="shared" si="23"/>
        <v>9.5920073112206001</v>
      </c>
      <c r="D127">
        <f>C127/24.114323</f>
        <v>0.39777220000000002</v>
      </c>
      <c r="E127">
        <f t="shared" si="24"/>
        <v>39.77722</v>
      </c>
      <c r="F127">
        <v>756.98377293979991</v>
      </c>
      <c r="G127">
        <f t="shared" si="25"/>
        <v>30.279350917591998</v>
      </c>
      <c r="H127">
        <f t="shared" si="26"/>
        <v>0.13794619999999999</v>
      </c>
      <c r="I127">
        <f t="shared" si="27"/>
        <v>13.794619999999998</v>
      </c>
    </row>
    <row r="128" spans="1:9" x14ac:dyDescent="0.2">
      <c r="A128">
        <v>2</v>
      </c>
      <c r="B128">
        <v>244.81125967153</v>
      </c>
      <c r="C128">
        <f t="shared" si="23"/>
        <v>9.7924503868611996</v>
      </c>
      <c r="D128">
        <f>C128/24.114323</f>
        <v>0.40608440000000001</v>
      </c>
      <c r="E128">
        <f t="shared" si="24"/>
        <v>40.608440000000002</v>
      </c>
      <c r="F128">
        <v>771.53615109489999</v>
      </c>
      <c r="G128">
        <f t="shared" si="25"/>
        <v>30.861446043796001</v>
      </c>
      <c r="H128">
        <f t="shared" si="26"/>
        <v>0.1405981</v>
      </c>
      <c r="I128">
        <f t="shared" si="27"/>
        <v>14.059810000000001</v>
      </c>
    </row>
    <row r="129" spans="1:9" x14ac:dyDescent="0.2">
      <c r="A129">
        <v>3</v>
      </c>
      <c r="B129">
        <v>274.72658449821751</v>
      </c>
      <c r="C129">
        <f t="shared" si="23"/>
        <v>10.9890633799287</v>
      </c>
      <c r="D129">
        <f>C129/24.114323</f>
        <v>0.45570690000000003</v>
      </c>
      <c r="E129">
        <f t="shared" si="24"/>
        <v>45.570689999999999</v>
      </c>
      <c r="F129">
        <v>770.18951147829989</v>
      </c>
      <c r="G129">
        <f t="shared" si="25"/>
        <v>30.807580459131998</v>
      </c>
      <c r="H129">
        <f t="shared" si="26"/>
        <v>0.1403527</v>
      </c>
      <c r="I129">
        <f t="shared" si="27"/>
        <v>14.035270000000001</v>
      </c>
    </row>
    <row r="130" spans="1:9" x14ac:dyDescent="0.2">
      <c r="D130" t="s">
        <v>1</v>
      </c>
      <c r="E130" s="1">
        <f>(E127+E128+E129)/3</f>
        <v>41.98545</v>
      </c>
      <c r="H130" t="s">
        <v>1</v>
      </c>
      <c r="I130" s="1">
        <f>(I127+I128+I129)/3</f>
        <v>13.963233333333335</v>
      </c>
    </row>
    <row r="131" spans="1:9" x14ac:dyDescent="0.2">
      <c r="A131" s="1" t="s">
        <v>28</v>
      </c>
    </row>
    <row r="132" spans="1:9" x14ac:dyDescent="0.2">
      <c r="A132">
        <v>1</v>
      </c>
      <c r="B132">
        <v>341.16504094005251</v>
      </c>
      <c r="C132">
        <f t="shared" si="23"/>
        <v>13.646601637602101</v>
      </c>
      <c r="D132">
        <f>C132/24.114323</f>
        <v>0.56591270000000005</v>
      </c>
      <c r="E132">
        <f t="shared" si="24"/>
        <v>56.591270000000002</v>
      </c>
      <c r="F132">
        <v>1831.1533071144001</v>
      </c>
      <c r="G132">
        <f t="shared" si="25"/>
        <v>73.246132284576007</v>
      </c>
      <c r="H132">
        <f t="shared" si="26"/>
        <v>0.33369360000000003</v>
      </c>
      <c r="I132">
        <f t="shared" si="27"/>
        <v>33.36936</v>
      </c>
    </row>
    <row r="133" spans="1:9" x14ac:dyDescent="0.2">
      <c r="A133">
        <v>2</v>
      </c>
      <c r="B133">
        <v>318.4124537598625</v>
      </c>
      <c r="C133">
        <f t="shared" si="23"/>
        <v>12.7364981503945</v>
      </c>
      <c r="D133">
        <f>C133/24.114323</f>
        <v>0.52817150000000002</v>
      </c>
      <c r="E133">
        <f t="shared" si="24"/>
        <v>52.817149999999998</v>
      </c>
      <c r="F133">
        <v>1679.0872934896001</v>
      </c>
      <c r="G133">
        <f t="shared" si="25"/>
        <v>67.163491739584003</v>
      </c>
      <c r="H133">
        <f t="shared" si="26"/>
        <v>0.30598240000000004</v>
      </c>
      <c r="I133">
        <f t="shared" si="27"/>
        <v>30.598240000000004</v>
      </c>
    </row>
    <row r="134" spans="1:9" x14ac:dyDescent="0.2">
      <c r="A134">
        <v>3</v>
      </c>
      <c r="B134">
        <v>320.28462951177499</v>
      </c>
      <c r="C134">
        <f t="shared" si="23"/>
        <v>12.811385180471</v>
      </c>
      <c r="D134">
        <f>C134/24.114323</f>
        <v>0.531277</v>
      </c>
      <c r="E134">
        <f t="shared" si="24"/>
        <v>53.127699999999997</v>
      </c>
      <c r="F134">
        <v>2071.7616986600001</v>
      </c>
      <c r="G134">
        <f t="shared" si="25"/>
        <v>82.870467946400012</v>
      </c>
      <c r="H134">
        <f t="shared" si="26"/>
        <v>0.37754000000000004</v>
      </c>
      <c r="I134">
        <f t="shared" si="27"/>
        <v>37.754000000000005</v>
      </c>
    </row>
    <row r="135" spans="1:9" x14ac:dyDescent="0.2">
      <c r="D135" t="s">
        <v>1</v>
      </c>
      <c r="E135" s="1">
        <f>(E132+E133+E134)/3</f>
        <v>54.17870666666667</v>
      </c>
      <c r="H135" t="s">
        <v>1</v>
      </c>
      <c r="I135" s="1">
        <f>(I132+I133+I134)/3</f>
        <v>33.907200000000003</v>
      </c>
    </row>
    <row r="136" spans="1:9" x14ac:dyDescent="0.2">
      <c r="A136" s="1" t="s">
        <v>29</v>
      </c>
    </row>
    <row r="137" spans="1:9" x14ac:dyDescent="0.2">
      <c r="A137">
        <v>1</v>
      </c>
      <c r="B137">
        <v>375.32370289924245</v>
      </c>
      <c r="C137">
        <f t="shared" si="23"/>
        <v>15.012948115969698</v>
      </c>
      <c r="D137">
        <f>C137/24.114323</f>
        <v>0.6225738999999999</v>
      </c>
      <c r="E137">
        <f t="shared" si="24"/>
        <v>62.257389999999987</v>
      </c>
      <c r="F137">
        <v>2626.6139871435003</v>
      </c>
      <c r="G137">
        <f t="shared" si="25"/>
        <v>105.06455948574001</v>
      </c>
      <c r="H137">
        <f t="shared" si="26"/>
        <v>0.47865150000000001</v>
      </c>
      <c r="I137">
        <f t="shared" si="27"/>
        <v>47.86515</v>
      </c>
    </row>
    <row r="138" spans="1:9" x14ac:dyDescent="0.2">
      <c r="A138">
        <v>2</v>
      </c>
      <c r="B138">
        <v>415.16556821726499</v>
      </c>
      <c r="C138">
        <f t="shared" si="23"/>
        <v>16.606622728690599</v>
      </c>
      <c r="D138">
        <f>C138/24.114323</f>
        <v>0.6886622</v>
      </c>
      <c r="E138">
        <f t="shared" si="24"/>
        <v>68.866219999999998</v>
      </c>
      <c r="F138">
        <v>2937.2586138103002</v>
      </c>
      <c r="G138">
        <f t="shared" si="25"/>
        <v>117.49034455241201</v>
      </c>
      <c r="H138">
        <f t="shared" si="26"/>
        <v>0.53526070000000003</v>
      </c>
      <c r="I138">
        <f t="shared" si="27"/>
        <v>53.526070000000004</v>
      </c>
    </row>
    <row r="139" spans="1:9" x14ac:dyDescent="0.2">
      <c r="A139">
        <v>3</v>
      </c>
      <c r="B139">
        <v>429.16965987047746</v>
      </c>
      <c r="C139">
        <f t="shared" si="23"/>
        <v>17.166786394819098</v>
      </c>
      <c r="D139">
        <f>C139/24.114323</f>
        <v>0.71189170000000002</v>
      </c>
      <c r="E139">
        <f t="shared" si="24"/>
        <v>71.189170000000004</v>
      </c>
      <c r="F139">
        <v>3037.8461178860998</v>
      </c>
      <c r="G139">
        <f t="shared" si="25"/>
        <v>121.51384471544399</v>
      </c>
      <c r="H139">
        <f t="shared" si="26"/>
        <v>0.5535909</v>
      </c>
      <c r="I139">
        <f t="shared" si="27"/>
        <v>55.359090000000002</v>
      </c>
    </row>
    <row r="140" spans="1:9" x14ac:dyDescent="0.2">
      <c r="D140" t="s">
        <v>1</v>
      </c>
      <c r="E140" s="1">
        <f>(E137+E138+E139)/3</f>
        <v>67.437593333333325</v>
      </c>
      <c r="H140" t="s">
        <v>1</v>
      </c>
      <c r="I140" s="1">
        <f>(I137+I138+I139)/3</f>
        <v>52.250103333333335</v>
      </c>
    </row>
    <row r="141" spans="1:9" x14ac:dyDescent="0.2">
      <c r="A141" s="1" t="s">
        <v>30</v>
      </c>
    </row>
    <row r="142" spans="1:9" x14ac:dyDescent="0.2">
      <c r="A142">
        <v>1</v>
      </c>
      <c r="B142">
        <v>440.96891868599243</v>
      </c>
      <c r="C142">
        <f t="shared" si="23"/>
        <v>17.638756747439697</v>
      </c>
      <c r="D142">
        <f>C142/24.114323</f>
        <v>0.73146389999999994</v>
      </c>
      <c r="E142">
        <f t="shared" si="24"/>
        <v>73.146389999999997</v>
      </c>
      <c r="F142">
        <v>2915.2931327291003</v>
      </c>
      <c r="G142">
        <f t="shared" si="25"/>
        <v>116.61172530916402</v>
      </c>
      <c r="H142">
        <f t="shared" si="26"/>
        <v>0.53125790000000006</v>
      </c>
      <c r="I142">
        <f t="shared" si="27"/>
        <v>53.125790000000009</v>
      </c>
    </row>
    <row r="143" spans="1:9" x14ac:dyDescent="0.2">
      <c r="A143">
        <v>2</v>
      </c>
      <c r="B143">
        <v>435.40164493498247</v>
      </c>
      <c r="C143">
        <f t="shared" si="23"/>
        <v>17.416065797399298</v>
      </c>
      <c r="D143">
        <f>C143/24.114323</f>
        <v>0.72222909999999996</v>
      </c>
      <c r="E143">
        <f t="shared" si="24"/>
        <v>72.222909999999999</v>
      </c>
      <c r="F143">
        <v>3082.9453749725999</v>
      </c>
      <c r="G143">
        <f t="shared" si="25"/>
        <v>123.317814998904</v>
      </c>
      <c r="H143">
        <f t="shared" si="26"/>
        <v>0.56180940000000001</v>
      </c>
      <c r="I143">
        <f t="shared" si="27"/>
        <v>56.18094</v>
      </c>
    </row>
    <row r="144" spans="1:9" x14ac:dyDescent="0.2">
      <c r="A144">
        <v>3</v>
      </c>
      <c r="B144">
        <v>485.41059111626498</v>
      </c>
      <c r="C144">
        <f t="shared" si="23"/>
        <v>19.4164236446506</v>
      </c>
      <c r="D144">
        <f>C144/24.114323</f>
        <v>0.80518220000000007</v>
      </c>
      <c r="E144">
        <f t="shared" si="24"/>
        <v>80.518220000000014</v>
      </c>
      <c r="F144">
        <v>3102.8541301845999</v>
      </c>
      <c r="G144">
        <f t="shared" si="25"/>
        <v>124.11416520738399</v>
      </c>
      <c r="H144">
        <f t="shared" si="26"/>
        <v>0.56543739999999998</v>
      </c>
      <c r="I144">
        <f t="shared" si="27"/>
        <v>56.54374</v>
      </c>
    </row>
    <row r="145" spans="1:9" x14ac:dyDescent="0.2">
      <c r="D145" t="s">
        <v>1</v>
      </c>
      <c r="E145" s="1">
        <f>(E142+E143+E144)/3</f>
        <v>75.295840000000013</v>
      </c>
      <c r="H145" t="s">
        <v>1</v>
      </c>
      <c r="I145" s="1">
        <f>(I142+I143+I144)/3</f>
        <v>55.283490000000008</v>
      </c>
    </row>
    <row r="146" spans="1:9" x14ac:dyDescent="0.2">
      <c r="A146" s="1" t="s">
        <v>31</v>
      </c>
    </row>
    <row r="147" spans="1:9" x14ac:dyDescent="0.2">
      <c r="A147">
        <v>1</v>
      </c>
      <c r="B147">
        <v>574.11042597877997</v>
      </c>
      <c r="C147">
        <f t="shared" si="23"/>
        <v>22.964417039151201</v>
      </c>
      <c r="D147">
        <f>C147/24.114323</f>
        <v>0.95231440000000012</v>
      </c>
      <c r="E147">
        <f t="shared" si="24"/>
        <v>95.231440000000006</v>
      </c>
      <c r="F147">
        <v>4440.7323579832</v>
      </c>
      <c r="G147">
        <f t="shared" si="25"/>
        <v>177.62929431932801</v>
      </c>
      <c r="H147">
        <f t="shared" si="26"/>
        <v>0.80924080000000009</v>
      </c>
      <c r="I147">
        <f t="shared" si="27"/>
        <v>80.924080000000004</v>
      </c>
    </row>
    <row r="148" spans="1:9" x14ac:dyDescent="0.2">
      <c r="A148">
        <v>2</v>
      </c>
      <c r="B148">
        <v>607.47819842937736</v>
      </c>
      <c r="C148">
        <f t="shared" si="23"/>
        <v>24.299127937175093</v>
      </c>
      <c r="D148">
        <f>C148/24.114323</f>
        <v>1.0076636999999997</v>
      </c>
      <c r="E148">
        <f t="shared" si="24"/>
        <v>100.76636999999997</v>
      </c>
      <c r="F148">
        <v>4669.4838456184998</v>
      </c>
      <c r="G148">
        <f t="shared" si="25"/>
        <v>186.77935382473999</v>
      </c>
      <c r="H148">
        <f t="shared" si="26"/>
        <v>0.85092649999999992</v>
      </c>
      <c r="I148">
        <f t="shared" si="27"/>
        <v>85.092649999999992</v>
      </c>
    </row>
    <row r="149" spans="1:9" x14ac:dyDescent="0.2">
      <c r="A149">
        <v>3</v>
      </c>
      <c r="B149">
        <v>565.70574041197494</v>
      </c>
      <c r="C149">
        <f t="shared" si="23"/>
        <v>22.628229616478997</v>
      </c>
      <c r="D149">
        <f>C149/24.114323</f>
        <v>0.9383729999999999</v>
      </c>
      <c r="E149">
        <f t="shared" si="24"/>
        <v>93.837299999999985</v>
      </c>
      <c r="F149">
        <v>4715.8523681626993</v>
      </c>
      <c r="G149">
        <f t="shared" si="25"/>
        <v>188.63409472650798</v>
      </c>
      <c r="H149">
        <f t="shared" si="26"/>
        <v>0.85937629999999987</v>
      </c>
      <c r="I149">
        <f t="shared" si="27"/>
        <v>85.937629999999984</v>
      </c>
    </row>
    <row r="150" spans="1:9" x14ac:dyDescent="0.2">
      <c r="D150" t="s">
        <v>1</v>
      </c>
      <c r="E150" s="1">
        <f>(E147+E148+E149)/3</f>
        <v>96.61170333333331</v>
      </c>
      <c r="H150" t="s">
        <v>1</v>
      </c>
      <c r="I150" s="1">
        <f>(I147+I148+I149)/3</f>
        <v>83.984786666666665</v>
      </c>
    </row>
    <row r="151" spans="1:9" x14ac:dyDescent="0.2">
      <c r="A151" s="1" t="s">
        <v>32</v>
      </c>
    </row>
    <row r="152" spans="1:9" x14ac:dyDescent="0.2">
      <c r="A152">
        <v>1</v>
      </c>
      <c r="B152">
        <v>592.47679866269254</v>
      </c>
      <c r="C152">
        <f t="shared" ref="C152:C159" si="28">B152*0.04</f>
        <v>23.699071946507701</v>
      </c>
      <c r="D152">
        <f>C152/24.114323</f>
        <v>0.98277990000000004</v>
      </c>
      <c r="E152">
        <f t="shared" ref="E152:E159" si="29">D152*100</f>
        <v>98.277990000000003</v>
      </c>
      <c r="F152">
        <v>4942.8028487802003</v>
      </c>
      <c r="G152">
        <f t="shared" ref="G152:G159" si="30">F152*0.04</f>
        <v>197.71211395120801</v>
      </c>
      <c r="H152">
        <f t="shared" ref="H152:H159" si="31">G152/219.50116</f>
        <v>0.90073380000000003</v>
      </c>
      <c r="I152">
        <f t="shared" ref="I152:I159" si="32">H152*100</f>
        <v>90.07338</v>
      </c>
    </row>
    <row r="153" spans="1:9" x14ac:dyDescent="0.2">
      <c r="A153">
        <v>2</v>
      </c>
      <c r="B153">
        <v>612.45075268939991</v>
      </c>
      <c r="C153">
        <f t="shared" si="28"/>
        <v>24.498030107575996</v>
      </c>
      <c r="D153">
        <f>C153/24.114323</f>
        <v>1.0159119999999999</v>
      </c>
      <c r="E153">
        <f t="shared" si="29"/>
        <v>101.59119999999999</v>
      </c>
      <c r="F153">
        <v>4968.5174096742003</v>
      </c>
      <c r="G153">
        <f t="shared" si="30"/>
        <v>198.74069638696801</v>
      </c>
      <c r="H153">
        <f t="shared" si="31"/>
        <v>0.90541980000000011</v>
      </c>
      <c r="I153">
        <f t="shared" si="32"/>
        <v>90.541980000000009</v>
      </c>
    </row>
    <row r="154" spans="1:9" x14ac:dyDescent="0.2">
      <c r="A154">
        <v>3</v>
      </c>
      <c r="B154">
        <v>629.65915558285246</v>
      </c>
      <c r="C154">
        <f t="shared" si="28"/>
        <v>25.186366223314099</v>
      </c>
      <c r="D154">
        <f>C154/24.114323</f>
        <v>1.0444567</v>
      </c>
      <c r="E154">
        <f t="shared" si="29"/>
        <v>104.44567000000001</v>
      </c>
      <c r="F154">
        <v>4708.1165985314001</v>
      </c>
      <c r="G154">
        <f t="shared" si="30"/>
        <v>188.32466394125601</v>
      </c>
      <c r="H154">
        <f t="shared" si="31"/>
        <v>0.85796660000000002</v>
      </c>
      <c r="I154">
        <f t="shared" si="32"/>
        <v>85.796660000000003</v>
      </c>
    </row>
    <row r="155" spans="1:9" x14ac:dyDescent="0.2">
      <c r="D155" t="s">
        <v>1</v>
      </c>
      <c r="E155" s="1">
        <f>(E152+E153+E154)/3</f>
        <v>101.43828666666667</v>
      </c>
      <c r="H155" t="s">
        <v>1</v>
      </c>
      <c r="I155" s="1">
        <f>(I152+I153+I154)/3</f>
        <v>88.804006666666666</v>
      </c>
    </row>
    <row r="156" spans="1:9" x14ac:dyDescent="0.2">
      <c r="A156" s="1" t="s">
        <v>33</v>
      </c>
    </row>
    <row r="157" spans="1:9" x14ac:dyDescent="0.2">
      <c r="A157">
        <v>1</v>
      </c>
      <c r="B157">
        <v>614.93898910815494</v>
      </c>
      <c r="C157">
        <f t="shared" si="28"/>
        <v>24.597559564326197</v>
      </c>
      <c r="D157">
        <f>C157/24.114323</f>
        <v>1.0200393999999999</v>
      </c>
      <c r="E157">
        <f t="shared" si="29"/>
        <v>102.00394</v>
      </c>
      <c r="F157">
        <v>5043.3041986506996</v>
      </c>
      <c r="G157">
        <f t="shared" si="30"/>
        <v>201.732167946028</v>
      </c>
      <c r="H157">
        <f t="shared" si="31"/>
        <v>0.91904830000000004</v>
      </c>
      <c r="I157">
        <f t="shared" si="32"/>
        <v>91.904830000000004</v>
      </c>
    </row>
    <row r="158" spans="1:9" x14ac:dyDescent="0.2">
      <c r="A158">
        <v>2</v>
      </c>
      <c r="B158">
        <v>592.24885802453502</v>
      </c>
      <c r="C158">
        <f t="shared" si="28"/>
        <v>23.6899543209814</v>
      </c>
      <c r="D158">
        <f>C158/24.114323</f>
        <v>0.98240179999999999</v>
      </c>
      <c r="E158">
        <f t="shared" si="29"/>
        <v>98.240179999999995</v>
      </c>
      <c r="F158">
        <v>5245.8933430255993</v>
      </c>
      <c r="G158">
        <f t="shared" si="30"/>
        <v>209.83573372102398</v>
      </c>
      <c r="H158">
        <f t="shared" si="31"/>
        <v>0.95596639999999988</v>
      </c>
      <c r="I158">
        <f t="shared" si="32"/>
        <v>95.596639999999994</v>
      </c>
    </row>
    <row r="159" spans="1:9" x14ac:dyDescent="0.2">
      <c r="A159">
        <v>3</v>
      </c>
      <c r="B159">
        <v>623.86382062206985</v>
      </c>
      <c r="C159">
        <f t="shared" si="28"/>
        <v>24.954552824882796</v>
      </c>
      <c r="D159">
        <f>C159/24.114323</f>
        <v>1.0348435999999999</v>
      </c>
      <c r="E159">
        <f t="shared" si="29"/>
        <v>103.48435999999998</v>
      </c>
      <c r="F159">
        <v>4888.3473547487001</v>
      </c>
      <c r="G159">
        <f t="shared" si="30"/>
        <v>195.533894189948</v>
      </c>
      <c r="H159">
        <f t="shared" si="31"/>
        <v>0.89081030000000005</v>
      </c>
      <c r="I159">
        <f t="shared" si="32"/>
        <v>89.081029999999998</v>
      </c>
    </row>
    <row r="160" spans="1:9" x14ac:dyDescent="0.2">
      <c r="D160" t="s">
        <v>1</v>
      </c>
      <c r="E160" s="1">
        <f>(E157+E158+E159)/3</f>
        <v>101.24282666666666</v>
      </c>
      <c r="H160" t="s">
        <v>1</v>
      </c>
      <c r="I160" s="1">
        <f>(I157+I158+I159)/3</f>
        <v>92.194166666666661</v>
      </c>
    </row>
    <row r="161" spans="1:1" x14ac:dyDescent="0.2">
      <c r="A161" s="1"/>
    </row>
    <row r="166" spans="1:1" x14ac:dyDescent="0.2">
      <c r="A16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LHF</dc:creator>
  <cp:lastModifiedBy>Huifan Li</cp:lastModifiedBy>
  <dcterms:created xsi:type="dcterms:W3CDTF">2015-06-05T18:19:34Z</dcterms:created>
  <dcterms:modified xsi:type="dcterms:W3CDTF">2023-07-18T05:58:05Z</dcterms:modified>
</cp:coreProperties>
</file>