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25384\OneDrive\文档\YYY\北京大学\碳-能源-金属\稀土供需分析\A小论文\文章2：所有行业稀土需求预测\文章\clean version for submission_20230428_Nature Geoscience\接收修改\Separate Figure files\"/>
    </mc:Choice>
  </mc:AlternateContent>
  <xr:revisionPtr revIDLastSave="0" documentId="13_ncr:1_{9F0B793F-0DF8-4842-AF73-A7517F7CEF70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Fig. 5a" sheetId="2" r:id="rId1"/>
    <sheet name="Fig. 5b" sheetId="3" r:id="rId2"/>
    <sheet name="Fig. 5c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2" l="1"/>
  <c r="L25" i="2"/>
  <c r="L24" i="2"/>
  <c r="L23" i="2"/>
  <c r="L22" i="2"/>
  <c r="L21" i="2"/>
  <c r="C20" i="2"/>
  <c r="K19" i="2"/>
  <c r="K20" i="2" s="1"/>
  <c r="J19" i="2"/>
  <c r="J20" i="2" s="1"/>
  <c r="I19" i="2"/>
  <c r="I20" i="2" s="1"/>
  <c r="H19" i="2"/>
  <c r="H20" i="2" s="1"/>
  <c r="G19" i="2"/>
  <c r="G20" i="2" s="1"/>
  <c r="F19" i="2"/>
  <c r="F20" i="2" s="1"/>
  <c r="E19" i="2"/>
  <c r="E20" i="2" s="1"/>
  <c r="D19" i="2"/>
  <c r="D20" i="2" s="1"/>
  <c r="C19" i="2"/>
  <c r="B19" i="2"/>
  <c r="B20" i="2" s="1"/>
  <c r="L18" i="2"/>
  <c r="L12" i="2"/>
  <c r="L11" i="2"/>
  <c r="L10" i="2"/>
  <c r="L9" i="2"/>
  <c r="L8" i="2"/>
  <c r="K6" i="2"/>
  <c r="K7" i="2" s="1"/>
  <c r="J6" i="2"/>
  <c r="J7" i="2" s="1"/>
  <c r="I6" i="2"/>
  <c r="I7" i="2" s="1"/>
  <c r="H6" i="2"/>
  <c r="H7" i="2" s="1"/>
  <c r="G6" i="2"/>
  <c r="G7" i="2" s="1"/>
  <c r="F6" i="2"/>
  <c r="F7" i="2" s="1"/>
  <c r="E6" i="2"/>
  <c r="E7" i="2" s="1"/>
  <c r="D6" i="2"/>
  <c r="D7" i="2" s="1"/>
  <c r="C6" i="2"/>
  <c r="C7" i="2" s="1"/>
  <c r="B6" i="2"/>
  <c r="B7" i="2" s="1"/>
  <c r="L5" i="2"/>
  <c r="L6" i="2" l="1"/>
  <c r="L7" i="2" s="1"/>
  <c r="L19" i="2"/>
  <c r="L20" i="2" s="1"/>
</calcChain>
</file>

<file path=xl/sharedStrings.xml><?xml version="1.0" encoding="utf-8"?>
<sst xmlns="http://schemas.openxmlformats.org/spreadsheetml/2006/main" count="78" uniqueCount="51">
  <si>
    <t>unit: kt</t>
    <phoneticPr fontId="2" type="noConversion"/>
  </si>
  <si>
    <t>NZE-Baseline-Nd</t>
    <phoneticPr fontId="2" type="noConversion"/>
  </si>
  <si>
    <t>CHN</t>
  </si>
  <si>
    <t>US</t>
    <phoneticPr fontId="2" type="noConversion"/>
  </si>
  <si>
    <t>EU</t>
  </si>
  <si>
    <t>ROE</t>
  </si>
  <si>
    <t>LA</t>
  </si>
  <si>
    <t>CAN</t>
  </si>
  <si>
    <t>AUS</t>
  </si>
  <si>
    <t>IND</t>
  </si>
  <si>
    <t>JPN</t>
  </si>
  <si>
    <t>ROW</t>
  </si>
  <si>
    <t>Sum</t>
    <phoneticPr fontId="2" type="noConversion"/>
  </si>
  <si>
    <t>Required reserves (2021-2050)</t>
    <phoneticPr fontId="2" type="noConversion"/>
  </si>
  <si>
    <t>Primary supply (2021-2050)</t>
    <phoneticPr fontId="2" type="noConversion"/>
  </si>
  <si>
    <t>Production losses (2021-2050)</t>
    <phoneticPr fontId="2" type="noConversion"/>
  </si>
  <si>
    <t>Secondary supply (2021-2050)</t>
    <phoneticPr fontId="2" type="noConversion"/>
  </si>
  <si>
    <t>Inflow/demand (2021-2050)</t>
    <phoneticPr fontId="2" type="noConversion"/>
  </si>
  <si>
    <t>Primary demand (2021-2050)</t>
    <phoneticPr fontId="2" type="noConversion"/>
  </si>
  <si>
    <t>Outflow (2021-2050)</t>
    <phoneticPr fontId="2" type="noConversion"/>
  </si>
  <si>
    <t>In-use stocks (2050)</t>
    <phoneticPr fontId="2" type="noConversion"/>
  </si>
  <si>
    <t>Reserve 2020</t>
    <phoneticPr fontId="2" type="noConversion"/>
  </si>
  <si>
    <t>NZE-Composite-Nd</t>
    <phoneticPr fontId="2" type="noConversion"/>
  </si>
  <si>
    <t>Required reserves (2021-2050</t>
    <phoneticPr fontId="2" type="noConversion"/>
  </si>
  <si>
    <t>Global accumulative primary demand and secondary supply of the REEs</t>
    <phoneticPr fontId="2" type="noConversion"/>
  </si>
  <si>
    <t>Primary demand (kt)</t>
    <phoneticPr fontId="2" type="noConversion"/>
  </si>
  <si>
    <t>Secondary supply (kt)</t>
    <phoneticPr fontId="2" type="noConversion"/>
  </si>
  <si>
    <t>Scenarios</t>
    <phoneticPr fontId="2" type="noConversion"/>
  </si>
  <si>
    <t>Nd</t>
    <phoneticPr fontId="2" type="noConversion"/>
  </si>
  <si>
    <t>Pr</t>
    <phoneticPr fontId="2" type="noConversion"/>
  </si>
  <si>
    <t>Dy</t>
    <phoneticPr fontId="2" type="noConversion"/>
  </si>
  <si>
    <t>Tb</t>
    <phoneticPr fontId="2" type="noConversion"/>
  </si>
  <si>
    <t>NZE</t>
    <phoneticPr fontId="5" type="noConversion"/>
  </si>
  <si>
    <t>Baseline</t>
  </si>
  <si>
    <t>Reduction</t>
    <phoneticPr fontId="5" type="noConversion"/>
  </si>
  <si>
    <t>Substitution</t>
    <phoneticPr fontId="5" type="noConversion"/>
  </si>
  <si>
    <t>Reuse</t>
    <phoneticPr fontId="5" type="noConversion"/>
  </si>
  <si>
    <t>Recycling</t>
    <phoneticPr fontId="5" type="noConversion"/>
  </si>
  <si>
    <t>Composite</t>
    <phoneticPr fontId="5" type="noConversion"/>
  </si>
  <si>
    <t>Total supply HHI-NZE</t>
  </si>
  <si>
    <t>Nd</t>
  </si>
  <si>
    <t>Pr</t>
  </si>
  <si>
    <t>Dy</t>
  </si>
  <si>
    <t>Tb</t>
  </si>
  <si>
    <t>Baseline</t>
    <phoneticPr fontId="2" type="noConversion"/>
  </si>
  <si>
    <t>Reduction</t>
  </si>
  <si>
    <t>Substitution</t>
  </si>
  <si>
    <t>Reuse</t>
  </si>
  <si>
    <t>Recycling</t>
  </si>
  <si>
    <t>Composite</t>
  </si>
  <si>
    <t>Fig. 5 Material flows of the REEs and regional interdependence in the NZE scenario under different circular economy scenarios.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</si>
</sst>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9"/>
      <name val="等线"/>
      <family val="2"/>
      <charset val="134"/>
      <scheme val="minor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1" fontId="1" fillId="0" borderId="0" xfId="0" applyNumberFormat="1" applyFont="1"/>
    <xf numFmtId="1" fontId="3" fillId="0" borderId="0" xfId="0" applyNumberFormat="1" applyFont="1" applyAlignment="1">
      <alignment vertical="center"/>
    </xf>
    <xf numFmtId="10" fontId="1" fillId="0" borderId="0" xfId="0" applyNumberFormat="1" applyFont="1"/>
    <xf numFmtId="0" fontId="4" fillId="4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1" fontId="1" fillId="6" borderId="1" xfId="0" applyNumberFormat="1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left"/>
    </xf>
    <xf numFmtId="0" fontId="1" fillId="7" borderId="0" xfId="0" applyFont="1" applyFill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 vertical="center"/>
    </xf>
    <xf numFmtId="9" fontId="1" fillId="0" borderId="0" xfId="0" applyNumberFormat="1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6CB5-C2D4-46A7-A011-58904EA6AB35}">
  <dimension ref="A1:L27"/>
  <sheetViews>
    <sheetView workbookViewId="0"/>
  </sheetViews>
  <sheetFormatPr defaultColWidth="8.58203125" defaultRowHeight="14.5" x14ac:dyDescent="0.35"/>
  <cols>
    <col min="1" max="1" width="72.25" style="2" bestFit="1" customWidth="1"/>
    <col min="2" max="2" width="9.08203125" style="2" bestFit="1" customWidth="1"/>
    <col min="3" max="16384" width="8.58203125" style="2"/>
  </cols>
  <sheetData>
    <row r="1" spans="1:12" ht="21" x14ac:dyDescent="0.5">
      <c r="A1" s="22" t="s">
        <v>50</v>
      </c>
    </row>
    <row r="3" spans="1:12" x14ac:dyDescent="0.35">
      <c r="A3" s="1" t="s">
        <v>0</v>
      </c>
    </row>
    <row r="4" spans="1:12" x14ac:dyDescent="0.3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  <c r="J4" s="5" t="s">
        <v>10</v>
      </c>
      <c r="K4" s="5" t="s">
        <v>11</v>
      </c>
      <c r="L4" s="6" t="s">
        <v>12</v>
      </c>
    </row>
    <row r="5" spans="1:12" x14ac:dyDescent="0.35">
      <c r="A5" s="2" t="s">
        <v>13</v>
      </c>
      <c r="B5" s="7">
        <v>2066.2507299937952</v>
      </c>
      <c r="C5" s="7">
        <v>56.039256908327573</v>
      </c>
      <c r="D5" s="7">
        <v>0</v>
      </c>
      <c r="E5" s="7">
        <v>842.02448782520878</v>
      </c>
      <c r="F5" s="7">
        <v>956.49896687145622</v>
      </c>
      <c r="G5" s="7">
        <v>37.804482976348034</v>
      </c>
      <c r="H5" s="7">
        <v>183.86637645131083</v>
      </c>
      <c r="I5" s="7">
        <v>314.27823197204992</v>
      </c>
      <c r="J5" s="7">
        <v>0</v>
      </c>
      <c r="K5" s="7">
        <v>1146.887808848727</v>
      </c>
      <c r="L5" s="7">
        <f>SUM(B5:K5)</f>
        <v>5603.6503418472239</v>
      </c>
    </row>
    <row r="6" spans="1:12" x14ac:dyDescent="0.35">
      <c r="A6" s="2" t="s">
        <v>14</v>
      </c>
      <c r="B6" s="7">
        <f>B5*0.53</f>
        <v>1095.1128868967114</v>
      </c>
      <c r="C6" s="7">
        <f t="shared" ref="C6:K6" si="0">C5*0.53</f>
        <v>29.700806161413617</v>
      </c>
      <c r="D6" s="7">
        <f t="shared" si="0"/>
        <v>0</v>
      </c>
      <c r="E6" s="7">
        <f t="shared" si="0"/>
        <v>446.27297854736065</v>
      </c>
      <c r="F6" s="7">
        <f t="shared" si="0"/>
        <v>506.94445244187182</v>
      </c>
      <c r="G6" s="7">
        <f t="shared" si="0"/>
        <v>20.036375977464459</v>
      </c>
      <c r="H6" s="7">
        <f t="shared" si="0"/>
        <v>97.449179519194743</v>
      </c>
      <c r="I6" s="7">
        <f t="shared" si="0"/>
        <v>166.56746294518646</v>
      </c>
      <c r="J6" s="7">
        <f t="shared" si="0"/>
        <v>0</v>
      </c>
      <c r="K6" s="7">
        <f t="shared" si="0"/>
        <v>607.85053868982538</v>
      </c>
      <c r="L6" s="7">
        <f>SUM(B6:K6)</f>
        <v>2969.9346811790288</v>
      </c>
    </row>
    <row r="7" spans="1:12" x14ac:dyDescent="0.35">
      <c r="A7" s="2" t="s">
        <v>15</v>
      </c>
      <c r="B7" s="7">
        <f>B5-B6</f>
        <v>971.13784309708376</v>
      </c>
      <c r="C7" s="7">
        <f t="shared" ref="C7:L7" si="1">C5-C6</f>
        <v>26.338450746913956</v>
      </c>
      <c r="D7" s="7">
        <f t="shared" si="1"/>
        <v>0</v>
      </c>
      <c r="E7" s="7">
        <f t="shared" si="1"/>
        <v>395.75150927784813</v>
      </c>
      <c r="F7" s="7">
        <f t="shared" si="1"/>
        <v>449.5545144295844</v>
      </c>
      <c r="G7" s="7">
        <f t="shared" si="1"/>
        <v>17.768106998883574</v>
      </c>
      <c r="H7" s="7">
        <f t="shared" si="1"/>
        <v>86.417196932116084</v>
      </c>
      <c r="I7" s="7">
        <f t="shared" si="1"/>
        <v>147.71076902686346</v>
      </c>
      <c r="J7" s="7">
        <f t="shared" si="1"/>
        <v>0</v>
      </c>
      <c r="K7" s="7">
        <f t="shared" si="1"/>
        <v>539.03727015890161</v>
      </c>
      <c r="L7" s="7">
        <f t="shared" si="1"/>
        <v>2633.7156606681951</v>
      </c>
    </row>
    <row r="8" spans="1:12" x14ac:dyDescent="0.35">
      <c r="A8" s="2" t="s">
        <v>16</v>
      </c>
      <c r="B8" s="7">
        <v>88.908460023884459</v>
      </c>
      <c r="C8" s="7">
        <v>52.660593257440105</v>
      </c>
      <c r="D8" s="7">
        <v>58.04655727654724</v>
      </c>
      <c r="E8" s="7">
        <v>15.141285422666989</v>
      </c>
      <c r="F8" s="7">
        <v>11.122774401279857</v>
      </c>
      <c r="G8" s="7">
        <v>4.604801243510245</v>
      </c>
      <c r="H8" s="7">
        <v>3.1631395930166226</v>
      </c>
      <c r="I8" s="7">
        <v>17.112374801800222</v>
      </c>
      <c r="J8" s="7">
        <v>8.3861086020205846</v>
      </c>
      <c r="K8" s="7">
        <v>28.820846014386067</v>
      </c>
      <c r="L8" s="7">
        <f t="shared" ref="L8:L10" si="2">SUM(B8:K8)</f>
        <v>287.96694063655235</v>
      </c>
    </row>
    <row r="9" spans="1:12" x14ac:dyDescent="0.35">
      <c r="A9" s="2" t="s">
        <v>17</v>
      </c>
      <c r="B9" s="7">
        <v>922.11285211267625</v>
      </c>
      <c r="C9" s="7">
        <v>557.68686207964174</v>
      </c>
      <c r="D9" s="7">
        <v>614.04664367996156</v>
      </c>
      <c r="E9" s="7">
        <v>160.32176512620487</v>
      </c>
      <c r="F9" s="7">
        <v>155.4767523012444</v>
      </c>
      <c r="G9" s="7">
        <v>55.681322710087152</v>
      </c>
      <c r="H9" s="7">
        <v>38.899339146649453</v>
      </c>
      <c r="I9" s="7">
        <v>276.33927848312351</v>
      </c>
      <c r="J9" s="7">
        <v>94.734751349434504</v>
      </c>
      <c r="K9" s="7">
        <v>382.60205482655812</v>
      </c>
      <c r="L9" s="7">
        <f t="shared" si="2"/>
        <v>3257.9016218155812</v>
      </c>
    </row>
    <row r="10" spans="1:12" x14ac:dyDescent="0.35">
      <c r="A10" s="2" t="s">
        <v>18</v>
      </c>
      <c r="B10" s="7">
        <v>833.20439208879179</v>
      </c>
      <c r="C10" s="7">
        <v>505.02626882220164</v>
      </c>
      <c r="D10" s="7">
        <v>556.00008640341434</v>
      </c>
      <c r="E10" s="7">
        <v>145.18047970353788</v>
      </c>
      <c r="F10" s="7">
        <v>144.35397789996455</v>
      </c>
      <c r="G10" s="7">
        <v>51.076521466576907</v>
      </c>
      <c r="H10" s="7">
        <v>35.736199553632822</v>
      </c>
      <c r="I10" s="7">
        <v>259.22690368132328</v>
      </c>
      <c r="J10" s="7">
        <v>86.348642747413919</v>
      </c>
      <c r="K10" s="7">
        <v>353.78120881217205</v>
      </c>
      <c r="L10" s="7">
        <f t="shared" si="2"/>
        <v>2969.9346811790301</v>
      </c>
    </row>
    <row r="11" spans="1:12" x14ac:dyDescent="0.35">
      <c r="A11" s="2" t="s">
        <v>19</v>
      </c>
      <c r="B11" s="7">
        <v>322.38844844853924</v>
      </c>
      <c r="C11" s="7">
        <v>234.49360519626615</v>
      </c>
      <c r="D11" s="7">
        <v>226.28630085904186</v>
      </c>
      <c r="E11" s="7">
        <v>59.729899696802548</v>
      </c>
      <c r="F11" s="7">
        <v>45.032968586031238</v>
      </c>
      <c r="G11" s="7">
        <v>19.554075392913958</v>
      </c>
      <c r="H11" s="7">
        <v>15.314225100749344</v>
      </c>
      <c r="I11" s="7">
        <v>59.424287274111116</v>
      </c>
      <c r="J11" s="7">
        <v>42.974066722438693</v>
      </c>
      <c r="K11" s="7">
        <v>149.89926677025454</v>
      </c>
      <c r="L11" s="7">
        <f>SUM(B11:K11)</f>
        <v>1175.0971440471487</v>
      </c>
    </row>
    <row r="12" spans="1:12" ht="15.5" x14ac:dyDescent="0.35">
      <c r="A12" s="2" t="s">
        <v>20</v>
      </c>
      <c r="B12" s="8">
        <v>641.15946366833862</v>
      </c>
      <c r="C12" s="8">
        <v>355.34540296273946</v>
      </c>
      <c r="D12" s="8">
        <v>414.78607049132455</v>
      </c>
      <c r="E12" s="8">
        <v>109.04513445317426</v>
      </c>
      <c r="F12" s="8">
        <v>116.14333712629362</v>
      </c>
      <c r="G12" s="8">
        <v>38.867029366153595</v>
      </c>
      <c r="H12" s="8">
        <v>26.151867052885692</v>
      </c>
      <c r="I12" s="8">
        <v>222.36794459128598</v>
      </c>
      <c r="J12" s="8">
        <v>58.906837979685989</v>
      </c>
      <c r="K12" s="8">
        <v>259.45138582521093</v>
      </c>
      <c r="L12" s="7">
        <f>SUM(B12:K12)</f>
        <v>2242.224473517093</v>
      </c>
    </row>
    <row r="13" spans="1:12" x14ac:dyDescent="0.35">
      <c r="A13" s="2" t="s">
        <v>21</v>
      </c>
      <c r="B13" s="7">
        <v>6736.2815175257729</v>
      </c>
      <c r="C13" s="7">
        <v>180.48419999999999</v>
      </c>
      <c r="D13" s="7">
        <v>0</v>
      </c>
      <c r="E13" s="7">
        <v>2699.55</v>
      </c>
      <c r="F13" s="7">
        <v>3123.1813641121548</v>
      </c>
      <c r="G13" s="7">
        <v>123.4400253434804</v>
      </c>
      <c r="H13" s="7">
        <v>620.46799999999996</v>
      </c>
      <c r="I13" s="7">
        <v>1026.1881624939938</v>
      </c>
      <c r="J13" s="7">
        <v>0</v>
      </c>
      <c r="K13" s="7">
        <v>3744.8431784925742</v>
      </c>
    </row>
    <row r="14" spans="1:12" x14ac:dyDescent="0.35">
      <c r="B14" s="9"/>
      <c r="C14" s="9"/>
      <c r="D14" s="9"/>
      <c r="E14" s="9"/>
      <c r="F14" s="9"/>
      <c r="G14" s="9"/>
      <c r="H14" s="9"/>
      <c r="I14" s="9"/>
      <c r="J14" s="9"/>
      <c r="K14" s="9"/>
    </row>
    <row r="17" spans="1:12" x14ac:dyDescent="0.35">
      <c r="A17" s="3" t="s">
        <v>22</v>
      </c>
      <c r="B17" s="4" t="s">
        <v>2</v>
      </c>
      <c r="C17" s="4" t="s">
        <v>3</v>
      </c>
      <c r="D17" s="4" t="s">
        <v>4</v>
      </c>
      <c r="E17" s="4" t="s">
        <v>5</v>
      </c>
      <c r="F17" s="4" t="s">
        <v>6</v>
      </c>
      <c r="G17" s="4" t="s">
        <v>7</v>
      </c>
      <c r="H17" s="4" t="s">
        <v>8</v>
      </c>
      <c r="I17" s="5" t="s">
        <v>9</v>
      </c>
      <c r="J17" s="5" t="s">
        <v>10</v>
      </c>
      <c r="K17" s="5" t="s">
        <v>11</v>
      </c>
      <c r="L17" s="6" t="s">
        <v>12</v>
      </c>
    </row>
    <row r="18" spans="1:12" x14ac:dyDescent="0.35">
      <c r="A18" s="2" t="s">
        <v>23</v>
      </c>
      <c r="B18" s="7">
        <v>831.66124700883722</v>
      </c>
      <c r="C18" s="7">
        <v>22.555674200278808</v>
      </c>
      <c r="D18" s="7">
        <v>0</v>
      </c>
      <c r="E18" s="7">
        <v>338.91295252381758</v>
      </c>
      <c r="F18" s="7">
        <v>384.98867151198459</v>
      </c>
      <c r="G18" s="7">
        <v>15.216218921664154</v>
      </c>
      <c r="H18" s="7">
        <v>74.005800797927662</v>
      </c>
      <c r="I18" s="7">
        <v>126.49627778250925</v>
      </c>
      <c r="J18" s="7">
        <v>0</v>
      </c>
      <c r="K18" s="7">
        <v>461.61974993675108</v>
      </c>
      <c r="L18" s="7">
        <f>SUM(B18:K18)</f>
        <v>2255.4565926837704</v>
      </c>
    </row>
    <row r="19" spans="1:12" x14ac:dyDescent="0.35">
      <c r="A19" s="2" t="s">
        <v>14</v>
      </c>
      <c r="B19" s="7">
        <f>B18*0.53</f>
        <v>440.78046091468377</v>
      </c>
      <c r="C19" s="7">
        <f t="shared" ref="C19:K19" si="3">C18*0.53</f>
        <v>11.95450732614777</v>
      </c>
      <c r="D19" s="7">
        <f t="shared" si="3"/>
        <v>0</v>
      </c>
      <c r="E19" s="7">
        <f t="shared" si="3"/>
        <v>179.62386483762333</v>
      </c>
      <c r="F19" s="7">
        <f t="shared" si="3"/>
        <v>204.04399590135185</v>
      </c>
      <c r="G19" s="7">
        <f t="shared" si="3"/>
        <v>8.0645960284820024</v>
      </c>
      <c r="H19" s="7">
        <f t="shared" si="3"/>
        <v>39.223074422901661</v>
      </c>
      <c r="I19" s="7">
        <f t="shared" si="3"/>
        <v>67.043027224729911</v>
      </c>
      <c r="J19" s="7">
        <f t="shared" si="3"/>
        <v>0</v>
      </c>
      <c r="K19" s="7">
        <f t="shared" si="3"/>
        <v>244.65846746647807</v>
      </c>
      <c r="L19" s="7">
        <f>SUM(B19:K19)</f>
        <v>1195.3919941223983</v>
      </c>
    </row>
    <row r="20" spans="1:12" x14ac:dyDescent="0.35">
      <c r="A20" s="2" t="s">
        <v>15</v>
      </c>
      <c r="B20" s="7">
        <f>B18-B19</f>
        <v>390.88078609415345</v>
      </c>
      <c r="C20" s="7">
        <f t="shared" ref="C20:L20" si="4">C18-C19</f>
        <v>10.601166874131039</v>
      </c>
      <c r="D20" s="7">
        <f t="shared" si="4"/>
        <v>0</v>
      </c>
      <c r="E20" s="7">
        <f t="shared" si="4"/>
        <v>159.28908768619425</v>
      </c>
      <c r="F20" s="7">
        <f t="shared" si="4"/>
        <v>180.94467561063274</v>
      </c>
      <c r="G20" s="7">
        <f t="shared" si="4"/>
        <v>7.1516228931821519</v>
      </c>
      <c r="H20" s="7">
        <f t="shared" si="4"/>
        <v>34.782726375026002</v>
      </c>
      <c r="I20" s="7">
        <f t="shared" si="4"/>
        <v>59.453250557779342</v>
      </c>
      <c r="J20" s="7">
        <f t="shared" si="4"/>
        <v>0</v>
      </c>
      <c r="K20" s="7">
        <f t="shared" si="4"/>
        <v>216.96128247027301</v>
      </c>
      <c r="L20" s="7">
        <f t="shared" si="4"/>
        <v>1060.0645985613721</v>
      </c>
    </row>
    <row r="21" spans="1:12" x14ac:dyDescent="0.35">
      <c r="A21" s="2" t="s">
        <v>16</v>
      </c>
      <c r="B21" s="7">
        <v>154.9502569287354</v>
      </c>
      <c r="C21" s="7">
        <v>89.822947368047465</v>
      </c>
      <c r="D21" s="7">
        <v>99.892321687889492</v>
      </c>
      <c r="E21" s="7">
        <v>25.672267232115054</v>
      </c>
      <c r="F21" s="7">
        <v>18.787439273718356</v>
      </c>
      <c r="G21" s="7">
        <v>7.6480468363833749</v>
      </c>
      <c r="H21" s="7">
        <v>5.2530648672368798</v>
      </c>
      <c r="I21" s="7">
        <v>29.501922096071642</v>
      </c>
      <c r="J21" s="7">
        <v>14.032802777723854</v>
      </c>
      <c r="K21" s="7">
        <v>46.10150986168987</v>
      </c>
      <c r="L21" s="7">
        <f t="shared" ref="L21:L26" si="5">SUM(B21:K21)</f>
        <v>491.66257892961147</v>
      </c>
    </row>
    <row r="22" spans="1:12" x14ac:dyDescent="0.35">
      <c r="A22" s="2" t="s">
        <v>17</v>
      </c>
      <c r="B22" s="7">
        <v>492.81821124524828</v>
      </c>
      <c r="C22" s="7">
        <v>288.32782149687375</v>
      </c>
      <c r="D22" s="7">
        <v>325.77742333150974</v>
      </c>
      <c r="E22" s="7">
        <v>85.039229987390328</v>
      </c>
      <c r="F22" s="7">
        <v>77.347805645164399</v>
      </c>
      <c r="G22" s="7">
        <v>28.445563218312579</v>
      </c>
      <c r="H22" s="7">
        <v>19.260238641088964</v>
      </c>
      <c r="I22" s="7">
        <v>136.9383430065287</v>
      </c>
      <c r="J22" s="7">
        <v>46.793254400406688</v>
      </c>
      <c r="K22" s="7">
        <v>186.30668207948642</v>
      </c>
      <c r="L22" s="7">
        <f t="shared" si="5"/>
        <v>1687.05457305201</v>
      </c>
    </row>
    <row r="23" spans="1:12" x14ac:dyDescent="0.35">
      <c r="A23" s="2" t="s">
        <v>18</v>
      </c>
      <c r="B23" s="7">
        <v>337.86795431651285</v>
      </c>
      <c r="C23" s="7">
        <v>198.50487412882629</v>
      </c>
      <c r="D23" s="7">
        <v>225.88510164362023</v>
      </c>
      <c r="E23" s="7">
        <v>59.366962755275281</v>
      </c>
      <c r="F23" s="7">
        <v>58.560366371446037</v>
      </c>
      <c r="G23" s="7">
        <v>20.797516381929203</v>
      </c>
      <c r="H23" s="7">
        <v>14.007173773852083</v>
      </c>
      <c r="I23" s="7">
        <v>107.43642091045706</v>
      </c>
      <c r="J23" s="7">
        <v>32.76045162268283</v>
      </c>
      <c r="K23" s="7">
        <v>140.20517221779656</v>
      </c>
      <c r="L23" s="7">
        <f t="shared" si="5"/>
        <v>1195.3919941223985</v>
      </c>
    </row>
    <row r="24" spans="1:12" x14ac:dyDescent="0.35">
      <c r="A24" s="2" t="s">
        <v>19</v>
      </c>
      <c r="B24" s="7">
        <v>241.47052698394853</v>
      </c>
      <c r="C24" s="7">
        <v>169.596320864147</v>
      </c>
      <c r="D24" s="7">
        <v>166.85999550512059</v>
      </c>
      <c r="E24" s="7">
        <v>44.361326967393538</v>
      </c>
      <c r="F24" s="7">
        <v>32.426266331534464</v>
      </c>
      <c r="G24" s="7">
        <v>14.188838687094826</v>
      </c>
      <c r="H24" s="7">
        <v>10.967259483880925</v>
      </c>
      <c r="I24" s="7">
        <v>43.998009743842715</v>
      </c>
      <c r="J24" s="7">
        <v>30.545115632791742</v>
      </c>
      <c r="K24" s="7">
        <v>106.11531018080871</v>
      </c>
      <c r="L24" s="7">
        <f t="shared" si="5"/>
        <v>860.52897038056301</v>
      </c>
    </row>
    <row r="25" spans="1:12" x14ac:dyDescent="0.35">
      <c r="A25" s="2" t="s">
        <v>20</v>
      </c>
      <c r="B25" s="7">
        <v>292.78274426550138</v>
      </c>
      <c r="C25" s="7">
        <v>150.88364671209047</v>
      </c>
      <c r="D25" s="7">
        <v>185.94315549679399</v>
      </c>
      <c r="E25" s="7">
        <v>49.131172043768693</v>
      </c>
      <c r="F25" s="7">
        <v>50.621092724710344</v>
      </c>
      <c r="G25" s="7">
        <v>16.996309097285877</v>
      </c>
      <c r="H25" s="7">
        <v>10.859732164193622</v>
      </c>
      <c r="I25" s="7">
        <v>98.393286644959517</v>
      </c>
      <c r="J25" s="7">
        <v>23.394292120305135</v>
      </c>
      <c r="K25" s="7">
        <v>106.9399696675851</v>
      </c>
      <c r="L25" s="7">
        <f t="shared" si="5"/>
        <v>985.94540093719434</v>
      </c>
    </row>
    <row r="26" spans="1:12" x14ac:dyDescent="0.35">
      <c r="A26" s="2" t="s">
        <v>21</v>
      </c>
      <c r="B26" s="7">
        <v>6736.2815175257729</v>
      </c>
      <c r="C26" s="7">
        <v>180.48419999999999</v>
      </c>
      <c r="D26" s="7">
        <v>0</v>
      </c>
      <c r="E26" s="7">
        <v>2699.55</v>
      </c>
      <c r="F26" s="7">
        <v>3123.1813641121548</v>
      </c>
      <c r="G26" s="7">
        <v>123.4400253434804</v>
      </c>
      <c r="H26" s="7">
        <v>620.46799999999996</v>
      </c>
      <c r="I26" s="7">
        <v>1026.1881624939938</v>
      </c>
      <c r="J26" s="7">
        <v>0</v>
      </c>
      <c r="K26" s="7">
        <v>3744.8431784925742</v>
      </c>
      <c r="L26" s="7">
        <f t="shared" si="5"/>
        <v>18254.436447967979</v>
      </c>
    </row>
    <row r="27" spans="1:12" x14ac:dyDescent="0.35">
      <c r="B27" s="9"/>
      <c r="C27" s="9"/>
      <c r="D27" s="9"/>
      <c r="E27" s="9"/>
      <c r="F27" s="9"/>
      <c r="G27" s="9"/>
      <c r="H27" s="9"/>
      <c r="I27" s="9"/>
      <c r="J27" s="9"/>
      <c r="K27" s="9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46A5-D262-4F29-B196-FC5D017AE5C1}">
  <dimension ref="A1:L10"/>
  <sheetViews>
    <sheetView workbookViewId="0"/>
  </sheetViews>
  <sheetFormatPr defaultRowHeight="14" x14ac:dyDescent="0.3"/>
  <cols>
    <col min="2" max="2" width="25.33203125" customWidth="1"/>
  </cols>
  <sheetData>
    <row r="1" spans="1:12" ht="21" x14ac:dyDescent="0.5">
      <c r="A1" s="22" t="s">
        <v>50</v>
      </c>
    </row>
    <row r="3" spans="1:12" ht="14.5" x14ac:dyDescent="0.35">
      <c r="A3" s="10" t="s">
        <v>24</v>
      </c>
      <c r="B3" s="10"/>
      <c r="C3" s="11" t="s">
        <v>25</v>
      </c>
      <c r="D3" s="11"/>
      <c r="E3" s="11"/>
      <c r="F3" s="11"/>
      <c r="G3" s="11"/>
      <c r="H3" s="11" t="s">
        <v>26</v>
      </c>
      <c r="I3" s="11"/>
      <c r="J3" s="11"/>
      <c r="K3" s="11"/>
      <c r="L3" s="11"/>
    </row>
    <row r="4" spans="1:12" ht="14.5" x14ac:dyDescent="0.35">
      <c r="A4" s="12" t="s">
        <v>27</v>
      </c>
      <c r="B4" s="12"/>
      <c r="C4" s="13" t="s">
        <v>28</v>
      </c>
      <c r="D4" s="13" t="s">
        <v>29</v>
      </c>
      <c r="E4" s="13" t="s">
        <v>30</v>
      </c>
      <c r="F4" s="13" t="s">
        <v>31</v>
      </c>
      <c r="G4" s="13" t="s">
        <v>12</v>
      </c>
      <c r="H4" s="13" t="s">
        <v>28</v>
      </c>
      <c r="I4" s="13" t="s">
        <v>29</v>
      </c>
      <c r="J4" s="13" t="s">
        <v>30</v>
      </c>
      <c r="K4" s="13" t="s">
        <v>31</v>
      </c>
      <c r="L4" s="13" t="s">
        <v>12</v>
      </c>
    </row>
    <row r="5" spans="1:12" ht="14.5" x14ac:dyDescent="0.35">
      <c r="A5" s="14" t="s">
        <v>32</v>
      </c>
      <c r="B5" s="15" t="s">
        <v>33</v>
      </c>
      <c r="C5" s="16">
        <v>2969.9346811790288</v>
      </c>
      <c r="D5" s="16">
        <v>699.22986916725824</v>
      </c>
      <c r="E5" s="16">
        <v>516.99371142040832</v>
      </c>
      <c r="F5" s="16">
        <v>91.154871916863343</v>
      </c>
      <c r="G5" s="17">
        <v>4277.3131336835586</v>
      </c>
      <c r="H5" s="16">
        <v>287.96694063655241</v>
      </c>
      <c r="I5" s="16">
        <v>67.752868083253318</v>
      </c>
      <c r="J5" s="16">
        <v>48.870215744791217</v>
      </c>
      <c r="K5" s="16">
        <v>8.4882772471675274</v>
      </c>
      <c r="L5" s="17">
        <v>413.07830171176442</v>
      </c>
    </row>
    <row r="6" spans="1:12" ht="14.5" x14ac:dyDescent="0.35">
      <c r="A6" s="14"/>
      <c r="B6" s="15" t="s">
        <v>34</v>
      </c>
      <c r="C6" s="16">
        <v>2359.4150496657217</v>
      </c>
      <c r="D6" s="16">
        <v>555.85852044546516</v>
      </c>
      <c r="E6" s="16">
        <v>336.60016061554217</v>
      </c>
      <c r="F6" s="16">
        <v>63.986132715526544</v>
      </c>
      <c r="G6" s="17">
        <v>3315.859863442256</v>
      </c>
      <c r="H6" s="16">
        <v>257.11148110942895</v>
      </c>
      <c r="I6" s="16">
        <v>60.524286253026411</v>
      </c>
      <c r="J6" s="16">
        <v>40.279217787502418</v>
      </c>
      <c r="K6" s="16">
        <v>7.2984638740430938</v>
      </c>
      <c r="L6" s="17">
        <v>365.21344902400085</v>
      </c>
    </row>
    <row r="7" spans="1:12" ht="14.5" x14ac:dyDescent="0.35">
      <c r="A7" s="14"/>
      <c r="B7" s="15" t="s">
        <v>35</v>
      </c>
      <c r="C7" s="16">
        <v>1827.8559527705982</v>
      </c>
      <c r="D7" s="16">
        <v>429.14111899270682</v>
      </c>
      <c r="E7" s="16">
        <v>326.22132651390996</v>
      </c>
      <c r="F7" s="16">
        <v>57.099930273714072</v>
      </c>
      <c r="G7" s="17">
        <v>2640.318328550929</v>
      </c>
      <c r="H7" s="16">
        <v>226.0798680994487</v>
      </c>
      <c r="I7" s="16">
        <v>53.08990503490071</v>
      </c>
      <c r="J7" s="16">
        <v>39.407442232622053</v>
      </c>
      <c r="K7" s="16">
        <v>6.8555833371612334</v>
      </c>
      <c r="L7" s="17">
        <v>325.43279870413267</v>
      </c>
    </row>
    <row r="8" spans="1:12" ht="14.5" x14ac:dyDescent="0.35">
      <c r="A8" s="14"/>
      <c r="B8" s="15" t="s">
        <v>36</v>
      </c>
      <c r="C8" s="16">
        <v>2835.0404452305984</v>
      </c>
      <c r="D8" s="16">
        <v>676.55363206281652</v>
      </c>
      <c r="E8" s="16">
        <v>484.96944377282074</v>
      </c>
      <c r="F8" s="16">
        <v>87.522674558640688</v>
      </c>
      <c r="G8" s="17">
        <v>4084.0861956248764</v>
      </c>
      <c r="H8" s="16">
        <v>422.8616977088119</v>
      </c>
      <c r="I8" s="16">
        <v>90.429235468652237</v>
      </c>
      <c r="J8" s="16">
        <v>80.894570246350156</v>
      </c>
      <c r="K8" s="16">
        <v>12.120498748956617</v>
      </c>
      <c r="L8" s="17">
        <v>606.30600217277083</v>
      </c>
    </row>
    <row r="9" spans="1:12" ht="14.5" x14ac:dyDescent="0.35">
      <c r="A9" s="14"/>
      <c r="B9" s="15" t="s">
        <v>37</v>
      </c>
      <c r="C9" s="16">
        <v>2607.6024939630488</v>
      </c>
      <c r="D9" s="16">
        <v>614.47526459260473</v>
      </c>
      <c r="E9" s="16">
        <v>455.40089079786679</v>
      </c>
      <c r="F9" s="16">
        <v>80.99956221018212</v>
      </c>
      <c r="G9" s="17">
        <v>3758.4782115637022</v>
      </c>
      <c r="H9" s="16">
        <v>650.29912785253316</v>
      </c>
      <c r="I9" s="16">
        <v>152.5074726579069</v>
      </c>
      <c r="J9" s="16">
        <v>110.46303636733268</v>
      </c>
      <c r="K9" s="16">
        <v>18.643586953848761</v>
      </c>
      <c r="L9" s="17">
        <v>931.91322383162139</v>
      </c>
    </row>
    <row r="10" spans="1:12" ht="14.5" x14ac:dyDescent="0.35">
      <c r="A10" s="14"/>
      <c r="B10" s="15" t="s">
        <v>38</v>
      </c>
      <c r="C10" s="16">
        <v>1195.3919941223983</v>
      </c>
      <c r="D10" s="16">
        <v>285.91760102662795</v>
      </c>
      <c r="E10" s="16">
        <v>169.93808979455335</v>
      </c>
      <c r="F10" s="16">
        <v>33.585546264868235</v>
      </c>
      <c r="G10" s="17">
        <v>1684.8332312084481</v>
      </c>
      <c r="H10" s="16">
        <v>491.66257892961136</v>
      </c>
      <c r="I10" s="16">
        <v>110.56364644391402</v>
      </c>
      <c r="J10" s="16">
        <v>83.526926858641588</v>
      </c>
      <c r="K10" s="16">
        <v>13.895609680196664</v>
      </c>
      <c r="L10" s="17">
        <v>699.64876191236363</v>
      </c>
    </row>
  </sheetData>
  <mergeCells count="5">
    <mergeCell ref="A3:B3"/>
    <mergeCell ref="C3:G3"/>
    <mergeCell ref="H3:L3"/>
    <mergeCell ref="A4:B4"/>
    <mergeCell ref="A5:A10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253D-9A8F-4399-9221-6D2382487324}">
  <dimension ref="A1:I11"/>
  <sheetViews>
    <sheetView tabSelected="1" workbookViewId="0">
      <selection activeCell="A9" sqref="A9"/>
    </sheetView>
  </sheetViews>
  <sheetFormatPr defaultRowHeight="14" x14ac:dyDescent="0.3"/>
  <cols>
    <col min="1" max="1" width="18.5" bestFit="1" customWidth="1"/>
  </cols>
  <sheetData>
    <row r="1" spans="1:9" ht="21" x14ac:dyDescent="0.5">
      <c r="A1" s="22" t="s">
        <v>50</v>
      </c>
    </row>
    <row r="3" spans="1:9" ht="14.5" x14ac:dyDescent="0.35">
      <c r="A3" s="18" t="s">
        <v>39</v>
      </c>
      <c r="B3" s="2"/>
      <c r="C3" s="2"/>
      <c r="D3" s="2"/>
      <c r="E3" s="2"/>
      <c r="F3" s="2"/>
      <c r="G3" s="2"/>
      <c r="H3" s="2"/>
      <c r="I3" s="2"/>
    </row>
    <row r="4" spans="1:9" ht="14.5" x14ac:dyDescent="0.35">
      <c r="A4" s="2"/>
      <c r="B4" s="19" t="s">
        <v>40</v>
      </c>
      <c r="C4" s="19"/>
      <c r="D4" s="19" t="s">
        <v>41</v>
      </c>
      <c r="E4" s="19"/>
      <c r="F4" s="19" t="s">
        <v>42</v>
      </c>
      <c r="G4" s="19"/>
      <c r="H4" s="19" t="s">
        <v>43</v>
      </c>
      <c r="I4" s="19"/>
    </row>
    <row r="5" spans="1:9" ht="14.5" x14ac:dyDescent="0.35">
      <c r="A5" s="2"/>
      <c r="B5" s="2">
        <v>2020</v>
      </c>
      <c r="C5" s="2">
        <v>2050</v>
      </c>
      <c r="D5" s="2">
        <v>2020</v>
      </c>
      <c r="E5" s="2">
        <v>2050</v>
      </c>
      <c r="F5" s="2">
        <v>2020</v>
      </c>
      <c r="G5" s="2">
        <v>2050</v>
      </c>
      <c r="H5" s="2">
        <v>2020</v>
      </c>
      <c r="I5" s="2">
        <v>2050</v>
      </c>
    </row>
    <row r="6" spans="1:9" ht="14.5" x14ac:dyDescent="0.35">
      <c r="A6" s="2" t="s">
        <v>44</v>
      </c>
      <c r="B6" s="20">
        <v>0.38242602303135692</v>
      </c>
      <c r="C6" s="21">
        <v>0.26459389580922171</v>
      </c>
      <c r="D6" s="20">
        <v>0.38918109438972298</v>
      </c>
      <c r="E6" s="21">
        <v>0.28213549641182151</v>
      </c>
      <c r="F6" s="20">
        <v>0.3709824362740316</v>
      </c>
      <c r="G6" s="21">
        <v>0.19539629474889458</v>
      </c>
      <c r="H6" s="20">
        <v>0.47536955282690946</v>
      </c>
      <c r="I6" s="21">
        <v>0.23109112732435344</v>
      </c>
    </row>
    <row r="7" spans="1:9" ht="14.5" x14ac:dyDescent="0.35">
      <c r="A7" s="2" t="s">
        <v>45</v>
      </c>
      <c r="B7" s="20"/>
      <c r="C7" s="21">
        <v>0.27132478821307193</v>
      </c>
      <c r="D7" s="20"/>
      <c r="E7" s="21">
        <v>0.28851674444722547</v>
      </c>
      <c r="F7" s="20"/>
      <c r="G7" s="21">
        <v>0.19506454831577044</v>
      </c>
      <c r="H7" s="20"/>
      <c r="I7" s="21">
        <v>0.24334220909072318</v>
      </c>
    </row>
    <row r="8" spans="1:9" ht="14.5" x14ac:dyDescent="0.35">
      <c r="A8" s="2" t="s">
        <v>46</v>
      </c>
      <c r="B8" s="20"/>
      <c r="C8" s="21">
        <v>0.27938828258504994</v>
      </c>
      <c r="D8" s="20"/>
      <c r="E8" s="21">
        <v>0.2960216918791379</v>
      </c>
      <c r="F8" s="20"/>
      <c r="G8" s="21">
        <v>0.19671488728519035</v>
      </c>
      <c r="H8" s="20"/>
      <c r="I8" s="21">
        <v>0.24836728832498461</v>
      </c>
    </row>
    <row r="9" spans="1:9" ht="14.5" x14ac:dyDescent="0.35">
      <c r="A9" s="2" t="s">
        <v>47</v>
      </c>
      <c r="B9" s="20"/>
      <c r="C9" s="21">
        <v>0.24787184647831823</v>
      </c>
      <c r="D9" s="20"/>
      <c r="E9" s="21">
        <v>0.27046319504765304</v>
      </c>
      <c r="F9" s="20"/>
      <c r="G9" s="21">
        <v>0.19229107937767928</v>
      </c>
      <c r="H9" s="20"/>
      <c r="I9" s="21">
        <v>0.21775876137301689</v>
      </c>
    </row>
    <row r="10" spans="1:9" ht="14.5" x14ac:dyDescent="0.35">
      <c r="A10" s="2" t="s">
        <v>48</v>
      </c>
      <c r="B10" s="20"/>
      <c r="C10" s="21">
        <v>0.23262595408030673</v>
      </c>
      <c r="D10" s="20"/>
      <c r="E10" s="21">
        <v>0.24870906201309542</v>
      </c>
      <c r="F10" s="20"/>
      <c r="G10" s="21">
        <v>0.19976242340746955</v>
      </c>
      <c r="H10" s="20"/>
      <c r="I10" s="21">
        <v>0.20765113410798366</v>
      </c>
    </row>
    <row r="11" spans="1:9" ht="14.5" x14ac:dyDescent="0.35">
      <c r="A11" s="2" t="s">
        <v>49</v>
      </c>
      <c r="B11" s="20"/>
      <c r="C11" s="21">
        <v>0.25408315679799665</v>
      </c>
      <c r="D11" s="20"/>
      <c r="E11" s="21">
        <v>0.27352355123263483</v>
      </c>
      <c r="F11" s="20"/>
      <c r="G11" s="21">
        <v>0.19640465789628433</v>
      </c>
      <c r="H11" s="20"/>
      <c r="I11" s="21">
        <v>0.22539104737598922</v>
      </c>
    </row>
  </sheetData>
  <mergeCells count="8">
    <mergeCell ref="B4:C4"/>
    <mergeCell ref="D4:E4"/>
    <mergeCell ref="F4:G4"/>
    <mergeCell ref="H4:I4"/>
    <mergeCell ref="B6:B11"/>
    <mergeCell ref="D6:D11"/>
    <mergeCell ref="F6:F11"/>
    <mergeCell ref="H6:H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5a</vt:lpstr>
      <vt:lpstr>Fig. 5b</vt:lpstr>
      <vt:lpstr>Fig.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杨宇瑶</dc:creator>
  <cp:lastModifiedBy>宇瑶 杨</cp:lastModifiedBy>
  <dcterms:created xsi:type="dcterms:W3CDTF">2015-06-05T18:19:34Z</dcterms:created>
  <dcterms:modified xsi:type="dcterms:W3CDTF">2023-10-30T08:58:07Z</dcterms:modified>
</cp:coreProperties>
</file>