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uen\Desktop\CAB\12_Manuscripts\P cycling\Drafts\V14_Final\Uploaded\"/>
    </mc:Choice>
  </mc:AlternateContent>
  <xr:revisionPtr revIDLastSave="0" documentId="13_ncr:1_{09FFE807-5981-4FC3-855F-F21498B8A393}" xr6:coauthVersionLast="47" xr6:coauthVersionMax="47" xr10:uidLastSave="{00000000-0000-0000-0000-000000000000}"/>
  <bookViews>
    <workbookView xWindow="-120" yWindow="-120" windowWidth="29040" windowHeight="15720" tabRatio="672" xr2:uid="{00000000-000D-0000-FFFF-FFFF00000000}"/>
  </bookViews>
  <sheets>
    <sheet name="Supplementary Table 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" i="3" l="1"/>
  <c r="K4" i="3"/>
  <c r="M4" i="3" s="1"/>
  <c r="E32" i="3"/>
  <c r="L4" i="3" l="1"/>
  <c r="Z5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30" i="3"/>
  <c r="Z31" i="3"/>
  <c r="Z33" i="3"/>
  <c r="Z4" i="3"/>
  <c r="V5" i="3"/>
  <c r="V6" i="3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4" i="3"/>
  <c r="U5" i="3"/>
  <c r="U6" i="3"/>
  <c r="U7" i="3"/>
  <c r="U8" i="3"/>
  <c r="U9" i="3"/>
  <c r="U10" i="3"/>
  <c r="U11" i="3"/>
  <c r="U12" i="3"/>
  <c r="U13" i="3"/>
  <c r="U14" i="3"/>
  <c r="U15" i="3"/>
  <c r="U16" i="3"/>
  <c r="U17" i="3"/>
  <c r="U18" i="3"/>
  <c r="U19" i="3"/>
  <c r="U20" i="3"/>
  <c r="U21" i="3"/>
  <c r="U22" i="3"/>
  <c r="U23" i="3"/>
  <c r="U24" i="3"/>
  <c r="U25" i="3"/>
  <c r="U26" i="3"/>
  <c r="U27" i="3"/>
  <c r="U28" i="3"/>
  <c r="U29" i="3"/>
  <c r="U30" i="3"/>
  <c r="U31" i="3"/>
  <c r="U32" i="3"/>
  <c r="U33" i="3"/>
  <c r="U4" i="3"/>
  <c r="P5" i="3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30" i="3"/>
  <c r="P31" i="3"/>
  <c r="P33" i="3"/>
  <c r="L29" i="3" l="1"/>
  <c r="M6" i="3"/>
  <c r="M21" i="3"/>
  <c r="M22" i="3"/>
  <c r="K6" i="3"/>
  <c r="L6" i="3" s="1"/>
  <c r="K7" i="3"/>
  <c r="L7" i="3" s="1"/>
  <c r="K8" i="3"/>
  <c r="L8" i="3" s="1"/>
  <c r="K9" i="3"/>
  <c r="L9" i="3" s="1"/>
  <c r="K10" i="3"/>
  <c r="M10" i="3" s="1"/>
  <c r="K11" i="3"/>
  <c r="M11" i="3" s="1"/>
  <c r="K12" i="3"/>
  <c r="M12" i="3" s="1"/>
  <c r="K13" i="3"/>
  <c r="L13" i="3" s="1"/>
  <c r="K14" i="3"/>
  <c r="L14" i="3" s="1"/>
  <c r="K15" i="3"/>
  <c r="M15" i="3" s="1"/>
  <c r="K16" i="3"/>
  <c r="L16" i="3" s="1"/>
  <c r="K17" i="3"/>
  <c r="L17" i="3" s="1"/>
  <c r="K18" i="3"/>
  <c r="M18" i="3" s="1"/>
  <c r="K19" i="3"/>
  <c r="M19" i="3" s="1"/>
  <c r="K20" i="3"/>
  <c r="M20" i="3" s="1"/>
  <c r="K21" i="3"/>
  <c r="L21" i="3" s="1"/>
  <c r="K22" i="3"/>
  <c r="L22" i="3" s="1"/>
  <c r="K23" i="3"/>
  <c r="M23" i="3" s="1"/>
  <c r="K24" i="3"/>
  <c r="L24" i="3" s="1"/>
  <c r="K25" i="3"/>
  <c r="L25" i="3" s="1"/>
  <c r="K26" i="3"/>
  <c r="M26" i="3" s="1"/>
  <c r="K27" i="3"/>
  <c r="M27" i="3" s="1"/>
  <c r="K28" i="3"/>
  <c r="M28" i="3" s="1"/>
  <c r="K29" i="3"/>
  <c r="M29" i="3" s="1"/>
  <c r="K30" i="3"/>
  <c r="L30" i="3" s="1"/>
  <c r="K31" i="3"/>
  <c r="L31" i="3" s="1"/>
  <c r="K32" i="3"/>
  <c r="L32" i="3" s="1"/>
  <c r="K33" i="3"/>
  <c r="L33" i="3" s="1"/>
  <c r="K5" i="3"/>
  <c r="M5" i="3" s="1"/>
  <c r="E5" i="3"/>
  <c r="N5" i="3" s="1"/>
  <c r="E6" i="3"/>
  <c r="N6" i="3" s="1"/>
  <c r="E7" i="3"/>
  <c r="N7" i="3" s="1"/>
  <c r="E8" i="3"/>
  <c r="N8" i="3" s="1"/>
  <c r="E9" i="3"/>
  <c r="N9" i="3" s="1"/>
  <c r="E10" i="3"/>
  <c r="N10" i="3" s="1"/>
  <c r="E11" i="3"/>
  <c r="N11" i="3" s="1"/>
  <c r="E12" i="3"/>
  <c r="N12" i="3" s="1"/>
  <c r="E13" i="3"/>
  <c r="N13" i="3" s="1"/>
  <c r="E14" i="3"/>
  <c r="N14" i="3" s="1"/>
  <c r="E15" i="3"/>
  <c r="N15" i="3" s="1"/>
  <c r="E16" i="3"/>
  <c r="N16" i="3" s="1"/>
  <c r="E17" i="3"/>
  <c r="N17" i="3" s="1"/>
  <c r="E18" i="3"/>
  <c r="N18" i="3" s="1"/>
  <c r="E19" i="3"/>
  <c r="N19" i="3" s="1"/>
  <c r="E20" i="3"/>
  <c r="N20" i="3" s="1"/>
  <c r="E21" i="3"/>
  <c r="N21" i="3" s="1"/>
  <c r="E22" i="3"/>
  <c r="N22" i="3" s="1"/>
  <c r="E23" i="3"/>
  <c r="N23" i="3" s="1"/>
  <c r="E24" i="3"/>
  <c r="N24" i="3" s="1"/>
  <c r="E25" i="3"/>
  <c r="N25" i="3" s="1"/>
  <c r="E26" i="3"/>
  <c r="N26" i="3" s="1"/>
  <c r="E27" i="3"/>
  <c r="N27" i="3" s="1"/>
  <c r="E28" i="3"/>
  <c r="N28" i="3" s="1"/>
  <c r="E29" i="3"/>
  <c r="N29" i="3" s="1"/>
  <c r="E30" i="3"/>
  <c r="N30" i="3" s="1"/>
  <c r="E31" i="3"/>
  <c r="N31" i="3" s="1"/>
  <c r="N32" i="3"/>
  <c r="E33" i="3"/>
  <c r="N33" i="3" s="1"/>
  <c r="E4" i="3"/>
  <c r="N4" i="3" s="1"/>
  <c r="M14" i="3" l="1"/>
  <c r="L15" i="3"/>
  <c r="M25" i="3"/>
  <c r="M7" i="3"/>
  <c r="M32" i="3"/>
  <c r="M31" i="3"/>
  <c r="M17" i="3"/>
  <c r="M13" i="3"/>
  <c r="L23" i="3"/>
  <c r="M30" i="3"/>
  <c r="M16" i="3"/>
  <c r="M9" i="3"/>
  <c r="M24" i="3"/>
  <c r="M33" i="3"/>
  <c r="M8" i="3"/>
  <c r="L5" i="3"/>
  <c r="L28" i="3"/>
  <c r="L20" i="3"/>
  <c r="L12" i="3"/>
  <c r="L27" i="3"/>
  <c r="L19" i="3"/>
  <c r="L11" i="3"/>
  <c r="L26" i="3"/>
  <c r="L10" i="3"/>
  <c r="L18" i="3"/>
</calcChain>
</file>

<file path=xl/sharedStrings.xml><?xml version="1.0" encoding="utf-8"?>
<sst xmlns="http://schemas.openxmlformats.org/spreadsheetml/2006/main" count="70" uniqueCount="70">
  <si>
    <t>Sample</t>
  </si>
  <si>
    <t>TOC wt%</t>
  </si>
  <si>
    <t>Al wt%</t>
  </si>
  <si>
    <t>P/Al</t>
  </si>
  <si>
    <t>P ppm (ICP)</t>
  </si>
  <si>
    <t>NGI 1</t>
  </si>
  <si>
    <t>NGI 2</t>
  </si>
  <si>
    <t>NGI 3</t>
  </si>
  <si>
    <t>NGI 4</t>
  </si>
  <si>
    <t>NGI 5</t>
  </si>
  <si>
    <t>NGI 6</t>
  </si>
  <si>
    <t>NGI 7</t>
  </si>
  <si>
    <t>NGI 8</t>
  </si>
  <si>
    <t>NGI 9</t>
  </si>
  <si>
    <t>NGI 10</t>
  </si>
  <si>
    <t>NGI 11</t>
  </si>
  <si>
    <t>NGI 12</t>
  </si>
  <si>
    <t>NGI 13</t>
  </si>
  <si>
    <t>NGI 14</t>
  </si>
  <si>
    <t>NGI 15</t>
  </si>
  <si>
    <t>NGI 16</t>
  </si>
  <si>
    <t>NGI 17</t>
  </si>
  <si>
    <t>NGI 18</t>
  </si>
  <si>
    <t>NGI 19</t>
  </si>
  <si>
    <t>NGI 20</t>
  </si>
  <si>
    <t>NGI 21</t>
  </si>
  <si>
    <t>NGI 22</t>
  </si>
  <si>
    <t>NGI 23</t>
  </si>
  <si>
    <t>NGI 24</t>
  </si>
  <si>
    <t>NGI 25</t>
  </si>
  <si>
    <t>NGI 27</t>
  </si>
  <si>
    <t>NGI 28</t>
  </si>
  <si>
    <t>NGI 29</t>
  </si>
  <si>
    <t>NGI 30</t>
  </si>
  <si>
    <r>
      <t>Fe</t>
    </r>
    <r>
      <rPr>
        <b/>
        <vertAlign val="subscript"/>
        <sz val="11"/>
        <color rgb="FF000000"/>
        <rFont val="Times New Roman"/>
        <family val="1"/>
      </rPr>
      <t>T</t>
    </r>
    <r>
      <rPr>
        <b/>
        <sz val="11"/>
        <color indexed="8"/>
        <rFont val="Times New Roman"/>
        <family val="1"/>
      </rPr>
      <t xml:space="preserve"> wt%</t>
    </r>
  </si>
  <si>
    <r>
      <t>Fe</t>
    </r>
    <r>
      <rPr>
        <b/>
        <vertAlign val="subscript"/>
        <sz val="11"/>
        <color rgb="FF000000"/>
        <rFont val="Times New Roman"/>
        <family val="1"/>
      </rPr>
      <t>Carb</t>
    </r>
    <r>
      <rPr>
        <b/>
        <sz val="11"/>
        <color indexed="8"/>
        <rFont val="Times New Roman"/>
        <family val="1"/>
      </rPr>
      <t xml:space="preserve"> wt%</t>
    </r>
  </si>
  <si>
    <r>
      <t>Fe</t>
    </r>
    <r>
      <rPr>
        <b/>
        <vertAlign val="subscript"/>
        <sz val="11"/>
        <color rgb="FF000000"/>
        <rFont val="Times New Roman"/>
        <family val="1"/>
      </rPr>
      <t xml:space="preserve">Ox </t>
    </r>
    <r>
      <rPr>
        <b/>
        <sz val="11"/>
        <color indexed="8"/>
        <rFont val="Times New Roman"/>
        <family val="1"/>
      </rPr>
      <t>wt%</t>
    </r>
  </si>
  <si>
    <r>
      <t>Fe</t>
    </r>
    <r>
      <rPr>
        <b/>
        <vertAlign val="subscript"/>
        <sz val="11"/>
        <color rgb="FF000000"/>
        <rFont val="Times New Roman"/>
        <family val="1"/>
      </rPr>
      <t>Mag</t>
    </r>
    <r>
      <rPr>
        <b/>
        <sz val="11"/>
        <color indexed="8"/>
        <rFont val="Times New Roman"/>
        <family val="1"/>
      </rPr>
      <t xml:space="preserve"> wt%</t>
    </r>
  </si>
  <si>
    <r>
      <t>Fe</t>
    </r>
    <r>
      <rPr>
        <b/>
        <vertAlign val="subscript"/>
        <sz val="11"/>
        <color rgb="FF000000"/>
        <rFont val="Times New Roman"/>
        <family val="1"/>
      </rPr>
      <t>Py</t>
    </r>
    <r>
      <rPr>
        <b/>
        <sz val="11"/>
        <color indexed="8"/>
        <rFont val="Times New Roman"/>
        <family val="1"/>
      </rPr>
      <t xml:space="preserve"> wt%</t>
    </r>
  </si>
  <si>
    <r>
      <t>Fe</t>
    </r>
    <r>
      <rPr>
        <b/>
        <vertAlign val="subscript"/>
        <sz val="11"/>
        <color rgb="FF000000"/>
        <rFont val="Times New Roman"/>
        <family val="1"/>
      </rPr>
      <t>HR</t>
    </r>
    <r>
      <rPr>
        <b/>
        <sz val="11"/>
        <color indexed="8"/>
        <rFont val="Times New Roman"/>
        <family val="1"/>
      </rPr>
      <t xml:space="preserve"> wt%</t>
    </r>
  </si>
  <si>
    <r>
      <t>Fe</t>
    </r>
    <r>
      <rPr>
        <b/>
        <vertAlign val="subscript"/>
        <sz val="11"/>
        <color rgb="FF000000"/>
        <rFont val="Times New Roman"/>
        <family val="1"/>
      </rPr>
      <t>HR</t>
    </r>
    <r>
      <rPr>
        <b/>
        <sz val="11"/>
        <color indexed="8"/>
        <rFont val="Times New Roman"/>
        <family val="1"/>
      </rPr>
      <t>/Fe</t>
    </r>
    <r>
      <rPr>
        <b/>
        <vertAlign val="subscript"/>
        <sz val="11"/>
        <color rgb="FF000000"/>
        <rFont val="Times New Roman"/>
        <family val="1"/>
      </rPr>
      <t>T</t>
    </r>
  </si>
  <si>
    <r>
      <t>Fe</t>
    </r>
    <r>
      <rPr>
        <b/>
        <vertAlign val="subscript"/>
        <sz val="11"/>
        <color rgb="FF000000"/>
        <rFont val="Times New Roman"/>
        <family val="1"/>
      </rPr>
      <t>Py</t>
    </r>
    <r>
      <rPr>
        <b/>
        <sz val="11"/>
        <color indexed="8"/>
        <rFont val="Times New Roman"/>
        <family val="1"/>
      </rPr>
      <t>/Fe</t>
    </r>
    <r>
      <rPr>
        <b/>
        <vertAlign val="subscript"/>
        <sz val="11"/>
        <color rgb="FF000000"/>
        <rFont val="Times New Roman"/>
        <family val="1"/>
      </rPr>
      <t>HR</t>
    </r>
  </si>
  <si>
    <r>
      <t>P</t>
    </r>
    <r>
      <rPr>
        <b/>
        <vertAlign val="subscript"/>
        <sz val="11"/>
        <color rgb="FF000000"/>
        <rFont val="Times New Roman"/>
        <family val="1"/>
      </rPr>
      <t>auth</t>
    </r>
    <r>
      <rPr>
        <b/>
        <sz val="11"/>
        <color indexed="8"/>
        <rFont val="Times New Roman"/>
        <family val="1"/>
      </rPr>
      <t xml:space="preserve"> ppm</t>
    </r>
  </si>
  <si>
    <r>
      <t>P</t>
    </r>
    <r>
      <rPr>
        <b/>
        <vertAlign val="subscript"/>
        <sz val="11"/>
        <color rgb="FF000000"/>
        <rFont val="Times New Roman"/>
        <family val="1"/>
      </rPr>
      <t>det</t>
    </r>
    <r>
      <rPr>
        <b/>
        <sz val="11"/>
        <color indexed="8"/>
        <rFont val="Times New Roman"/>
        <family val="1"/>
      </rPr>
      <t xml:space="preserve"> ppm</t>
    </r>
  </si>
  <si>
    <r>
      <t>P</t>
    </r>
    <r>
      <rPr>
        <b/>
        <vertAlign val="subscript"/>
        <sz val="11"/>
        <color rgb="FF000000"/>
        <rFont val="Times New Roman"/>
        <family val="1"/>
      </rPr>
      <t>org</t>
    </r>
    <r>
      <rPr>
        <b/>
        <sz val="11"/>
        <color indexed="8"/>
        <rFont val="Times New Roman"/>
        <family val="1"/>
      </rPr>
      <t xml:space="preserve"> ppm</t>
    </r>
  </si>
  <si>
    <r>
      <t>P</t>
    </r>
    <r>
      <rPr>
        <b/>
        <vertAlign val="subscript"/>
        <sz val="11"/>
        <color rgb="FF000000"/>
        <rFont val="Times New Roman"/>
        <family val="1"/>
      </rPr>
      <t>reac</t>
    </r>
  </si>
  <si>
    <r>
      <t>Fe</t>
    </r>
    <r>
      <rPr>
        <b/>
        <vertAlign val="subscript"/>
        <sz val="11"/>
        <color rgb="FF000000"/>
        <rFont val="Times New Roman"/>
        <family val="1"/>
      </rPr>
      <t>T</t>
    </r>
    <r>
      <rPr>
        <b/>
        <sz val="11"/>
        <color indexed="8"/>
        <rFont val="Times New Roman"/>
        <family val="1"/>
      </rPr>
      <t>/Al</t>
    </r>
  </si>
  <si>
    <r>
      <t>P</t>
    </r>
    <r>
      <rPr>
        <b/>
        <vertAlign val="subscript"/>
        <sz val="11"/>
        <color rgb="FF000000"/>
        <rFont val="Times New Roman"/>
        <family val="1"/>
      </rPr>
      <t xml:space="preserve">org </t>
    </r>
    <r>
      <rPr>
        <b/>
        <sz val="11"/>
        <color indexed="8"/>
        <rFont val="Times New Roman"/>
        <family val="1"/>
      </rPr>
      <t>mol/100g</t>
    </r>
  </si>
  <si>
    <r>
      <t>P</t>
    </r>
    <r>
      <rPr>
        <b/>
        <vertAlign val="subscript"/>
        <sz val="11"/>
        <color rgb="FF000000"/>
        <rFont val="Times New Roman"/>
        <family val="1"/>
      </rPr>
      <t>reac</t>
    </r>
    <r>
      <rPr>
        <b/>
        <sz val="11"/>
        <color indexed="8"/>
        <rFont val="Times New Roman"/>
        <family val="1"/>
      </rPr>
      <t xml:space="preserve"> mol/100g</t>
    </r>
  </si>
  <si>
    <r>
      <t>C</t>
    </r>
    <r>
      <rPr>
        <b/>
        <vertAlign val="subscript"/>
        <sz val="11"/>
        <color rgb="FF000000"/>
        <rFont val="Times New Roman"/>
        <family val="1"/>
      </rPr>
      <t>org</t>
    </r>
    <r>
      <rPr>
        <b/>
        <sz val="11"/>
        <color indexed="8"/>
        <rFont val="Times New Roman"/>
        <family val="1"/>
      </rPr>
      <t xml:space="preserve"> mol/100g</t>
    </r>
  </si>
  <si>
    <t>V ppm</t>
  </si>
  <si>
    <t>Mo ppm</t>
  </si>
  <si>
    <t>U ppm</t>
  </si>
  <si>
    <t>EF-V</t>
  </si>
  <si>
    <t>EF-Mo</t>
  </si>
  <si>
    <t>EF-U</t>
  </si>
  <si>
    <t>Ti ppm</t>
  </si>
  <si>
    <t>V excess</t>
  </si>
  <si>
    <t>Mo excess</t>
  </si>
  <si>
    <t>U excess</t>
  </si>
  <si>
    <t>EF*-V</t>
  </si>
  <si>
    <t>EF*-Mo</t>
  </si>
  <si>
    <t>EF*-U</t>
  </si>
  <si>
    <r>
      <t>P</t>
    </r>
    <r>
      <rPr>
        <b/>
        <vertAlign val="subscript"/>
        <sz val="11"/>
        <color rgb="FF000000"/>
        <rFont val="Times New Roman"/>
        <family val="1"/>
      </rPr>
      <t>Fe</t>
    </r>
    <r>
      <rPr>
        <b/>
        <sz val="11"/>
        <color indexed="8"/>
        <rFont val="Times New Roman"/>
        <family val="1"/>
      </rPr>
      <t xml:space="preserve"> ppm</t>
    </r>
  </si>
  <si>
    <t>Corg/Preac</t>
  </si>
  <si>
    <t>NGI 26</t>
  </si>
  <si>
    <t>Al ppm</t>
  </si>
  <si>
    <t>TVD m</t>
  </si>
  <si>
    <t>P ppm (seq. extr)</t>
  </si>
  <si>
    <r>
      <rPr>
        <b/>
        <sz val="11"/>
        <color rgb="FF000000"/>
        <rFont val="Times New Roman"/>
        <family val="1"/>
      </rPr>
      <t>Supplementary Table 1</t>
    </r>
    <r>
      <rPr>
        <sz val="11"/>
        <color indexed="8"/>
        <rFont val="Times New Roman"/>
        <family val="1"/>
      </rPr>
      <t xml:space="preserve"> Analytical data including iron speciation, phosphorus phases, total organic carbon, and major and trace metal element concentrations
determined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</si>
</sst>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"/>
    <numFmt numFmtId="166" formatCode="0.0000"/>
    <numFmt numFmtId="167" formatCode="0.00000"/>
    <numFmt numFmtId="168" formatCode="#,##0.0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  <charset val="238"/>
    </font>
    <font>
      <sz val="11"/>
      <color indexed="8"/>
      <name val="Times New Roman"/>
      <family val="1"/>
    </font>
    <font>
      <sz val="11"/>
      <color indexed="10"/>
      <name val="Times New Roman"/>
      <family val="1"/>
    </font>
    <font>
      <b/>
      <sz val="11"/>
      <color indexed="8"/>
      <name val="Times New Roman"/>
      <family val="1"/>
    </font>
    <font>
      <sz val="8"/>
      <name val="Calibri"/>
      <family val="2"/>
    </font>
    <font>
      <b/>
      <vertAlign val="subscript"/>
      <sz val="11"/>
      <color rgb="FF000000"/>
      <name val="Times New Roman"/>
      <family val="1"/>
    </font>
    <font>
      <sz val="11"/>
      <name val="Times New Roman"/>
      <family val="1"/>
    </font>
    <font>
      <sz val="11"/>
      <color rgb="FFC00000"/>
      <name val="Times New Roman"/>
      <family val="1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>
      <alignment vertical="top"/>
    </xf>
  </cellStyleXfs>
  <cellXfs count="31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164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6" fillId="0" borderId="0" xfId="0" applyFont="1"/>
    <xf numFmtId="2" fontId="5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" fontId="4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166" fontId="4" fillId="0" borderId="0" xfId="0" applyNumberFormat="1" applyFont="1" applyAlignment="1">
      <alignment horizontal="center"/>
    </xf>
    <xf numFmtId="167" fontId="4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168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left" wrapText="1"/>
    </xf>
  </cellXfs>
  <cellStyles count="15">
    <cellStyle name="Normal" xfId="0" builtinId="0"/>
    <cellStyle name="Normal 10" xfId="1" xr:uid="{00000000-0005-0000-0000-000001000000}"/>
    <cellStyle name="Normal 11" xfId="2" xr:uid="{00000000-0005-0000-0000-000002000000}"/>
    <cellStyle name="Normal 12" xfId="3" xr:uid="{00000000-0005-0000-0000-000003000000}"/>
    <cellStyle name="Normal 13" xfId="4" xr:uid="{00000000-0005-0000-0000-000004000000}"/>
    <cellStyle name="Normal 2" xfId="5" xr:uid="{00000000-0005-0000-0000-000005000000}"/>
    <cellStyle name="Normal 3" xfId="6" xr:uid="{00000000-0005-0000-0000-000006000000}"/>
    <cellStyle name="Normal 4" xfId="7" xr:uid="{00000000-0005-0000-0000-000007000000}"/>
    <cellStyle name="Normal 5" xfId="8" xr:uid="{00000000-0005-0000-0000-000008000000}"/>
    <cellStyle name="Normal 6" xfId="9" xr:uid="{00000000-0005-0000-0000-000009000000}"/>
    <cellStyle name="Normal 7" xfId="10" xr:uid="{00000000-0005-0000-0000-00000A000000}"/>
    <cellStyle name="Normal 8" xfId="11" xr:uid="{00000000-0005-0000-0000-00000B000000}"/>
    <cellStyle name="Normal 9" xfId="12" xr:uid="{00000000-0005-0000-0000-00000C000000}"/>
    <cellStyle name="normální 2" xfId="13" xr:uid="{00000000-0005-0000-0000-00000D000000}"/>
    <cellStyle name="Style 1" xfId="14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52"/>
  <sheetViews>
    <sheetView tabSelected="1"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T1"/>
    </sheetView>
  </sheetViews>
  <sheetFormatPr defaultColWidth="8.7109375" defaultRowHeight="15" x14ac:dyDescent="0.25"/>
  <cols>
    <col min="1" max="1" width="14" style="1" customWidth="1"/>
    <col min="2" max="2" width="8.7109375" style="3" customWidth="1"/>
    <col min="3" max="3" width="9.7109375" style="2" customWidth="1"/>
    <col min="4" max="5" width="9.28515625" style="2" customWidth="1"/>
    <col min="6" max="6" width="9.140625" style="2"/>
    <col min="7" max="7" width="11.140625" style="2" customWidth="1"/>
    <col min="8" max="8" width="10.140625" style="2" customWidth="1"/>
    <col min="9" max="11" width="10" style="2" customWidth="1"/>
    <col min="12" max="12" width="9.42578125" style="2" customWidth="1"/>
    <col min="13" max="13" width="10.140625" style="2" customWidth="1"/>
    <col min="14" max="14" width="8" style="1" customWidth="1"/>
    <col min="15" max="15" width="12.28515625" style="18" customWidth="1"/>
    <col min="16" max="16" width="6.42578125" style="15" customWidth="1"/>
    <col min="17" max="17" width="8.42578125" style="17" customWidth="1"/>
    <col min="18" max="18" width="9.140625" style="17" customWidth="1"/>
    <col min="19" max="19" width="9.5703125" style="17" customWidth="1"/>
    <col min="20" max="20" width="8.28515625" style="17" customWidth="1"/>
    <col min="21" max="21" width="8.85546875" style="17" customWidth="1"/>
    <col min="22" max="22" width="15.28515625" style="17" customWidth="1"/>
    <col min="23" max="23" width="15" style="1" customWidth="1"/>
    <col min="24" max="24" width="15.5703125" style="1" customWidth="1"/>
    <col min="25" max="26" width="13" style="19" customWidth="1"/>
    <col min="27" max="27" width="9.140625" style="19" customWidth="1"/>
    <col min="28" max="28" width="7.7109375" customWidth="1"/>
    <col min="29" max="29" width="8" customWidth="1"/>
    <col min="30" max="30" width="7" customWidth="1"/>
    <col min="31" max="31" width="6.7109375" customWidth="1"/>
    <col min="32" max="32" width="6.85546875" customWidth="1"/>
    <col min="33" max="33" width="6.28515625" customWidth="1"/>
    <col min="34" max="36" width="10" customWidth="1"/>
    <col min="37" max="37" width="7.42578125" customWidth="1"/>
    <col min="38" max="38" width="8.140625" customWidth="1"/>
    <col min="39" max="39" width="7.28515625" customWidth="1"/>
  </cols>
  <sheetData>
    <row r="1" spans="1:39" ht="15.75" customHeight="1" x14ac:dyDescent="0.25">
      <c r="A1" s="30" t="s">
        <v>69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9"/>
      <c r="V1" s="9"/>
    </row>
    <row r="2" spans="1:39" s="5" customFormat="1" x14ac:dyDescent="0.25">
      <c r="A2" s="7"/>
      <c r="B2" s="8"/>
      <c r="C2" s="9"/>
      <c r="D2" s="14"/>
      <c r="E2" s="14"/>
      <c r="F2" s="9"/>
      <c r="G2" s="9"/>
      <c r="H2" s="9"/>
      <c r="I2" s="9"/>
      <c r="J2" s="9"/>
      <c r="K2" s="9"/>
      <c r="L2" s="9"/>
      <c r="M2" s="9"/>
      <c r="N2" s="4"/>
      <c r="O2" s="18"/>
      <c r="P2" s="15"/>
      <c r="Q2" s="15"/>
      <c r="R2" s="15"/>
      <c r="S2" s="15"/>
      <c r="T2" s="15"/>
      <c r="U2" s="15"/>
      <c r="V2" s="15"/>
      <c r="W2" s="4"/>
      <c r="X2" s="4"/>
      <c r="Y2" s="18"/>
      <c r="Z2" s="18"/>
      <c r="AA2" s="18"/>
    </row>
    <row r="3" spans="1:39" s="13" customFormat="1" ht="17.25" x14ac:dyDescent="0.3">
      <c r="A3" s="10" t="s">
        <v>0</v>
      </c>
      <c r="B3" s="11" t="s">
        <v>67</v>
      </c>
      <c r="C3" s="12" t="s">
        <v>1</v>
      </c>
      <c r="D3" s="12" t="s">
        <v>66</v>
      </c>
      <c r="E3" s="12" t="s">
        <v>2</v>
      </c>
      <c r="F3" s="12" t="s">
        <v>34</v>
      </c>
      <c r="G3" s="12" t="s">
        <v>35</v>
      </c>
      <c r="H3" s="12" t="s">
        <v>36</v>
      </c>
      <c r="I3" s="12" t="s">
        <v>37</v>
      </c>
      <c r="J3" s="12" t="s">
        <v>38</v>
      </c>
      <c r="K3" s="12" t="s">
        <v>39</v>
      </c>
      <c r="L3" s="12" t="s">
        <v>40</v>
      </c>
      <c r="M3" s="12" t="s">
        <v>41</v>
      </c>
      <c r="N3" s="10" t="s">
        <v>46</v>
      </c>
      <c r="O3" s="26" t="s">
        <v>4</v>
      </c>
      <c r="P3" s="16" t="s">
        <v>3</v>
      </c>
      <c r="Q3" s="16" t="s">
        <v>43</v>
      </c>
      <c r="R3" s="16" t="s">
        <v>63</v>
      </c>
      <c r="S3" s="16" t="s">
        <v>42</v>
      </c>
      <c r="T3" s="16" t="s">
        <v>44</v>
      </c>
      <c r="U3" s="16" t="s">
        <v>45</v>
      </c>
      <c r="V3" s="16" t="s">
        <v>68</v>
      </c>
      <c r="W3" s="10" t="s">
        <v>47</v>
      </c>
      <c r="X3" s="10" t="s">
        <v>48</v>
      </c>
      <c r="Y3" s="10" t="s">
        <v>49</v>
      </c>
      <c r="Z3" s="10" t="s">
        <v>64</v>
      </c>
      <c r="AA3" s="10" t="s">
        <v>56</v>
      </c>
      <c r="AB3" s="10" t="s">
        <v>50</v>
      </c>
      <c r="AC3" s="10" t="s">
        <v>51</v>
      </c>
      <c r="AD3" s="10" t="s">
        <v>52</v>
      </c>
      <c r="AE3" s="10" t="s">
        <v>53</v>
      </c>
      <c r="AF3" s="10" t="s">
        <v>54</v>
      </c>
      <c r="AG3" s="10" t="s">
        <v>55</v>
      </c>
      <c r="AH3" s="10" t="s">
        <v>57</v>
      </c>
      <c r="AI3" s="10" t="s">
        <v>58</v>
      </c>
      <c r="AJ3" s="10" t="s">
        <v>59</v>
      </c>
      <c r="AK3" s="10" t="s">
        <v>60</v>
      </c>
      <c r="AL3" s="10" t="s">
        <v>61</v>
      </c>
      <c r="AM3" s="10" t="s">
        <v>62</v>
      </c>
    </row>
    <row r="4" spans="1:39" s="5" customFormat="1" x14ac:dyDescent="0.25">
      <c r="A4" s="9" t="s">
        <v>5</v>
      </c>
      <c r="B4" s="6">
        <v>67.762480415343987</v>
      </c>
      <c r="C4" s="22">
        <v>0.85162350649350649</v>
      </c>
      <c r="D4" s="18">
        <v>8176.9736399999992</v>
      </c>
      <c r="E4" s="9">
        <f>D4/10000</f>
        <v>0.81769736399999993</v>
      </c>
      <c r="F4" s="6">
        <v>40.353095000000003</v>
      </c>
      <c r="G4" s="6">
        <v>8.9131317437500002</v>
      </c>
      <c r="H4" s="6">
        <v>2.5421148583333335</v>
      </c>
      <c r="I4" s="6">
        <v>21.574080500000001</v>
      </c>
      <c r="J4" s="6">
        <v>5.061120586690711</v>
      </c>
      <c r="K4" s="6">
        <f>G4+H4+I4+J4</f>
        <v>38.090447688774049</v>
      </c>
      <c r="L4" s="9">
        <f>K4/F4</f>
        <v>0.94392877891458005</v>
      </c>
      <c r="M4" s="9">
        <f>J4/K4</f>
        <v>0.13287112370124007</v>
      </c>
      <c r="N4" s="6">
        <f>F4/E4</f>
        <v>49.34966991039488</v>
      </c>
      <c r="O4" s="18">
        <v>266</v>
      </c>
      <c r="P4" s="9">
        <f>O4/D4</f>
        <v>3.2530372691772558E-2</v>
      </c>
      <c r="Q4" s="18">
        <v>225.13720151074546</v>
      </c>
      <c r="R4" s="18">
        <v>8.1448389819959743</v>
      </c>
      <c r="S4" s="18">
        <v>16.820325709454888</v>
      </c>
      <c r="T4" s="18">
        <v>10.2082983103997</v>
      </c>
      <c r="U4" s="18">
        <f>R4+S4+T4</f>
        <v>35.173463001850564</v>
      </c>
      <c r="V4" s="18">
        <f>Q4+R4+S4+T4</f>
        <v>260.31066451259602</v>
      </c>
      <c r="W4" s="21">
        <v>3.2957636438302121E-5</v>
      </c>
      <c r="X4" s="21">
        <v>1.1355802609236961E-4</v>
      </c>
      <c r="Y4" s="20">
        <v>7.0903630546457957E-2</v>
      </c>
      <c r="Z4" s="18">
        <f>Y4/X4</f>
        <v>624.38237953153566</v>
      </c>
      <c r="AA4" s="24">
        <v>305.12748999999997</v>
      </c>
      <c r="AB4" s="23">
        <v>38.709029999999998</v>
      </c>
      <c r="AC4" s="23">
        <v>0.72</v>
      </c>
      <c r="AD4" s="23">
        <v>0.15</v>
      </c>
      <c r="AE4" s="10"/>
      <c r="AF4" s="10"/>
      <c r="AG4" s="10"/>
      <c r="AH4" s="9">
        <v>23.850870580975609</v>
      </c>
      <c r="AI4" s="9">
        <v>0.62028080926829265</v>
      </c>
      <c r="AJ4" s="9">
        <v>5.7261152619512201E-2</v>
      </c>
      <c r="AK4" s="6">
        <v>1.1600729569192993</v>
      </c>
      <c r="AL4" s="6">
        <v>1.6202808092682925</v>
      </c>
      <c r="AM4" s="6">
        <v>1.0615711318489378</v>
      </c>
    </row>
    <row r="5" spans="1:39" s="5" customFormat="1" x14ac:dyDescent="0.25">
      <c r="A5" s="9" t="s">
        <v>6</v>
      </c>
      <c r="B5" s="6">
        <v>70.388623018851632</v>
      </c>
      <c r="C5" s="22">
        <v>0.21</v>
      </c>
      <c r="D5" s="18">
        <v>12468.30372</v>
      </c>
      <c r="E5" s="9">
        <f t="shared" ref="E5:E33" si="0">D5/10000</f>
        <v>1.246830372</v>
      </c>
      <c r="F5" s="25">
        <v>47.008966999999998</v>
      </c>
      <c r="G5" s="6">
        <v>10.632633613807499</v>
      </c>
      <c r="H5" s="6">
        <v>2.2330128179916318</v>
      </c>
      <c r="I5" s="6">
        <v>3.749971494979079</v>
      </c>
      <c r="J5" s="6">
        <v>37.6106595180445</v>
      </c>
      <c r="K5" s="6">
        <f>G5+H5+I5+J5</f>
        <v>54.226277444822713</v>
      </c>
      <c r="L5" s="9">
        <f t="shared" ref="L5:L33" si="1">K5/F5</f>
        <v>1.1535305050379583</v>
      </c>
      <c r="M5" s="9">
        <f t="shared" ref="M5:M33" si="2">J5/K5</f>
        <v>0.69358733976004106</v>
      </c>
      <c r="N5" s="6">
        <f t="shared" ref="N5:N33" si="3">F5/E5</f>
        <v>37.702776621164951</v>
      </c>
      <c r="O5" s="18">
        <v>118</v>
      </c>
      <c r="P5" s="9">
        <f t="shared" ref="P5:P33" si="4">O5/D5</f>
        <v>9.4639978821433463E-3</v>
      </c>
      <c r="Q5" s="18">
        <v>76.493940763374297</v>
      </c>
      <c r="R5" s="18">
        <v>103.85104258289896</v>
      </c>
      <c r="S5" s="18">
        <v>0</v>
      </c>
      <c r="T5" s="18">
        <v>64.861221661109994</v>
      </c>
      <c r="U5" s="18">
        <f t="shared" ref="U5:U33" si="5">R5+S5+T5</f>
        <v>168.71226424400896</v>
      </c>
      <c r="V5" s="18">
        <f t="shared" ref="V5:V33" si="6">Q5+R5+S5+T5</f>
        <v>245.20620500738323</v>
      </c>
      <c r="W5" s="21">
        <v>2.0940537761060887E-4</v>
      </c>
      <c r="X5" s="21">
        <v>5.4468994719445005E-4</v>
      </c>
      <c r="Y5" s="20">
        <v>1.7483973024727335E-2</v>
      </c>
      <c r="Z5" s="18">
        <f t="shared" ref="Z5:Z33" si="7">Y5/X5</f>
        <v>32.098945675025817</v>
      </c>
      <c r="AA5" s="24">
        <v>712.23788999999999</v>
      </c>
      <c r="AB5" s="23">
        <v>34.672800000000002</v>
      </c>
      <c r="AC5" s="23">
        <v>3.45</v>
      </c>
      <c r="AD5" s="23">
        <v>0.20300000000000001</v>
      </c>
      <c r="AE5" s="6">
        <v>1.5304146896242943</v>
      </c>
      <c r="AF5" s="6">
        <v>22.68953390557926</v>
      </c>
      <c r="AG5" s="6">
        <v>1.435554116513196</v>
      </c>
      <c r="AH5" s="9"/>
      <c r="AI5" s="9"/>
      <c r="AJ5" s="9"/>
      <c r="AK5" s="6"/>
      <c r="AL5" s="6"/>
      <c r="AM5" s="6"/>
    </row>
    <row r="6" spans="1:39" s="5" customFormat="1" x14ac:dyDescent="0.25">
      <c r="A6" s="9" t="s">
        <v>7</v>
      </c>
      <c r="B6" s="6">
        <v>73.334574490688993</v>
      </c>
      <c r="C6" s="22">
        <v>0.54448532467532473</v>
      </c>
      <c r="D6" s="18">
        <v>60826.3024</v>
      </c>
      <c r="E6" s="9">
        <f t="shared" si="0"/>
        <v>6.0826302400000003</v>
      </c>
      <c r="F6" s="25">
        <v>36.572752000000001</v>
      </c>
      <c r="G6" s="6">
        <v>6.5880393801047115</v>
      </c>
      <c r="H6" s="6">
        <v>2.2994764397905763</v>
      </c>
      <c r="I6" s="6">
        <v>1.0010854458638745</v>
      </c>
      <c r="J6" s="6">
        <v>24.500131999384237</v>
      </c>
      <c r="K6" s="6">
        <f t="shared" ref="K6:K33" si="8">G6+H6+I6+J6</f>
        <v>34.388733265143401</v>
      </c>
      <c r="L6" s="9">
        <f t="shared" si="1"/>
        <v>0.94028289873136695</v>
      </c>
      <c r="M6" s="9">
        <f t="shared" si="2"/>
        <v>0.7124464809588581</v>
      </c>
      <c r="N6" s="6">
        <f t="shared" si="3"/>
        <v>6.0126541573238885</v>
      </c>
      <c r="O6" s="18">
        <v>385</v>
      </c>
      <c r="P6" s="9">
        <f t="shared" si="4"/>
        <v>6.3294986676684789E-3</v>
      </c>
      <c r="Q6" s="18">
        <v>440.63206462893032</v>
      </c>
      <c r="R6" s="18">
        <v>13.252189141856393</v>
      </c>
      <c r="S6" s="18">
        <v>11.871230753396169</v>
      </c>
      <c r="T6" s="18">
        <v>14.470675357271933</v>
      </c>
      <c r="U6" s="18">
        <f t="shared" si="5"/>
        <v>39.594095252524497</v>
      </c>
      <c r="V6" s="18">
        <f t="shared" si="6"/>
        <v>480.22615988145481</v>
      </c>
      <c r="W6" s="21">
        <v>4.6718781420778503E-5</v>
      </c>
      <c r="X6" s="21">
        <v>1.2783010025351746E-4</v>
      </c>
      <c r="Y6" s="20">
        <v>4.5332222518968013E-2</v>
      </c>
      <c r="Z6" s="18">
        <f t="shared" si="7"/>
        <v>354.62870191811982</v>
      </c>
      <c r="AA6" s="24">
        <v>3370.35961</v>
      </c>
      <c r="AB6" s="23">
        <v>144.80479</v>
      </c>
      <c r="AC6" s="23">
        <v>6.75</v>
      </c>
      <c r="AD6" s="23">
        <v>0.79500000000000004</v>
      </c>
      <c r="AE6" s="6">
        <v>1.3101441903759283</v>
      </c>
      <c r="AF6" s="6">
        <v>9.0996818507909172</v>
      </c>
      <c r="AG6" s="6">
        <v>1.1524089321192796</v>
      </c>
      <c r="AH6" s="9"/>
      <c r="AI6" s="9"/>
      <c r="AJ6" s="9"/>
      <c r="AK6" s="6"/>
      <c r="AL6" s="6"/>
      <c r="AM6" s="6"/>
    </row>
    <row r="7" spans="1:39" s="5" customFormat="1" x14ac:dyDescent="0.25">
      <c r="A7" s="9" t="s">
        <v>8</v>
      </c>
      <c r="B7" s="6">
        <v>75.3478663829396</v>
      </c>
      <c r="C7" s="22">
        <v>0.34405792207792207</v>
      </c>
      <c r="D7" s="18">
        <v>55781.059049999996</v>
      </c>
      <c r="E7" s="9">
        <f t="shared" si="0"/>
        <v>5.5781059049999993</v>
      </c>
      <c r="F7" s="25">
        <v>38.233829</v>
      </c>
      <c r="G7" s="6">
        <v>7.6121591519466065</v>
      </c>
      <c r="H7" s="6">
        <v>1.6642965650723032</v>
      </c>
      <c r="I7" s="6">
        <v>1.0173994714126806</v>
      </c>
      <c r="J7" s="6">
        <v>28.454997046866893</v>
      </c>
      <c r="K7" s="6">
        <f t="shared" si="8"/>
        <v>38.748852235298486</v>
      </c>
      <c r="L7" s="9">
        <f t="shared" si="1"/>
        <v>1.0134703546249184</v>
      </c>
      <c r="M7" s="9">
        <f t="shared" si="2"/>
        <v>0.73434425551695837</v>
      </c>
      <c r="N7" s="6">
        <f t="shared" si="3"/>
        <v>6.8542673178235409</v>
      </c>
      <c r="O7" s="18">
        <v>303</v>
      </c>
      <c r="P7" s="9">
        <f t="shared" si="4"/>
        <v>5.4319513677286487E-3</v>
      </c>
      <c r="Q7" s="18">
        <v>317.56999005145235</v>
      </c>
      <c r="R7" s="18">
        <v>12.395407415278836</v>
      </c>
      <c r="S7" s="18">
        <v>50.805699261906632</v>
      </c>
      <c r="T7" s="18">
        <v>13.652541628380193</v>
      </c>
      <c r="U7" s="18">
        <f t="shared" si="5"/>
        <v>76.853648305565656</v>
      </c>
      <c r="V7" s="18">
        <f t="shared" si="6"/>
        <v>394.42363835701804</v>
      </c>
      <c r="W7" s="21">
        <v>4.407742502866983E-5</v>
      </c>
      <c r="X7" s="21">
        <v>2.4812309777737994E-4</v>
      </c>
      <c r="Y7" s="20">
        <v>2.8645235374067279E-2</v>
      </c>
      <c r="Z7" s="18">
        <f t="shared" si="7"/>
        <v>115.44767750630072</v>
      </c>
      <c r="AA7" s="24">
        <v>2325.7853500000001</v>
      </c>
      <c r="AB7" s="23">
        <v>92.063000000000002</v>
      </c>
      <c r="AC7" s="23">
        <v>8.6199999999999992</v>
      </c>
      <c r="AD7" s="6">
        <v>1.079</v>
      </c>
      <c r="AE7" s="6">
        <v>0.90829296695041994</v>
      </c>
      <c r="AF7" s="6">
        <v>12.671684834208969</v>
      </c>
      <c r="AG7" s="6">
        <v>1.7055544664959554</v>
      </c>
      <c r="AH7" s="9"/>
      <c r="AI7" s="9"/>
      <c r="AJ7" s="9"/>
      <c r="AK7" s="6"/>
      <c r="AL7" s="6"/>
      <c r="AM7" s="6"/>
    </row>
    <row r="8" spans="1:39" s="5" customFormat="1" x14ac:dyDescent="0.25">
      <c r="A8" s="9" t="s">
        <v>9</v>
      </c>
      <c r="B8" s="6">
        <v>75.950216074976709</v>
      </c>
      <c r="C8" s="22">
        <v>0.98034376623376629</v>
      </c>
      <c r="D8" s="18">
        <v>5842.1100099999994</v>
      </c>
      <c r="E8" s="9">
        <f t="shared" si="0"/>
        <v>0.5842110009999999</v>
      </c>
      <c r="F8" s="6">
        <v>38.025224000000001</v>
      </c>
      <c r="G8" s="6">
        <v>5.1135802469135809</v>
      </c>
      <c r="H8" s="6">
        <v>2.6175818271604938</v>
      </c>
      <c r="I8" s="6">
        <v>21.683147942386832</v>
      </c>
      <c r="J8" s="6">
        <v>1.988214521612139</v>
      </c>
      <c r="K8" s="6">
        <f t="shared" si="8"/>
        <v>31.402524538073045</v>
      </c>
      <c r="L8" s="9">
        <f t="shared" si="1"/>
        <v>0.82583404474022415</v>
      </c>
      <c r="M8" s="9">
        <f t="shared" si="2"/>
        <v>6.3313843420505514E-2</v>
      </c>
      <c r="N8" s="6">
        <f t="shared" si="3"/>
        <v>65.088168375658526</v>
      </c>
      <c r="O8" s="18">
        <v>370</v>
      </c>
      <c r="P8" s="9">
        <f t="shared" si="4"/>
        <v>6.3333281873615394E-2</v>
      </c>
      <c r="Q8" s="18">
        <v>328.09866821767861</v>
      </c>
      <c r="R8" s="18">
        <v>11.222435240477886</v>
      </c>
      <c r="S8" s="18">
        <v>0.65746375205095819</v>
      </c>
      <c r="T8" s="18">
        <v>138.3472140647078</v>
      </c>
      <c r="U8" s="18">
        <f t="shared" si="5"/>
        <v>150.22711305723664</v>
      </c>
      <c r="V8" s="18">
        <f t="shared" si="6"/>
        <v>478.32578127491524</v>
      </c>
      <c r="W8" s="21">
        <v>4.4665595036065021E-4</v>
      </c>
      <c r="X8" s="21">
        <v>4.8501037340103516E-4</v>
      </c>
      <c r="Y8" s="20">
        <v>8.1620495065670332E-2</v>
      </c>
      <c r="Z8" s="18">
        <f t="shared" si="7"/>
        <v>168.28608116837472</v>
      </c>
      <c r="AA8" s="24">
        <v>349.74053999999995</v>
      </c>
      <c r="AB8" s="23">
        <v>20.919979999999999</v>
      </c>
      <c r="AC8" s="23">
        <v>1.63</v>
      </c>
      <c r="AD8" s="6">
        <v>0.34899999999999998</v>
      </c>
      <c r="AE8" s="6"/>
      <c r="AF8" s="6"/>
      <c r="AG8" s="6"/>
      <c r="AH8" s="9">
        <v>10.304438640365854</v>
      </c>
      <c r="AI8" s="9">
        <v>1.5587547559756096</v>
      </c>
      <c r="AJ8" s="9">
        <v>0.28274192305731705</v>
      </c>
      <c r="AK8" s="6">
        <v>1.0691573063111801</v>
      </c>
      <c r="AL8" s="6">
        <v>2.5587547559756096</v>
      </c>
      <c r="AM8" s="6">
        <v>1.3040235731799108</v>
      </c>
    </row>
    <row r="9" spans="1:39" s="5" customFormat="1" x14ac:dyDescent="0.25">
      <c r="A9" s="9" t="s">
        <v>10</v>
      </c>
      <c r="B9" s="6">
        <v>79.560790390557315</v>
      </c>
      <c r="C9" s="22">
        <v>0.52292103896103892</v>
      </c>
      <c r="D9" s="18">
        <v>1726.0135700000001</v>
      </c>
      <c r="E9" s="9">
        <f t="shared" si="0"/>
        <v>0.17260135700000001</v>
      </c>
      <c r="F9" s="6">
        <v>15.149616</v>
      </c>
      <c r="G9" s="6">
        <v>3.7476759258278145</v>
      </c>
      <c r="H9" s="6">
        <v>0.97379785033112587</v>
      </c>
      <c r="I9" s="6">
        <v>5.2623506503311264</v>
      </c>
      <c r="J9" s="6">
        <v>1.3258426740683866</v>
      </c>
      <c r="K9" s="6">
        <f t="shared" si="8"/>
        <v>11.309667100558453</v>
      </c>
      <c r="L9" s="9">
        <f t="shared" si="1"/>
        <v>0.74653160189396572</v>
      </c>
      <c r="M9" s="9">
        <f t="shared" si="2"/>
        <v>0.11723091955579476</v>
      </c>
      <c r="N9" s="6">
        <f t="shared" si="3"/>
        <v>87.772287908489616</v>
      </c>
      <c r="O9" s="18">
        <v>255</v>
      </c>
      <c r="P9" s="9">
        <f t="shared" si="4"/>
        <v>0.14773927878214768</v>
      </c>
      <c r="Q9" s="18">
        <v>209.81212210117485</v>
      </c>
      <c r="R9" s="18">
        <v>27.419366865846751</v>
      </c>
      <c r="S9" s="18">
        <v>14.436899389484825</v>
      </c>
      <c r="T9" s="18"/>
      <c r="U9" s="18">
        <f t="shared" si="5"/>
        <v>41.856266255331576</v>
      </c>
      <c r="V9" s="18">
        <f t="shared" si="6"/>
        <v>251.66838835650643</v>
      </c>
      <c r="W9" s="21"/>
      <c r="X9" s="21">
        <v>1.3513355154430031E-4</v>
      </c>
      <c r="Y9" s="20">
        <v>4.353684447265331E-2</v>
      </c>
      <c r="Z9" s="18">
        <f t="shared" si="7"/>
        <v>322.17642454531949</v>
      </c>
      <c r="AA9" s="24">
        <v>106.24933999999999</v>
      </c>
      <c r="AB9" s="23">
        <v>10.124139999999999</v>
      </c>
      <c r="AC9" s="23">
        <v>0.5</v>
      </c>
      <c r="AD9" s="6">
        <v>6.7000000000000004E-2</v>
      </c>
      <c r="AE9" s="6"/>
      <c r="AF9" s="6"/>
      <c r="AG9" s="6"/>
      <c r="AH9" s="9">
        <v>6.9878470496341452</v>
      </c>
      <c r="AI9" s="9">
        <v>0.47895105402439025</v>
      </c>
      <c r="AJ9" s="9">
        <v>4.7424480242682934E-2</v>
      </c>
      <c r="AK9" s="6">
        <v>1.0468983023465379</v>
      </c>
      <c r="AL9" s="6">
        <v>1.4789510540243902</v>
      </c>
      <c r="AM9" s="6">
        <v>1.0509940647770786</v>
      </c>
    </row>
    <row r="10" spans="1:39" s="5" customFormat="1" x14ac:dyDescent="0.25">
      <c r="A10" s="9" t="s">
        <v>11</v>
      </c>
      <c r="B10" s="6">
        <v>82.059046094912986</v>
      </c>
      <c r="C10" s="22">
        <v>0.3284949350649351</v>
      </c>
      <c r="D10" s="18">
        <v>1806.6</v>
      </c>
      <c r="E10" s="9">
        <f t="shared" si="0"/>
        <v>0.18065999999999999</v>
      </c>
      <c r="F10" s="6">
        <v>12.958017</v>
      </c>
      <c r="G10" s="6">
        <v>2.5146115793669401</v>
      </c>
      <c r="H10" s="6">
        <v>0.7787633929660025</v>
      </c>
      <c r="I10" s="6">
        <v>5.4738113430246189</v>
      </c>
      <c r="J10" s="6">
        <v>0.48044762968564647</v>
      </c>
      <c r="K10" s="6">
        <f t="shared" si="8"/>
        <v>9.2476339450432068</v>
      </c>
      <c r="L10" s="9">
        <f t="shared" si="1"/>
        <v>0.71366119870372191</v>
      </c>
      <c r="M10" s="9">
        <f t="shared" si="2"/>
        <v>5.1953573480616584E-2</v>
      </c>
      <c r="N10" s="6">
        <f t="shared" si="3"/>
        <v>71.725988043839266</v>
      </c>
      <c r="O10" s="18">
        <v>241</v>
      </c>
      <c r="P10" s="9">
        <f t="shared" si="4"/>
        <v>0.13339975644857743</v>
      </c>
      <c r="Q10" s="18">
        <v>175.96609209912245</v>
      </c>
      <c r="R10" s="18">
        <v>40.639487835900063</v>
      </c>
      <c r="S10" s="18">
        <v>28.450947518162884</v>
      </c>
      <c r="T10" s="18">
        <v>10.404951532817675</v>
      </c>
      <c r="U10" s="18">
        <f t="shared" si="5"/>
        <v>79.495386886880624</v>
      </c>
      <c r="V10" s="18">
        <f t="shared" si="6"/>
        <v>255.46147898600307</v>
      </c>
      <c r="W10" s="21">
        <v>3.3592534166777542E-5</v>
      </c>
      <c r="X10" s="21">
        <v>2.5665198839956293E-4</v>
      </c>
      <c r="Y10" s="20">
        <v>2.7349507540166108E-2</v>
      </c>
      <c r="Z10" s="18">
        <f t="shared" si="7"/>
        <v>106.56261699242181</v>
      </c>
      <c r="AA10" s="24">
        <v>84.78801</v>
      </c>
      <c r="AB10" s="23">
        <v>5.2542499999999999</v>
      </c>
      <c r="AC10" s="23">
        <v>0.09</v>
      </c>
      <c r="AD10" s="6">
        <v>3.9E-2</v>
      </c>
      <c r="AE10" s="6"/>
      <c r="AF10" s="6"/>
      <c r="AG10" s="6"/>
      <c r="AH10" s="9">
        <v>1.9715256097560978</v>
      </c>
      <c r="AI10" s="9">
        <v>6.7968292682926826E-2</v>
      </c>
      <c r="AJ10" s="9">
        <v>1.8510512195121953E-2</v>
      </c>
      <c r="AK10" s="6">
        <v>1.0132317155017188</v>
      </c>
      <c r="AL10" s="6">
        <v>1.0679682926829268</v>
      </c>
      <c r="AM10" s="6">
        <v>1.0199037765538945</v>
      </c>
    </row>
    <row r="11" spans="1:39" s="5" customFormat="1" x14ac:dyDescent="0.25">
      <c r="A11" s="9" t="s">
        <v>12</v>
      </c>
      <c r="B11" s="6">
        <v>84.465104267322147</v>
      </c>
      <c r="C11" s="22">
        <v>0.93670740259740237</v>
      </c>
      <c r="D11" s="18">
        <v>3383.0304999999998</v>
      </c>
      <c r="E11" s="9">
        <f t="shared" si="0"/>
        <v>0.33830304999999999</v>
      </c>
      <c r="F11" s="6">
        <v>38.909721999999995</v>
      </c>
      <c r="G11" s="6">
        <v>4.768464667938022</v>
      </c>
      <c r="H11" s="6">
        <v>0.27573850011918954</v>
      </c>
      <c r="I11" s="6">
        <v>20.715523153754472</v>
      </c>
      <c r="J11" s="6">
        <v>1.0211448618028407</v>
      </c>
      <c r="K11" s="6">
        <f t="shared" si="8"/>
        <v>26.780871183614526</v>
      </c>
      <c r="L11" s="9">
        <f t="shared" si="1"/>
        <v>0.68828225458959924</v>
      </c>
      <c r="M11" s="9">
        <f t="shared" si="2"/>
        <v>3.812963569413727E-2</v>
      </c>
      <c r="N11" s="6">
        <f t="shared" si="3"/>
        <v>115.01439907207457</v>
      </c>
      <c r="O11" s="18">
        <v>572</v>
      </c>
      <c r="P11" s="9">
        <f t="shared" si="4"/>
        <v>0.16907917324422586</v>
      </c>
      <c r="Q11" s="18">
        <v>219.88430702614934</v>
      </c>
      <c r="R11" s="18">
        <v>12.338056642727997</v>
      </c>
      <c r="S11" s="18">
        <v>39.363226193238155</v>
      </c>
      <c r="T11" s="18">
        <v>11.875911836109539</v>
      </c>
      <c r="U11" s="18">
        <f t="shared" si="5"/>
        <v>63.577194672075692</v>
      </c>
      <c r="V11" s="18">
        <f t="shared" si="6"/>
        <v>283.46150169822505</v>
      </c>
      <c r="W11" s="21">
        <v>3.8341550449117125E-5</v>
      </c>
      <c r="X11" s="21">
        <v>2.0525987819485921E-4</v>
      </c>
      <c r="Y11" s="20">
        <v>7.7987461709882813E-2</v>
      </c>
      <c r="Z11" s="18">
        <f t="shared" si="7"/>
        <v>379.94498679302069</v>
      </c>
      <c r="AA11" s="24">
        <v>205.97087999999999</v>
      </c>
      <c r="AB11" s="23">
        <v>20.756970000000003</v>
      </c>
      <c r="AC11" s="23">
        <v>0.88</v>
      </c>
      <c r="AD11" s="6">
        <v>0.13600000000000001</v>
      </c>
      <c r="AE11" s="6"/>
      <c r="AF11" s="6"/>
      <c r="AG11" s="6"/>
      <c r="AH11" s="9">
        <v>14.60975604268293</v>
      </c>
      <c r="AI11" s="9">
        <v>0.83874353048780492</v>
      </c>
      <c r="AJ11" s="9">
        <v>9.7631483353658538E-2</v>
      </c>
      <c r="AK11" s="6">
        <v>1.0980520539777379</v>
      </c>
      <c r="AL11" s="6">
        <v>1.8387435304878048</v>
      </c>
      <c r="AM11" s="6">
        <v>1.1049800896275899</v>
      </c>
    </row>
    <row r="12" spans="1:39" s="5" customFormat="1" x14ac:dyDescent="0.25">
      <c r="A12" s="9" t="s">
        <v>13</v>
      </c>
      <c r="B12" s="6">
        <v>87.118013896233151</v>
      </c>
      <c r="C12" s="22">
        <v>9.0844415584415583E-2</v>
      </c>
      <c r="D12" s="18">
        <v>393.34746999999999</v>
      </c>
      <c r="E12" s="9">
        <f t="shared" si="0"/>
        <v>3.9334746999999996E-2</v>
      </c>
      <c r="F12" s="6">
        <v>8.0025880000000011</v>
      </c>
      <c r="G12" s="6">
        <v>0.75754962797494796</v>
      </c>
      <c r="H12" s="6">
        <v>0.47937244822546971</v>
      </c>
      <c r="I12" s="6">
        <v>3.7905143336116911</v>
      </c>
      <c r="J12" s="6">
        <v>0.50297014084629987</v>
      </c>
      <c r="K12" s="6">
        <f t="shared" si="8"/>
        <v>5.5304065506584088</v>
      </c>
      <c r="L12" s="9">
        <f t="shared" si="1"/>
        <v>0.69107725534019848</v>
      </c>
      <c r="M12" s="9">
        <f t="shared" si="2"/>
        <v>9.0946323066686666E-2</v>
      </c>
      <c r="N12" s="6">
        <f t="shared" si="3"/>
        <v>203.44831504827022</v>
      </c>
      <c r="O12" s="18">
        <v>213</v>
      </c>
      <c r="P12" s="9">
        <f t="shared" si="4"/>
        <v>0.54150596163742959</v>
      </c>
      <c r="Q12" s="18">
        <v>154.03798734755671</v>
      </c>
      <c r="R12" s="18">
        <v>9.6096044870391051</v>
      </c>
      <c r="S12" s="18">
        <v>29.97524419520029</v>
      </c>
      <c r="T12" s="18"/>
      <c r="U12" s="18">
        <f t="shared" si="5"/>
        <v>39.584848682239397</v>
      </c>
      <c r="V12" s="18">
        <f t="shared" si="6"/>
        <v>193.62283602979608</v>
      </c>
      <c r="W12" s="21"/>
      <c r="X12" s="21">
        <v>1.2780024756970168E-4</v>
      </c>
      <c r="Y12" s="20">
        <v>7.5634348167859123E-3</v>
      </c>
      <c r="Z12" s="18">
        <f t="shared" si="7"/>
        <v>59.181691433428945</v>
      </c>
      <c r="AA12" s="24">
        <v>4.8964600000000003</v>
      </c>
      <c r="AB12" s="23">
        <v>0.27725</v>
      </c>
      <c r="AC12" s="23">
        <v>0.08</v>
      </c>
      <c r="AD12" s="6">
        <v>8.9999999999999993E-3</v>
      </c>
      <c r="AE12" s="6"/>
      <c r="AF12" s="6"/>
      <c r="AG12" s="6"/>
      <c r="AH12" s="9">
        <v>-0.43749113451219512</v>
      </c>
      <c r="AI12" s="9">
        <v>7.5203079634146339E-2</v>
      </c>
      <c r="AJ12" s="9">
        <v>4.5388640597560969E-3</v>
      </c>
      <c r="AK12" s="6">
        <v>0.99706381788917997</v>
      </c>
      <c r="AL12" s="6">
        <v>1.0752030796341463</v>
      </c>
      <c r="AM12" s="6">
        <v>1.004880498988985</v>
      </c>
    </row>
    <row r="13" spans="1:39" s="5" customFormat="1" x14ac:dyDescent="0.25">
      <c r="A13" s="9" t="s">
        <v>14</v>
      </c>
      <c r="B13" s="6">
        <v>89.705493018601459</v>
      </c>
      <c r="C13" s="22">
        <v>0.33032</v>
      </c>
      <c r="D13" s="18">
        <v>41983.742290000002</v>
      </c>
      <c r="E13" s="9">
        <f t="shared" si="0"/>
        <v>4.1983742290000006</v>
      </c>
      <c r="F13" s="25">
        <v>36.272100000000002</v>
      </c>
      <c r="G13" s="6">
        <v>7.4742892794392537</v>
      </c>
      <c r="H13" s="6">
        <v>1.7976503495327105</v>
      </c>
      <c r="I13" s="6">
        <v>0.94907075303738342</v>
      </c>
      <c r="J13" s="6">
        <v>20.403677950762017</v>
      </c>
      <c r="K13" s="6">
        <f t="shared" si="8"/>
        <v>30.624688332771363</v>
      </c>
      <c r="L13" s="9">
        <f t="shared" si="1"/>
        <v>0.84430425403468123</v>
      </c>
      <c r="M13" s="9">
        <f t="shared" si="2"/>
        <v>0.66624932567650386</v>
      </c>
      <c r="N13" s="6">
        <f t="shared" si="3"/>
        <v>8.6395585580372511</v>
      </c>
      <c r="O13" s="18">
        <v>131</v>
      </c>
      <c r="P13" s="9">
        <f t="shared" si="4"/>
        <v>3.1202554335229555E-3</v>
      </c>
      <c r="Q13" s="18">
        <v>160.66469278615529</v>
      </c>
      <c r="R13" s="18">
        <v>6.176174640478699</v>
      </c>
      <c r="S13" s="18">
        <v>3.5821812914776454</v>
      </c>
      <c r="T13" s="18">
        <v>14.903960369773221</v>
      </c>
      <c r="U13" s="18">
        <f t="shared" si="5"/>
        <v>24.662316301729568</v>
      </c>
      <c r="V13" s="18">
        <f t="shared" si="6"/>
        <v>185.32700908788485</v>
      </c>
      <c r="W13" s="21">
        <v>4.8117648252641644E-5</v>
      </c>
      <c r="X13" s="21">
        <v>7.9622639315973294E-5</v>
      </c>
      <c r="Y13" s="20">
        <v>2.7501456997752062E-2</v>
      </c>
      <c r="Z13" s="18">
        <f t="shared" si="7"/>
        <v>345.39745522144386</v>
      </c>
      <c r="AA13" s="24">
        <v>1533.2291</v>
      </c>
      <c r="AB13" s="23">
        <v>77.482880000000009</v>
      </c>
      <c r="AC13" s="23">
        <v>5.77</v>
      </c>
      <c r="AD13" s="6">
        <v>0.84799999999999998</v>
      </c>
      <c r="AE13" s="6">
        <v>1.015668986149423</v>
      </c>
      <c r="AF13" s="6">
        <v>11.269600426084358</v>
      </c>
      <c r="AG13" s="6">
        <v>1.7809249103295757</v>
      </c>
      <c r="AH13" s="9"/>
      <c r="AI13" s="9"/>
      <c r="AJ13" s="9"/>
      <c r="AK13" s="6"/>
      <c r="AL13" s="6"/>
      <c r="AM13" s="6"/>
    </row>
    <row r="14" spans="1:39" s="5" customFormat="1" x14ac:dyDescent="0.25">
      <c r="A14" s="9" t="s">
        <v>15</v>
      </c>
      <c r="B14" s="6">
        <v>92.278101571300994</v>
      </c>
      <c r="C14" s="22">
        <v>1.0547606493506494</v>
      </c>
      <c r="D14" s="18">
        <v>50212.654499999997</v>
      </c>
      <c r="E14" s="9">
        <f t="shared" si="0"/>
        <v>5.0212654499999996</v>
      </c>
      <c r="F14" s="25">
        <v>25.226389999999999</v>
      </c>
      <c r="G14" s="6">
        <v>5.9552748560747659</v>
      </c>
      <c r="H14" s="6">
        <v>1.7444502639667705</v>
      </c>
      <c r="I14" s="6">
        <v>1.0473777954309447</v>
      </c>
      <c r="J14" s="6">
        <v>20.214317829910399</v>
      </c>
      <c r="K14" s="6">
        <f t="shared" si="8"/>
        <v>28.961420745382881</v>
      </c>
      <c r="L14" s="9">
        <f t="shared" si="1"/>
        <v>1.1480604535719492</v>
      </c>
      <c r="M14" s="9">
        <f t="shared" si="2"/>
        <v>0.69797397053226495</v>
      </c>
      <c r="N14" s="6">
        <f t="shared" si="3"/>
        <v>5.0239108549817857</v>
      </c>
      <c r="O14" s="18">
        <v>194</v>
      </c>
      <c r="P14" s="9">
        <f t="shared" si="4"/>
        <v>3.8635678980086588E-3</v>
      </c>
      <c r="Q14" s="18">
        <v>264.40818012807273</v>
      </c>
      <c r="R14" s="18">
        <v>9.5794809108029462</v>
      </c>
      <c r="S14" s="18">
        <v>31.524154482461373</v>
      </c>
      <c r="T14" s="18">
        <v>19.830613509605456</v>
      </c>
      <c r="U14" s="18">
        <f t="shared" si="5"/>
        <v>60.934248902869776</v>
      </c>
      <c r="V14" s="18">
        <f t="shared" si="6"/>
        <v>325.34242903094253</v>
      </c>
      <c r="W14" s="21">
        <v>6.4023418059034853E-5</v>
      </c>
      <c r="X14" s="21">
        <v>1.9672709014938264E-4</v>
      </c>
      <c r="Y14" s="20">
        <v>8.7816222575193531E-2</v>
      </c>
      <c r="Z14" s="18">
        <f t="shared" si="7"/>
        <v>446.38601886761609</v>
      </c>
      <c r="AA14" s="24">
        <v>2561.0096200000003</v>
      </c>
      <c r="AB14" s="23">
        <v>130.21806000000001</v>
      </c>
      <c r="AC14" s="23">
        <v>6.7</v>
      </c>
      <c r="AD14" s="6">
        <v>1.0549999999999999</v>
      </c>
      <c r="AE14" s="6">
        <v>1.427202585666338</v>
      </c>
      <c r="AF14" s="6">
        <v>10.941464964772974</v>
      </c>
      <c r="AG14" s="6">
        <v>1.8525510412189836</v>
      </c>
      <c r="AH14" s="9"/>
      <c r="AI14" s="9"/>
      <c r="AJ14" s="9"/>
      <c r="AK14" s="6"/>
      <c r="AL14" s="6"/>
      <c r="AM14" s="6"/>
    </row>
    <row r="15" spans="1:39" s="5" customFormat="1" x14ac:dyDescent="0.25">
      <c r="A15" s="9" t="s">
        <v>16</v>
      </c>
      <c r="B15" s="6">
        <v>94.898295946940664</v>
      </c>
      <c r="C15" s="22">
        <v>8.0455844155844156E-2</v>
      </c>
      <c r="D15" s="18">
        <v>263.94450999999998</v>
      </c>
      <c r="E15" s="9">
        <f t="shared" si="0"/>
        <v>2.6394450999999999E-2</v>
      </c>
      <c r="F15" s="6">
        <v>33.648367999999998</v>
      </c>
      <c r="G15" s="6">
        <v>0.41098043223529412</v>
      </c>
      <c r="H15" s="6">
        <v>2.3606029905882346</v>
      </c>
      <c r="I15" s="6">
        <v>22.633456447058819</v>
      </c>
      <c r="J15" s="6">
        <v>0.10285487307522131</v>
      </c>
      <c r="K15" s="6">
        <f t="shared" si="8"/>
        <v>25.507894742957568</v>
      </c>
      <c r="L15" s="9">
        <f t="shared" si="1"/>
        <v>0.75807227093324614</v>
      </c>
      <c r="M15" s="9">
        <f t="shared" si="2"/>
        <v>4.0322760506771478E-3</v>
      </c>
      <c r="N15" s="6">
        <f t="shared" si="3"/>
        <v>1274.8273491272844</v>
      </c>
      <c r="O15" s="18">
        <v>489</v>
      </c>
      <c r="P15" s="9">
        <f t="shared" si="4"/>
        <v>1.8526621372045209</v>
      </c>
      <c r="Q15" s="18">
        <v>276.12246658944304</v>
      </c>
      <c r="R15" s="18">
        <v>83.8470332461455</v>
      </c>
      <c r="S15" s="18">
        <v>172.94008440826332</v>
      </c>
      <c r="T15" s="18">
        <v>26.14796085127302</v>
      </c>
      <c r="U15" s="18">
        <f t="shared" si="5"/>
        <v>282.93507850568182</v>
      </c>
      <c r="V15" s="18">
        <f t="shared" si="6"/>
        <v>559.05754509512496</v>
      </c>
      <c r="W15" s="21">
        <v>8.4419063896406726E-5</v>
      </c>
      <c r="X15" s="21">
        <v>9.1345992931388196E-4</v>
      </c>
      <c r="Y15" s="20">
        <v>6.698513375725931E-3</v>
      </c>
      <c r="Z15" s="18">
        <f t="shared" si="7"/>
        <v>7.3331222977206219</v>
      </c>
      <c r="AA15" s="24">
        <v>5.8407</v>
      </c>
      <c r="AB15" s="23">
        <v>2.9747300000000001</v>
      </c>
      <c r="AC15" s="23">
        <v>0.15</v>
      </c>
      <c r="AD15" s="6">
        <v>1.9E-2</v>
      </c>
      <c r="AE15" s="6"/>
      <c r="AF15" s="6"/>
      <c r="AG15" s="6"/>
      <c r="AH15" s="9">
        <v>2.4951235123170732</v>
      </c>
      <c r="AI15" s="9">
        <v>0.14678116451219511</v>
      </c>
      <c r="AJ15" s="9">
        <v>1.6006482996341463E-2</v>
      </c>
      <c r="AK15" s="6">
        <v>1.0167457953846784</v>
      </c>
      <c r="AL15" s="6">
        <v>1.146781164512195</v>
      </c>
      <c r="AM15" s="6">
        <v>1.0172112720390769</v>
      </c>
    </row>
    <row r="16" spans="1:39" s="5" customFormat="1" x14ac:dyDescent="0.25">
      <c r="A16" s="9" t="s">
        <v>17</v>
      </c>
      <c r="B16" s="6">
        <v>97.509567980779053</v>
      </c>
      <c r="C16" s="22">
        <v>0.12889662337662336</v>
      </c>
      <c r="D16" s="18">
        <v>95868.108219999995</v>
      </c>
      <c r="E16" s="9">
        <f t="shared" si="0"/>
        <v>9.5868108220000003</v>
      </c>
      <c r="F16" s="6">
        <v>2.1617069999999998</v>
      </c>
      <c r="G16" s="6">
        <v>6.9657915237154144E-2</v>
      </c>
      <c r="H16" s="6">
        <v>2.0386642470355733E-2</v>
      </c>
      <c r="I16" s="6">
        <v>7.8503773241106717E-2</v>
      </c>
      <c r="J16" s="6">
        <v>3.7424654126686045E-3</v>
      </c>
      <c r="K16" s="6">
        <f t="shared" si="8"/>
        <v>0.17229079636128519</v>
      </c>
      <c r="L16" s="9">
        <f t="shared" si="1"/>
        <v>7.970127143099652E-2</v>
      </c>
      <c r="M16" s="9">
        <f t="shared" si="2"/>
        <v>2.1721795311810167E-2</v>
      </c>
      <c r="N16" s="6">
        <f t="shared" si="3"/>
        <v>0.22548760376488003</v>
      </c>
      <c r="O16" s="18">
        <v>793</v>
      </c>
      <c r="P16" s="9">
        <f t="shared" si="4"/>
        <v>8.2717810408880522E-3</v>
      </c>
      <c r="Q16" s="18">
        <v>383.34143660211657</v>
      </c>
      <c r="R16" s="18">
        <v>53.673907769092018</v>
      </c>
      <c r="S16" s="18">
        <v>169.39115976817661</v>
      </c>
      <c r="T16" s="18">
        <v>3.1515364743073859</v>
      </c>
      <c r="U16" s="18">
        <f t="shared" si="5"/>
        <v>226.21660401157601</v>
      </c>
      <c r="V16" s="18">
        <f t="shared" si="6"/>
        <v>609.55804061369258</v>
      </c>
      <c r="W16" s="21">
        <v>1.0174780378082863E-5</v>
      </c>
      <c r="X16" s="21">
        <v>7.3034352686632666E-4</v>
      </c>
      <c r="Y16" s="20">
        <v>1.073154802902534E-2</v>
      </c>
      <c r="Z16" s="18">
        <f t="shared" si="7"/>
        <v>14.693836029561352</v>
      </c>
      <c r="AA16" s="24">
        <v>3208.6521600000001</v>
      </c>
      <c r="AB16" s="23">
        <v>60.793129999999998</v>
      </c>
      <c r="AC16" s="23">
        <v>0.24</v>
      </c>
      <c r="AD16" s="6">
        <v>3.786</v>
      </c>
      <c r="AE16" s="6">
        <v>0.34898594016706497</v>
      </c>
      <c r="AF16" s="6">
        <v>0.20528203138042481</v>
      </c>
      <c r="AG16" s="6">
        <v>3.4820688656195711</v>
      </c>
      <c r="AH16" s="9"/>
      <c r="AI16" s="9"/>
      <c r="AJ16" s="9"/>
      <c r="AK16" s="6"/>
      <c r="AL16" s="6"/>
      <c r="AM16" s="6"/>
    </row>
    <row r="17" spans="1:39" s="5" customFormat="1" x14ac:dyDescent="0.25">
      <c r="A17" s="9" t="s">
        <v>18</v>
      </c>
      <c r="B17" s="6">
        <v>100.08217653347859</v>
      </c>
      <c r="C17" s="22">
        <v>8.9571818181818197E-2</v>
      </c>
      <c r="D17" s="18">
        <v>95109.372510000001</v>
      </c>
      <c r="E17" s="9">
        <f t="shared" si="0"/>
        <v>9.5109372509999996</v>
      </c>
      <c r="F17" s="6">
        <v>2.4061240000000002</v>
      </c>
      <c r="G17" s="6">
        <v>7.67881080720339E-2</v>
      </c>
      <c r="H17" s="6">
        <v>1.4667926514830509E-2</v>
      </c>
      <c r="I17" s="6">
        <v>4.4299703241525427E-2</v>
      </c>
      <c r="J17" s="6">
        <v>7.4246299450739361E-3</v>
      </c>
      <c r="K17" s="6">
        <f t="shared" si="8"/>
        <v>0.14318036777346377</v>
      </c>
      <c r="L17" s="9">
        <f t="shared" si="1"/>
        <v>5.9506645448640122E-2</v>
      </c>
      <c r="M17" s="9">
        <f t="shared" si="2"/>
        <v>5.1855083630047601E-2</v>
      </c>
      <c r="N17" s="6">
        <f t="shared" si="3"/>
        <v>0.25298495158792211</v>
      </c>
      <c r="O17" s="18">
        <v>692</v>
      </c>
      <c r="P17" s="9">
        <f t="shared" si="4"/>
        <v>7.2758339345288144E-3</v>
      </c>
      <c r="Q17" s="18">
        <v>173.93781595392835</v>
      </c>
      <c r="R17" s="18">
        <v>41.182564253542552</v>
      </c>
      <c r="S17" s="18">
        <v>136.20236577754608</v>
      </c>
      <c r="T17" s="18">
        <v>7.6612088593084255</v>
      </c>
      <c r="U17" s="18">
        <f t="shared" si="5"/>
        <v>185.04613889039706</v>
      </c>
      <c r="V17" s="18">
        <f t="shared" si="6"/>
        <v>358.98395484432541</v>
      </c>
      <c r="W17" s="21">
        <v>2.4734321880636745E-5</v>
      </c>
      <c r="X17" s="21">
        <v>5.9742409404790167E-4</v>
      </c>
      <c r="Y17" s="20">
        <v>7.457482156508051E-3</v>
      </c>
      <c r="Z17" s="18">
        <f t="shared" si="7"/>
        <v>12.482727480874093</v>
      </c>
      <c r="AA17" s="24">
        <v>2840.5288700000001</v>
      </c>
      <c r="AB17" s="23">
        <v>57.706510000000002</v>
      </c>
      <c r="AC17" s="23">
        <v>0.25</v>
      </c>
      <c r="AD17" s="6">
        <v>3.6469999999999998</v>
      </c>
      <c r="AE17" s="6">
        <v>0.33390973215948871</v>
      </c>
      <c r="AF17" s="6">
        <v>0.2155413232049721</v>
      </c>
      <c r="AG17" s="6">
        <v>3.3809858310904652</v>
      </c>
      <c r="AH17" s="9"/>
      <c r="AI17" s="9"/>
      <c r="AJ17" s="9"/>
      <c r="AK17" s="6"/>
      <c r="AL17" s="6"/>
      <c r="AM17" s="6"/>
    </row>
    <row r="18" spans="1:39" s="5" customFormat="1" x14ac:dyDescent="0.25">
      <c r="A18" s="9" t="s">
        <v>19</v>
      </c>
      <c r="B18" s="6">
        <v>102.66073331404567</v>
      </c>
      <c r="C18" s="22">
        <v>9.0117272727272726E-2</v>
      </c>
      <c r="D18" s="18">
        <v>85042.551769999991</v>
      </c>
      <c r="E18" s="9">
        <f t="shared" si="0"/>
        <v>8.5042551769999992</v>
      </c>
      <c r="F18" s="6">
        <v>1.3208629999999999</v>
      </c>
      <c r="G18" s="6">
        <v>4.249907167755991E-2</v>
      </c>
      <c r="H18" s="6">
        <v>8.9949423507625238E-3</v>
      </c>
      <c r="I18" s="6">
        <v>2.8268811742919394E-2</v>
      </c>
      <c r="J18" s="6">
        <v>1.8189771360042462E-2</v>
      </c>
      <c r="K18" s="6">
        <f t="shared" si="8"/>
        <v>9.7952597131284291E-2</v>
      </c>
      <c r="L18" s="9">
        <f t="shared" si="1"/>
        <v>7.4158029357536931E-2</v>
      </c>
      <c r="M18" s="9">
        <f t="shared" si="2"/>
        <v>0.18569973530832473</v>
      </c>
      <c r="N18" s="6">
        <f t="shared" si="3"/>
        <v>0.15531789351433287</v>
      </c>
      <c r="O18" s="18">
        <v>523</v>
      </c>
      <c r="P18" s="9">
        <f t="shared" si="4"/>
        <v>6.1498624995927733E-3</v>
      </c>
      <c r="Q18" s="18">
        <v>224.28295880936324</v>
      </c>
      <c r="R18" s="18">
        <v>55.472344468195089</v>
      </c>
      <c r="S18" s="18">
        <v>121.12369729850775</v>
      </c>
      <c r="T18" s="18">
        <v>1.7142646533199735</v>
      </c>
      <c r="U18" s="18">
        <f t="shared" si="5"/>
        <v>178.31030642002284</v>
      </c>
      <c r="V18" s="18">
        <f t="shared" si="6"/>
        <v>402.59326522938602</v>
      </c>
      <c r="W18" s="21">
        <v>5.5345278405113109E-6</v>
      </c>
      <c r="X18" s="21">
        <v>5.7567736301421452E-4</v>
      </c>
      <c r="Y18" s="20">
        <v>7.5028950734553936E-3</v>
      </c>
      <c r="Z18" s="18">
        <f t="shared" si="7"/>
        <v>13.033159813980967</v>
      </c>
      <c r="AA18" s="24">
        <v>2201.1876200000002</v>
      </c>
      <c r="AB18" s="23">
        <v>43.997819999999997</v>
      </c>
      <c r="AC18" s="23">
        <v>0.37</v>
      </c>
      <c r="AD18" s="6">
        <v>4.0019999999999998</v>
      </c>
      <c r="AE18" s="6">
        <v>0.28472294004786913</v>
      </c>
      <c r="AF18" s="6">
        <v>0.35676257789224619</v>
      </c>
      <c r="AG18" s="6">
        <v>4.1492700863841003</v>
      </c>
      <c r="AH18" s="9"/>
      <c r="AI18" s="9"/>
      <c r="AJ18" s="9"/>
      <c r="AK18" s="6"/>
      <c r="AL18" s="6"/>
      <c r="AM18" s="6"/>
    </row>
    <row r="19" spans="1:39" s="5" customFormat="1" x14ac:dyDescent="0.25">
      <c r="A19" s="9" t="s">
        <v>20</v>
      </c>
      <c r="B19" s="6">
        <v>105.06084325858731</v>
      </c>
      <c r="C19" s="22">
        <v>0.11326012987012989</v>
      </c>
      <c r="D19" s="18">
        <v>85735.245260000011</v>
      </c>
      <c r="E19" s="9">
        <f t="shared" si="0"/>
        <v>8.5735245260000017</v>
      </c>
      <c r="F19" s="6">
        <v>2.3938290000000002</v>
      </c>
      <c r="G19" s="6">
        <v>8.438539141434262E-2</v>
      </c>
      <c r="H19" s="6">
        <v>1.5520210105577689E-2</v>
      </c>
      <c r="I19" s="6">
        <v>4.2509449402390438E-2</v>
      </c>
      <c r="J19" s="6">
        <v>2.5786186172872239E-3</v>
      </c>
      <c r="K19" s="6">
        <f t="shared" si="8"/>
        <v>0.14499366953959797</v>
      </c>
      <c r="L19" s="9">
        <f t="shared" si="1"/>
        <v>6.056976899335665E-2</v>
      </c>
      <c r="M19" s="9">
        <f t="shared" si="2"/>
        <v>1.7784353106416136E-2</v>
      </c>
      <c r="N19" s="6">
        <f t="shared" si="3"/>
        <v>0.27921177489380167</v>
      </c>
      <c r="O19" s="18">
        <v>689</v>
      </c>
      <c r="P19" s="9">
        <f t="shared" si="4"/>
        <v>8.0363682160183268E-3</v>
      </c>
      <c r="Q19" s="18">
        <v>175.54273322485068</v>
      </c>
      <c r="R19" s="18">
        <v>52.455679136815675</v>
      </c>
      <c r="S19" s="18">
        <v>101.02093368227237</v>
      </c>
      <c r="T19" s="18">
        <v>11.430689605339115</v>
      </c>
      <c r="U19" s="18">
        <f t="shared" si="5"/>
        <v>164.90730242442717</v>
      </c>
      <c r="V19" s="18">
        <f t="shared" si="6"/>
        <v>340.45003564927782</v>
      </c>
      <c r="W19" s="21">
        <v>3.6904144138112983E-5</v>
      </c>
      <c r="X19" s="21">
        <v>5.324055737858435E-4</v>
      </c>
      <c r="Y19" s="20">
        <v>9.4297002639355497E-3</v>
      </c>
      <c r="Z19" s="18">
        <f t="shared" si="7"/>
        <v>17.711498016225846</v>
      </c>
      <c r="AA19" s="24">
        <v>2722.8836299999998</v>
      </c>
      <c r="AB19" s="23">
        <v>54.719019999999993</v>
      </c>
      <c r="AC19" s="23">
        <v>0.13</v>
      </c>
      <c r="AD19" s="6">
        <v>3.367</v>
      </c>
      <c r="AE19" s="6">
        <v>0.35124204749080007</v>
      </c>
      <c r="AF19" s="6">
        <v>0.12433626296481186</v>
      </c>
      <c r="AG19" s="6">
        <v>3.4626980761168022</v>
      </c>
      <c r="AH19" s="9"/>
      <c r="AI19" s="9"/>
      <c r="AJ19" s="9"/>
      <c r="AK19" s="6"/>
      <c r="AL19" s="6"/>
      <c r="AM19" s="6"/>
    </row>
    <row r="20" spans="1:39" s="5" customFormat="1" x14ac:dyDescent="0.25">
      <c r="A20" s="9" t="s">
        <v>21</v>
      </c>
      <c r="B20" s="6">
        <v>107.60371067194933</v>
      </c>
      <c r="C20" s="22">
        <v>0.17934155844155847</v>
      </c>
      <c r="D20" s="18">
        <v>1167.1471299999998</v>
      </c>
      <c r="E20" s="9">
        <f t="shared" si="0"/>
        <v>0.11671471299999998</v>
      </c>
      <c r="F20" s="6">
        <v>14.213298000000002</v>
      </c>
      <c r="G20" s="6">
        <v>0.34291744635294114</v>
      </c>
      <c r="H20" s="6">
        <v>0.47696728399999999</v>
      </c>
      <c r="I20" s="6">
        <v>4.4914695388235284</v>
      </c>
      <c r="J20" s="6">
        <v>0.13179606266136265</v>
      </c>
      <c r="K20" s="6">
        <f t="shared" si="8"/>
        <v>5.443150331837832</v>
      </c>
      <c r="L20" s="9">
        <f t="shared" si="1"/>
        <v>0.3829618102595071</v>
      </c>
      <c r="M20" s="9">
        <f t="shared" si="2"/>
        <v>2.421319541561566E-2</v>
      </c>
      <c r="N20" s="6">
        <f t="shared" si="3"/>
        <v>121.77811721132367</v>
      </c>
      <c r="O20" s="18">
        <v>214</v>
      </c>
      <c r="P20" s="9">
        <f t="shared" si="4"/>
        <v>0.18335306192287859</v>
      </c>
      <c r="Q20" s="18">
        <v>151.92808737197726</v>
      </c>
      <c r="R20" s="18">
        <v>59.277111123889178</v>
      </c>
      <c r="S20" s="18">
        <v>33.334206546634078</v>
      </c>
      <c r="T20" s="18">
        <v>9.0623771414863619</v>
      </c>
      <c r="U20" s="18">
        <f t="shared" si="5"/>
        <v>101.67369481200961</v>
      </c>
      <c r="V20" s="18">
        <f t="shared" si="6"/>
        <v>253.60178218398687</v>
      </c>
      <c r="W20" s="21">
        <v>2.9258013629128825E-5</v>
      </c>
      <c r="X20" s="21">
        <v>3.2825497130499649E-4</v>
      </c>
      <c r="Y20" s="20">
        <v>1.4931442714308425E-2</v>
      </c>
      <c r="Z20" s="18">
        <f t="shared" si="7"/>
        <v>45.487331554942237</v>
      </c>
      <c r="AA20" s="24">
        <v>9.941889999999999</v>
      </c>
      <c r="AB20" s="23">
        <v>2.3025500000000001</v>
      </c>
      <c r="AC20" s="23">
        <v>0.06</v>
      </c>
      <c r="AD20" s="6">
        <v>0.04</v>
      </c>
      <c r="AE20" s="6"/>
      <c r="AF20" s="6"/>
      <c r="AG20" s="6"/>
      <c r="AH20" s="9">
        <v>0.18175826378048798</v>
      </c>
      <c r="AI20" s="9">
        <v>4.5766498414634149E-2</v>
      </c>
      <c r="AJ20" s="9">
        <v>2.6762843525609759E-2</v>
      </c>
      <c r="AK20" s="6">
        <v>1.0012198541193322</v>
      </c>
      <c r="AL20" s="6">
        <v>1.0457664984146342</v>
      </c>
      <c r="AM20" s="6">
        <v>1.0287772511028062</v>
      </c>
    </row>
    <row r="21" spans="1:39" s="5" customFormat="1" x14ac:dyDescent="0.25">
      <c r="A21" s="9" t="s">
        <v>22</v>
      </c>
      <c r="B21" s="6">
        <v>110.49157530162708</v>
      </c>
      <c r="C21" s="22">
        <v>0.3895031168831169</v>
      </c>
      <c r="D21" s="18">
        <v>53230.141880000003</v>
      </c>
      <c r="E21" s="9">
        <f t="shared" si="0"/>
        <v>5.3230141880000001</v>
      </c>
      <c r="F21" s="6">
        <v>17.633413000000001</v>
      </c>
      <c r="G21" s="6">
        <v>2.1829658411149828</v>
      </c>
      <c r="H21" s="6">
        <v>0.39393443832752612</v>
      </c>
      <c r="I21" s="6">
        <v>0.57374625389082468</v>
      </c>
      <c r="J21" s="6">
        <v>3.7722711122965786</v>
      </c>
      <c r="K21" s="6">
        <f t="shared" si="8"/>
        <v>6.9229176456299122</v>
      </c>
      <c r="L21" s="9">
        <f t="shared" si="1"/>
        <v>0.39260225151137285</v>
      </c>
      <c r="M21" s="9">
        <f t="shared" si="2"/>
        <v>0.54489614139463616</v>
      </c>
      <c r="N21" s="6">
        <f t="shared" si="3"/>
        <v>3.3126744316692025</v>
      </c>
      <c r="O21" s="18">
        <v>492</v>
      </c>
      <c r="P21" s="9">
        <f t="shared" si="4"/>
        <v>9.2428834983973186E-3</v>
      </c>
      <c r="Q21" s="18">
        <v>357.83215166789017</v>
      </c>
      <c r="R21" s="18">
        <v>101.45742418169988</v>
      </c>
      <c r="S21" s="18">
        <v>75.784379538935028</v>
      </c>
      <c r="T21" s="18"/>
      <c r="U21" s="18">
        <f t="shared" si="5"/>
        <v>177.24180372063489</v>
      </c>
      <c r="V21" s="18">
        <f t="shared" si="6"/>
        <v>535.07395538852506</v>
      </c>
      <c r="W21" s="21"/>
      <c r="X21" s="21">
        <v>5.7222768683616869E-4</v>
      </c>
      <c r="Y21" s="20">
        <v>3.2428866612531589E-2</v>
      </c>
      <c r="Z21" s="18">
        <f t="shared" si="7"/>
        <v>56.671264530784782</v>
      </c>
      <c r="AA21" s="24">
        <v>3031.8445000000002</v>
      </c>
      <c r="AB21" s="23">
        <v>131.71305999999998</v>
      </c>
      <c r="AC21" s="23">
        <v>1.34</v>
      </c>
      <c r="AD21" s="6">
        <v>1.0669999999999999</v>
      </c>
      <c r="AE21" s="6"/>
      <c r="AF21" s="6"/>
      <c r="AG21" s="6"/>
      <c r="AH21" s="9">
        <v>34.989997315609727</v>
      </c>
      <c r="AI21" s="9">
        <v>0.69085192829268294</v>
      </c>
      <c r="AJ21" s="9">
        <v>0.46329229331219501</v>
      </c>
      <c r="AK21" s="6">
        <v>1.2348321967490588</v>
      </c>
      <c r="AL21" s="6">
        <v>1.690851928292683</v>
      </c>
      <c r="AM21" s="6">
        <v>1.4981637562496721</v>
      </c>
    </row>
    <row r="22" spans="1:39" s="5" customFormat="1" x14ac:dyDescent="0.25">
      <c r="A22" s="9" t="s">
        <v>23</v>
      </c>
      <c r="B22" s="6">
        <v>113.05823562645915</v>
      </c>
      <c r="C22" s="22">
        <v>0.22886194805194804</v>
      </c>
      <c r="D22" s="18">
        <v>7191.9224000000004</v>
      </c>
      <c r="E22" s="9">
        <f t="shared" si="0"/>
        <v>0.71919224000000004</v>
      </c>
      <c r="F22" s="6">
        <v>21.782617000000002</v>
      </c>
      <c r="G22" s="6">
        <v>2.4475194782608689</v>
      </c>
      <c r="H22" s="6">
        <v>2.6687159084668188</v>
      </c>
      <c r="I22" s="6">
        <v>4.5042672219679636</v>
      </c>
      <c r="J22" s="6">
        <v>4.6078406067501838</v>
      </c>
      <c r="K22" s="6">
        <f t="shared" si="8"/>
        <v>14.228343215445836</v>
      </c>
      <c r="L22" s="9">
        <f t="shared" si="1"/>
        <v>0.65319714410099738</v>
      </c>
      <c r="M22" s="9">
        <f t="shared" si="2"/>
        <v>0.3238494135949756</v>
      </c>
      <c r="N22" s="6">
        <f t="shared" si="3"/>
        <v>30.287614059906989</v>
      </c>
      <c r="O22" s="18">
        <v>323</v>
      </c>
      <c r="P22" s="9">
        <f t="shared" si="4"/>
        <v>4.4911496820377261E-2</v>
      </c>
      <c r="Q22" s="18">
        <v>228.42080643812071</v>
      </c>
      <c r="R22" s="18">
        <v>47.601562523481441</v>
      </c>
      <c r="S22" s="18">
        <v>25.082256227815574</v>
      </c>
      <c r="T22" s="18">
        <v>13.998883503681537</v>
      </c>
      <c r="U22" s="18">
        <f t="shared" si="5"/>
        <v>86.682702254978551</v>
      </c>
      <c r="V22" s="18">
        <f t="shared" si="6"/>
        <v>315.10350869309923</v>
      </c>
      <c r="W22" s="21">
        <v>4.519559470420849E-5</v>
      </c>
      <c r="X22" s="21">
        <v>2.7985633839665058E-4</v>
      </c>
      <c r="Y22" s="20">
        <v>1.9054362505365751E-2</v>
      </c>
      <c r="Z22" s="18">
        <f t="shared" si="7"/>
        <v>68.086228150242249</v>
      </c>
      <c r="AA22" s="24">
        <v>482.83734000000004</v>
      </c>
      <c r="AB22" s="23">
        <v>28.581220000000002</v>
      </c>
      <c r="AC22" s="23">
        <v>0.96</v>
      </c>
      <c r="AD22" s="6">
        <v>0.34200000000000003</v>
      </c>
      <c r="AE22" s="6"/>
      <c r="AF22" s="6"/>
      <c r="AG22" s="6"/>
      <c r="AH22" s="9">
        <v>15.512970760975611</v>
      </c>
      <c r="AI22" s="9">
        <v>0.87229362926829268</v>
      </c>
      <c r="AJ22" s="9">
        <v>0.2604330752195122</v>
      </c>
      <c r="AK22" s="6">
        <v>1.1041138977246685</v>
      </c>
      <c r="AL22" s="6">
        <v>1.8722936292682926</v>
      </c>
      <c r="AM22" s="6">
        <v>1.2800355647521637</v>
      </c>
    </row>
    <row r="23" spans="1:39" s="5" customFormat="1" x14ac:dyDescent="0.25">
      <c r="A23" s="9" t="s">
        <v>24</v>
      </c>
      <c r="B23" s="6">
        <v>115.49106082427213</v>
      </c>
      <c r="C23" s="22">
        <v>0.63680766233766239</v>
      </c>
      <c r="D23" s="18">
        <v>91650.893430000011</v>
      </c>
      <c r="E23" s="9">
        <f t="shared" si="0"/>
        <v>9.1650893430000018</v>
      </c>
      <c r="F23" s="6">
        <v>27.014831000000001</v>
      </c>
      <c r="G23" s="6">
        <v>2.7460777095890414</v>
      </c>
      <c r="H23" s="6">
        <v>0.74867876894977159</v>
      </c>
      <c r="I23" s="6">
        <v>3.8991179260273983</v>
      </c>
      <c r="J23" s="6">
        <v>4.3297533923526972</v>
      </c>
      <c r="K23" s="6">
        <f t="shared" si="8"/>
        <v>11.723627796918908</v>
      </c>
      <c r="L23" s="9">
        <f t="shared" si="1"/>
        <v>0.43397005877693284</v>
      </c>
      <c r="M23" s="9">
        <f t="shared" si="2"/>
        <v>0.36931856481238695</v>
      </c>
      <c r="N23" s="6">
        <f t="shared" si="3"/>
        <v>2.9475796676911887</v>
      </c>
      <c r="O23" s="18">
        <v>445</v>
      </c>
      <c r="P23" s="9">
        <f t="shared" si="4"/>
        <v>4.8553809280634736E-3</v>
      </c>
      <c r="Q23" s="18">
        <v>229.82499100536126</v>
      </c>
      <c r="R23" s="18">
        <v>66.733774834437085</v>
      </c>
      <c r="S23" s="18">
        <v>110.9536731026444</v>
      </c>
      <c r="T23" s="18">
        <v>13.953660168182646</v>
      </c>
      <c r="U23" s="18">
        <f t="shared" si="5"/>
        <v>191.64110810526412</v>
      </c>
      <c r="V23" s="18">
        <f t="shared" si="6"/>
        <v>421.46609911062541</v>
      </c>
      <c r="W23" s="21">
        <v>4.5049590521671874E-5</v>
      </c>
      <c r="X23" s="21">
        <v>6.1871604605560828E-4</v>
      </c>
      <c r="Y23" s="20">
        <v>5.301870471548268E-2</v>
      </c>
      <c r="Z23" s="18">
        <f t="shared" si="7"/>
        <v>85.691497825995484</v>
      </c>
      <c r="AA23" s="27">
        <v>8469.5616300000002</v>
      </c>
      <c r="AB23" s="23">
        <v>256.40282999999999</v>
      </c>
      <c r="AC23" s="23">
        <v>5.87</v>
      </c>
      <c r="AD23" s="6">
        <v>2.6469999999999998</v>
      </c>
      <c r="AE23" s="6"/>
      <c r="AF23" s="6"/>
      <c r="AG23" s="6"/>
      <c r="AH23" s="9">
        <v>89.866450474756078</v>
      </c>
      <c r="AI23" s="9">
        <v>4.752306177682927</v>
      </c>
      <c r="AJ23" s="9">
        <v>1.6075447452451217</v>
      </c>
      <c r="AK23" s="6">
        <v>1.6031305400990341</v>
      </c>
      <c r="AL23" s="6">
        <v>5.752306177682927</v>
      </c>
      <c r="AM23" s="6">
        <v>2.7285427368227113</v>
      </c>
    </row>
    <row r="24" spans="1:39" s="5" customFormat="1" x14ac:dyDescent="0.25">
      <c r="A24" s="9" t="s">
        <v>25</v>
      </c>
      <c r="B24" s="6">
        <v>118.07853994664043</v>
      </c>
      <c r="C24" s="22">
        <v>0.3842928571428571</v>
      </c>
      <c r="D24" s="18">
        <v>46661.377990000001</v>
      </c>
      <c r="E24" s="9">
        <f t="shared" si="0"/>
        <v>4.6661377990000004</v>
      </c>
      <c r="F24" s="6">
        <v>36.713704</v>
      </c>
      <c r="G24" s="6">
        <v>5.3100099503105582</v>
      </c>
      <c r="H24" s="6">
        <v>1.3292236089026914</v>
      </c>
      <c r="I24" s="6">
        <v>4.281836684472049</v>
      </c>
      <c r="J24" s="6">
        <v>12.069883418527484</v>
      </c>
      <c r="K24" s="6">
        <f t="shared" si="8"/>
        <v>22.990953662212782</v>
      </c>
      <c r="L24" s="9">
        <f t="shared" si="1"/>
        <v>0.62622266775950419</v>
      </c>
      <c r="M24" s="9">
        <f t="shared" si="2"/>
        <v>0.52498402614612594</v>
      </c>
      <c r="N24" s="6">
        <f t="shared" si="3"/>
        <v>7.8681139695163118</v>
      </c>
      <c r="O24" s="18">
        <v>411</v>
      </c>
      <c r="P24" s="9">
        <f t="shared" si="4"/>
        <v>8.8081410730750688E-3</v>
      </c>
      <c r="Q24" s="18">
        <v>298.27436239223448</v>
      </c>
      <c r="R24" s="18">
        <v>44.40717888008303</v>
      </c>
      <c r="S24" s="18">
        <v>36.493868111455143</v>
      </c>
      <c r="T24" s="18">
        <v>18.063198964747119</v>
      </c>
      <c r="U24" s="18">
        <f t="shared" si="5"/>
        <v>98.964245956285296</v>
      </c>
      <c r="V24" s="18">
        <f t="shared" si="6"/>
        <v>397.23860834851979</v>
      </c>
      <c r="W24" s="21">
        <v>5.831729503695719E-5</v>
      </c>
      <c r="X24" s="21">
        <v>3.1950747709784107E-4</v>
      </c>
      <c r="Y24" s="20">
        <v>3.1995075942290993E-2</v>
      </c>
      <c r="Z24" s="18">
        <f t="shared" si="7"/>
        <v>100.1387392649134</v>
      </c>
      <c r="AA24" s="24">
        <v>1744.0835300000001</v>
      </c>
      <c r="AB24" s="23">
        <v>94.347250000000003</v>
      </c>
      <c r="AC24" s="23">
        <v>3.28</v>
      </c>
      <c r="AD24" s="6">
        <v>1.34</v>
      </c>
      <c r="AE24" s="6">
        <v>1.1127542710404792</v>
      </c>
      <c r="AF24" s="6">
        <v>5.7640818078206095</v>
      </c>
      <c r="AG24" s="6">
        <v>2.532084193049966</v>
      </c>
      <c r="AH24" s="9"/>
      <c r="AI24" s="9"/>
      <c r="AJ24" s="9"/>
      <c r="AK24" s="6"/>
      <c r="AL24" s="6"/>
      <c r="AM24" s="6"/>
    </row>
    <row r="25" spans="1:39" s="5" customFormat="1" x14ac:dyDescent="0.25">
      <c r="A25" s="9" t="s">
        <v>26</v>
      </c>
      <c r="B25" s="6">
        <v>120.66304495507504</v>
      </c>
      <c r="C25" s="22">
        <v>0.11004168831168831</v>
      </c>
      <c r="D25" s="18">
        <v>91128.431920000003</v>
      </c>
      <c r="E25" s="9">
        <f t="shared" si="0"/>
        <v>9.1128431919999997</v>
      </c>
      <c r="F25" s="6">
        <v>4.6263670000000001</v>
      </c>
      <c r="G25" s="6">
        <v>0.29734304769585257</v>
      </c>
      <c r="H25" s="6">
        <v>7.7065672165898616E-2</v>
      </c>
      <c r="I25" s="6">
        <v>0.256348553686636</v>
      </c>
      <c r="J25" s="6">
        <v>5.1797336258890776E-2</v>
      </c>
      <c r="K25" s="6">
        <f t="shared" si="8"/>
        <v>0.682554609807278</v>
      </c>
      <c r="L25" s="9">
        <f t="shared" si="1"/>
        <v>0.1475357683052983</v>
      </c>
      <c r="M25" s="9">
        <f t="shared" si="2"/>
        <v>7.5887460892712977E-2</v>
      </c>
      <c r="N25" s="6">
        <f t="shared" si="3"/>
        <v>0.50767547542806446</v>
      </c>
      <c r="O25" s="18">
        <v>893</v>
      </c>
      <c r="P25" s="9">
        <f t="shared" si="4"/>
        <v>9.7993565914087991E-3</v>
      </c>
      <c r="Q25" s="18">
        <v>481.2582095365446</v>
      </c>
      <c r="R25" s="18">
        <v>109.49929100815372</v>
      </c>
      <c r="S25" s="18">
        <v>87.546204088426151</v>
      </c>
      <c r="T25" s="18"/>
      <c r="U25" s="18">
        <f t="shared" si="5"/>
        <v>197.04549509657988</v>
      </c>
      <c r="V25" s="18">
        <f t="shared" si="6"/>
        <v>678.30370463312454</v>
      </c>
      <c r="W25" s="21"/>
      <c r="X25" s="21">
        <v>6.3616418640337021E-4</v>
      </c>
      <c r="Y25" s="20">
        <v>9.161742428747675E-3</v>
      </c>
      <c r="Z25" s="18">
        <f t="shared" si="7"/>
        <v>14.40153756618189</v>
      </c>
      <c r="AA25" s="24">
        <v>4538.6643700000004</v>
      </c>
      <c r="AB25" s="23">
        <v>126.2242</v>
      </c>
      <c r="AC25" s="23">
        <v>0.42</v>
      </c>
      <c r="AD25" s="6">
        <v>1.4770000000000001</v>
      </c>
      <c r="AE25" s="6">
        <v>0.76228313875823739</v>
      </c>
      <c r="AF25" s="6">
        <v>0.37792815342454539</v>
      </c>
      <c r="AG25" s="6">
        <v>1.4290831607989081</v>
      </c>
      <c r="AH25" s="9"/>
      <c r="AI25" s="9"/>
      <c r="AJ25" s="9"/>
      <c r="AK25" s="6"/>
      <c r="AL25" s="6"/>
      <c r="AM25" s="6"/>
    </row>
    <row r="26" spans="1:39" s="5" customFormat="1" x14ac:dyDescent="0.25">
      <c r="A26" s="9" t="s">
        <v>27</v>
      </c>
      <c r="B26" s="6">
        <v>123.25052407744337</v>
      </c>
      <c r="C26" s="22">
        <v>0.13566532467532466</v>
      </c>
      <c r="D26" s="18">
        <v>93115.595060000007</v>
      </c>
      <c r="E26" s="9">
        <f t="shared" si="0"/>
        <v>9.311559506</v>
      </c>
      <c r="F26" s="6">
        <v>3.4101660000000003</v>
      </c>
      <c r="G26" s="6">
        <v>0.12233482650739474</v>
      </c>
      <c r="H26" s="6">
        <v>1.595910876678043E-2</v>
      </c>
      <c r="I26" s="6">
        <v>6.6325853105802052E-2</v>
      </c>
      <c r="J26" s="6">
        <v>1.0017490144006224E-2</v>
      </c>
      <c r="K26" s="6">
        <f t="shared" si="8"/>
        <v>0.21463727852398343</v>
      </c>
      <c r="L26" s="9">
        <f t="shared" si="1"/>
        <v>6.2940419476349069E-2</v>
      </c>
      <c r="M26" s="9">
        <f t="shared" si="2"/>
        <v>4.6671716175747523E-2</v>
      </c>
      <c r="N26" s="6">
        <f t="shared" si="3"/>
        <v>0.36622930861394637</v>
      </c>
      <c r="O26" s="18">
        <v>817</v>
      </c>
      <c r="P26" s="9">
        <f t="shared" si="4"/>
        <v>8.7740404759649292E-3</v>
      </c>
      <c r="Q26" s="18">
        <v>625.8667782604108</v>
      </c>
      <c r="R26" s="18">
        <v>72.962226640159045</v>
      </c>
      <c r="S26" s="18">
        <v>152.66597817744173</v>
      </c>
      <c r="T26" s="18"/>
      <c r="U26" s="18">
        <f t="shared" si="5"/>
        <v>225.62820481760076</v>
      </c>
      <c r="V26" s="18">
        <f t="shared" si="6"/>
        <v>851.49498307801161</v>
      </c>
      <c r="W26" s="21"/>
      <c r="X26" s="21">
        <v>7.2844387169109827E-4</v>
      </c>
      <c r="Y26" s="20">
        <v>1.1295089890544056E-2</v>
      </c>
      <c r="Z26" s="18">
        <f t="shared" si="7"/>
        <v>15.50577927757462</v>
      </c>
      <c r="AA26" s="24">
        <v>4273.0284099999999</v>
      </c>
      <c r="AB26" s="23">
        <v>116.02227999999999</v>
      </c>
      <c r="AC26" s="23">
        <v>0.71</v>
      </c>
      <c r="AD26" s="6">
        <v>1.4650000000000001</v>
      </c>
      <c r="AE26" s="6">
        <v>0.68571958982663994</v>
      </c>
      <c r="AF26" s="6">
        <v>0.62524435313424487</v>
      </c>
      <c r="AG26" s="6">
        <v>1.3872224403175355</v>
      </c>
      <c r="AH26" s="9"/>
      <c r="AI26" s="9"/>
      <c r="AJ26" s="9"/>
      <c r="AK26" s="6"/>
      <c r="AL26" s="6"/>
      <c r="AM26" s="6"/>
    </row>
    <row r="27" spans="1:39" s="5" customFormat="1" x14ac:dyDescent="0.25">
      <c r="A27" s="9" t="s">
        <v>28</v>
      </c>
      <c r="B27" s="6">
        <v>125.81421028834163</v>
      </c>
      <c r="C27" s="22">
        <v>0.18076168831168832</v>
      </c>
      <c r="D27" s="18">
        <v>25050.951690000002</v>
      </c>
      <c r="E27" s="9">
        <f t="shared" si="0"/>
        <v>2.5050951690000001</v>
      </c>
      <c r="F27" s="6">
        <v>23.277336999999999</v>
      </c>
      <c r="G27" s="6">
        <v>2.4617379302631575</v>
      </c>
      <c r="H27" s="6">
        <v>2.138063552631579</v>
      </c>
      <c r="I27" s="6">
        <v>9.8980864364035064</v>
      </c>
      <c r="J27" s="6">
        <v>3.2440514411920662</v>
      </c>
      <c r="K27" s="6">
        <f t="shared" si="8"/>
        <v>17.74193936049031</v>
      </c>
      <c r="L27" s="9">
        <f t="shared" si="1"/>
        <v>0.76219798512563142</v>
      </c>
      <c r="M27" s="9">
        <f t="shared" si="2"/>
        <v>0.18284649582425441</v>
      </c>
      <c r="N27" s="6">
        <f t="shared" si="3"/>
        <v>9.2919970818082707</v>
      </c>
      <c r="O27" s="18">
        <v>544</v>
      </c>
      <c r="P27" s="9">
        <f t="shared" si="4"/>
        <v>2.1715741850125293E-2</v>
      </c>
      <c r="Q27" s="18">
        <v>328.00319437505857</v>
      </c>
      <c r="R27" s="18">
        <v>73.33315152424197</v>
      </c>
      <c r="S27" s="18">
        <v>15.85542625950923</v>
      </c>
      <c r="T27" s="18">
        <v>8.8790673636560395</v>
      </c>
      <c r="U27" s="18">
        <f t="shared" si="5"/>
        <v>98.067645147407234</v>
      </c>
      <c r="V27" s="18">
        <f t="shared" si="6"/>
        <v>426.0708395224658</v>
      </c>
      <c r="W27" s="21">
        <v>2.8666195401485245E-5</v>
      </c>
      <c r="X27" s="21">
        <v>3.1661278862080204E-4</v>
      </c>
      <c r="Y27" s="20">
        <v>1.5049678487360614E-2</v>
      </c>
      <c r="Z27" s="18">
        <f t="shared" si="7"/>
        <v>47.533387873934487</v>
      </c>
      <c r="AA27" s="24">
        <v>686.94767000000002</v>
      </c>
      <c r="AB27" s="23">
        <v>68.208629999999999</v>
      </c>
      <c r="AC27" s="23">
        <v>2.73</v>
      </c>
      <c r="AD27" s="6">
        <v>0.63100000000000001</v>
      </c>
      <c r="AE27" s="6"/>
      <c r="AF27" s="6"/>
      <c r="AG27" s="6"/>
      <c r="AH27" s="9">
        <v>22.689217782804874</v>
      </c>
      <c r="AI27" s="9">
        <v>2.4245005891463416</v>
      </c>
      <c r="AJ27" s="9">
        <v>0.34688554790609755</v>
      </c>
      <c r="AK27" s="6">
        <v>1.1522766294147977</v>
      </c>
      <c r="AL27" s="6">
        <v>3.4245005891463416</v>
      </c>
      <c r="AM27" s="6">
        <v>1.3729952128022556</v>
      </c>
    </row>
    <row r="28" spans="1:39" s="5" customFormat="1" x14ac:dyDescent="0.25">
      <c r="A28" s="9" t="s">
        <v>29</v>
      </c>
      <c r="B28" s="6">
        <v>128.28867308122722</v>
      </c>
      <c r="C28" s="22">
        <v>8.7012207792207794E-2</v>
      </c>
      <c r="D28" s="18">
        <v>90619.64</v>
      </c>
      <c r="E28" s="9">
        <f t="shared" si="0"/>
        <v>9.0619639999999997</v>
      </c>
      <c r="F28" s="6">
        <v>2.3954610000000001</v>
      </c>
      <c r="G28" s="6">
        <v>8.2216446282608699E-2</v>
      </c>
      <c r="H28" s="6">
        <v>2.5173817586956526E-2</v>
      </c>
      <c r="I28" s="6">
        <v>5.7327316500000003E-2</v>
      </c>
      <c r="J28" s="6">
        <v>4.5451853443406666E-2</v>
      </c>
      <c r="K28" s="6">
        <f t="shared" si="8"/>
        <v>0.2101694338129719</v>
      </c>
      <c r="L28" s="9">
        <f t="shared" si="1"/>
        <v>8.7736529132794019E-2</v>
      </c>
      <c r="M28" s="9">
        <f t="shared" si="2"/>
        <v>0.21626291044707247</v>
      </c>
      <c r="N28" s="6">
        <f t="shared" si="3"/>
        <v>0.26434236551811507</v>
      </c>
      <c r="O28" s="18">
        <v>882</v>
      </c>
      <c r="P28" s="9">
        <f t="shared" si="4"/>
        <v>9.7329894490863125E-3</v>
      </c>
      <c r="Q28" s="18">
        <v>361.24116358322749</v>
      </c>
      <c r="R28" s="18">
        <v>117.06126445342353</v>
      </c>
      <c r="S28" s="18">
        <v>139.68444532749106</v>
      </c>
      <c r="T28" s="18">
        <v>13.737340023587523</v>
      </c>
      <c r="U28" s="18">
        <f t="shared" si="5"/>
        <v>270.48304980450212</v>
      </c>
      <c r="V28" s="18">
        <f t="shared" si="6"/>
        <v>631.72421338772961</v>
      </c>
      <c r="W28" s="21">
        <v>4.4351197854934858E-5</v>
      </c>
      <c r="X28" s="21">
        <v>8.7325837736327932E-4</v>
      </c>
      <c r="Y28" s="20">
        <v>7.2443766374330034E-3</v>
      </c>
      <c r="Z28" s="18">
        <f t="shared" si="7"/>
        <v>8.295799760097017</v>
      </c>
      <c r="AA28" s="24">
        <v>2676.0749100000003</v>
      </c>
      <c r="AB28" s="23">
        <v>35.803280000000001</v>
      </c>
      <c r="AC28" s="23">
        <v>0.13</v>
      </c>
      <c r="AD28" s="6">
        <v>1.8680000000000001</v>
      </c>
      <c r="AE28" s="6">
        <v>0.2174343058909739</v>
      </c>
      <c r="AF28" s="6">
        <v>0.11763454368170079</v>
      </c>
      <c r="AG28" s="6">
        <v>1.8175461339736729</v>
      </c>
      <c r="AH28" s="9"/>
      <c r="AI28" s="9"/>
      <c r="AJ28" s="9"/>
      <c r="AK28" s="6"/>
      <c r="AL28" s="6"/>
      <c r="AM28" s="6"/>
    </row>
    <row r="29" spans="1:39" s="5" customFormat="1" x14ac:dyDescent="0.25">
      <c r="A29" s="9" t="s">
        <v>65</v>
      </c>
      <c r="B29" s="6">
        <v>130.9</v>
      </c>
      <c r="C29" s="22">
        <v>0.11</v>
      </c>
      <c r="D29" s="18">
        <v>96706.022099999987</v>
      </c>
      <c r="E29" s="9">
        <f t="shared" si="0"/>
        <v>9.6706022099999984</v>
      </c>
      <c r="F29" s="6">
        <v>2.3711000000000002</v>
      </c>
      <c r="G29" s="6">
        <v>0.13954548081677701</v>
      </c>
      <c r="H29" s="6">
        <v>5.6015904988962473E-2</v>
      </c>
      <c r="I29" s="6">
        <v>5.8433561103752765E-2</v>
      </c>
      <c r="J29" s="6">
        <v>0.18368890443406491</v>
      </c>
      <c r="K29" s="6">
        <f t="shared" si="8"/>
        <v>0.43768385134355714</v>
      </c>
      <c r="L29" s="9">
        <f t="shared" si="1"/>
        <v>0.18459105535133782</v>
      </c>
      <c r="M29" s="9">
        <f t="shared" si="2"/>
        <v>0.41968398850036504</v>
      </c>
      <c r="N29" s="6">
        <f t="shared" si="3"/>
        <v>0.24518638534714382</v>
      </c>
      <c r="O29" s="29">
        <v>31</v>
      </c>
      <c r="P29" s="9"/>
      <c r="Q29" s="29">
        <v>495.76533774013632</v>
      </c>
      <c r="R29" s="29">
        <v>113.01877587275501</v>
      </c>
      <c r="S29" s="29">
        <v>166.23335047691612</v>
      </c>
      <c r="T29" s="29">
        <v>11.122940269810753</v>
      </c>
      <c r="U29" s="29">
        <f t="shared" si="5"/>
        <v>290.37506661948186</v>
      </c>
      <c r="V29" s="29">
        <f t="shared" si="6"/>
        <v>786.14040435961829</v>
      </c>
      <c r="W29" s="21"/>
      <c r="X29" s="21"/>
      <c r="Y29" s="20">
        <v>9.1582715843809854E-3</v>
      </c>
      <c r="Z29" s="18"/>
      <c r="AA29" s="24">
        <v>2689.0241099999998</v>
      </c>
      <c r="AB29" s="23">
        <v>44.315169999999995</v>
      </c>
      <c r="AC29" s="23">
        <v>0.12</v>
      </c>
      <c r="AD29" s="6">
        <v>1.3440000000000001</v>
      </c>
      <c r="AE29" s="6"/>
      <c r="AF29" s="6"/>
      <c r="AG29" s="6"/>
      <c r="AH29" s="9"/>
      <c r="AI29" s="9"/>
      <c r="AJ29" s="9"/>
      <c r="AK29" s="6"/>
      <c r="AL29" s="6"/>
      <c r="AM29" s="6"/>
    </row>
    <row r="30" spans="1:39" s="5" customFormat="1" x14ac:dyDescent="0.25">
      <c r="A30" s="9" t="s">
        <v>30</v>
      </c>
      <c r="B30" s="6">
        <v>133.5052689210365</v>
      </c>
      <c r="C30" s="22">
        <v>0.12041363636363636</v>
      </c>
      <c r="D30" s="18">
        <v>92333.461810000008</v>
      </c>
      <c r="E30" s="9">
        <f t="shared" si="0"/>
        <v>9.2333461809999999</v>
      </c>
      <c r="F30" s="6">
        <v>2.6908830000000004</v>
      </c>
      <c r="G30" s="6">
        <v>0.10546172116686116</v>
      </c>
      <c r="H30" s="6">
        <v>2.6005763967327893E-2</v>
      </c>
      <c r="I30" s="6">
        <v>5.1723047187864642E-2</v>
      </c>
      <c r="J30" s="6">
        <v>0.10265357924058875</v>
      </c>
      <c r="K30" s="6">
        <f t="shared" si="8"/>
        <v>0.28584411156264244</v>
      </c>
      <c r="L30" s="9">
        <f t="shared" si="1"/>
        <v>0.1062268822400091</v>
      </c>
      <c r="M30" s="9">
        <f t="shared" si="2"/>
        <v>0.35912434466257082</v>
      </c>
      <c r="N30" s="6">
        <f t="shared" si="3"/>
        <v>0.29143096633127313</v>
      </c>
      <c r="O30" s="28">
        <v>475</v>
      </c>
      <c r="P30" s="9">
        <f t="shared" si="4"/>
        <v>5.1443971739891592E-3</v>
      </c>
      <c r="Q30" s="18">
        <v>465.37359289782921</v>
      </c>
      <c r="R30" s="18">
        <v>123.36579732991019</v>
      </c>
      <c r="S30" s="18">
        <v>189.61100669148092</v>
      </c>
      <c r="T30" s="18">
        <v>3.5615325987078763</v>
      </c>
      <c r="U30" s="18">
        <f t="shared" si="5"/>
        <v>316.53833662009896</v>
      </c>
      <c r="V30" s="18">
        <f t="shared" si="6"/>
        <v>781.91192951792823</v>
      </c>
      <c r="W30" s="21">
        <v>1.149845870313126E-5</v>
      </c>
      <c r="X30" s="21">
        <v>1.0219485265709916E-3</v>
      </c>
      <c r="Y30" s="20">
        <v>1.0025279857100689E-2</v>
      </c>
      <c r="Z30" s="18">
        <f t="shared" si="7"/>
        <v>9.8099655671887334</v>
      </c>
      <c r="AA30" s="24">
        <v>2731.62185</v>
      </c>
      <c r="AB30" s="23">
        <v>47.319800000000001</v>
      </c>
      <c r="AC30" s="23">
        <v>0.78</v>
      </c>
      <c r="AD30" s="6">
        <v>2.4079999999999999</v>
      </c>
      <c r="AE30" s="6">
        <v>0.28204042843215882</v>
      </c>
      <c r="AF30" s="6">
        <v>0.69270661736494032</v>
      </c>
      <c r="AG30" s="6">
        <v>2.2994727524328313</v>
      </c>
      <c r="AH30" s="9"/>
      <c r="AI30" s="9"/>
      <c r="AJ30" s="9"/>
      <c r="AK30" s="6"/>
      <c r="AL30" s="6"/>
      <c r="AM30" s="6"/>
    </row>
    <row r="31" spans="1:39" s="5" customFormat="1" x14ac:dyDescent="0.25">
      <c r="A31" s="9" t="s">
        <v>31</v>
      </c>
      <c r="B31" s="6">
        <v>135.92024943524692</v>
      </c>
      <c r="C31" s="22">
        <v>0.13448558441558442</v>
      </c>
      <c r="D31" s="18">
        <v>88355.572440000004</v>
      </c>
      <c r="E31" s="9">
        <f t="shared" si="0"/>
        <v>8.8355572440000003</v>
      </c>
      <c r="F31" s="6">
        <v>2.687487</v>
      </c>
      <c r="G31" s="6">
        <v>0.33097701051524708</v>
      </c>
      <c r="H31" s="6">
        <v>0.12699538700315458</v>
      </c>
      <c r="I31" s="6">
        <v>0.26901147528916924</v>
      </c>
      <c r="J31" s="6">
        <v>0.23842916338886103</v>
      </c>
      <c r="K31" s="6">
        <f t="shared" si="8"/>
        <v>0.96541303619643193</v>
      </c>
      <c r="L31" s="9">
        <f t="shared" si="1"/>
        <v>0.35922519297635003</v>
      </c>
      <c r="M31" s="9">
        <f t="shared" si="2"/>
        <v>0.24697114545731907</v>
      </c>
      <c r="N31" s="6">
        <f t="shared" si="3"/>
        <v>0.30416723312216704</v>
      </c>
      <c r="O31" s="28">
        <v>833</v>
      </c>
      <c r="P31" s="9">
        <f t="shared" si="4"/>
        <v>9.427815099785233E-3</v>
      </c>
      <c r="Q31" s="18">
        <v>209.11597938997735</v>
      </c>
      <c r="R31" s="18">
        <v>47.265350836798966</v>
      </c>
      <c r="S31" s="18">
        <v>97.917727683588339</v>
      </c>
      <c r="T31" s="18">
        <v>10.18835465968221</v>
      </c>
      <c r="U31" s="18">
        <f t="shared" si="5"/>
        <v>155.37143318006952</v>
      </c>
      <c r="V31" s="18">
        <f t="shared" si="6"/>
        <v>364.48741257004684</v>
      </c>
      <c r="W31" s="21">
        <v>3.2893248078008038E-5</v>
      </c>
      <c r="X31" s="21">
        <v>5.0161888416113364E-4</v>
      </c>
      <c r="Y31" s="20">
        <v>1.1196868238746518E-2</v>
      </c>
      <c r="Z31" s="18">
        <f t="shared" si="7"/>
        <v>22.321464746031729</v>
      </c>
      <c r="AA31" s="24">
        <v>2044.60222</v>
      </c>
      <c r="AB31" s="23">
        <v>25.27047</v>
      </c>
      <c r="AC31" s="23">
        <v>0.22</v>
      </c>
      <c r="AD31" s="6">
        <v>1.9319999999999999</v>
      </c>
      <c r="AE31" s="6">
        <v>0.15740080834102432</v>
      </c>
      <c r="AF31" s="6">
        <v>0.20417501128466459</v>
      </c>
      <c r="AG31" s="6">
        <v>1.927986910078064</v>
      </c>
      <c r="AH31" s="9"/>
      <c r="AI31" s="9"/>
      <c r="AJ31" s="9"/>
      <c r="AK31" s="6"/>
      <c r="AL31" s="6"/>
      <c r="AM31" s="6"/>
    </row>
    <row r="32" spans="1:39" s="5" customFormat="1" x14ac:dyDescent="0.25">
      <c r="A32" s="22" t="s">
        <v>32</v>
      </c>
      <c r="B32" s="6">
        <v>137.61549437748826</v>
      </c>
      <c r="C32" s="22">
        <v>0.28237337662337664</v>
      </c>
      <c r="D32" s="18">
        <v>6360.2333600000002</v>
      </c>
      <c r="E32" s="9">
        <f>D32/10000</f>
        <v>0.63602333600000005</v>
      </c>
      <c r="F32" s="6">
        <v>6.7584289999999996</v>
      </c>
      <c r="G32" s="6">
        <v>5.2105083347639498</v>
      </c>
      <c r="H32" s="6">
        <v>0.18424624733905579</v>
      </c>
      <c r="I32" s="6">
        <v>0.16077887798283258</v>
      </c>
      <c r="J32" s="6">
        <v>0.39689531076196349</v>
      </c>
      <c r="K32" s="6">
        <f t="shared" si="8"/>
        <v>5.9524287708478019</v>
      </c>
      <c r="L32" s="9">
        <f t="shared" si="1"/>
        <v>0.88074148161470689</v>
      </c>
      <c r="M32" s="9">
        <f t="shared" si="2"/>
        <v>6.6677876551126516E-2</v>
      </c>
      <c r="N32" s="6">
        <f t="shared" si="3"/>
        <v>10.626070801905293</v>
      </c>
      <c r="O32" s="29">
        <v>885</v>
      </c>
      <c r="P32" s="9"/>
      <c r="Q32" s="29">
        <v>148.01761784380489</v>
      </c>
      <c r="R32" s="29">
        <v>38.26073585946942</v>
      </c>
      <c r="S32" s="29">
        <v>29.960811469481065</v>
      </c>
      <c r="T32" s="29"/>
      <c r="U32" s="29">
        <f t="shared" si="5"/>
        <v>68.221547328950493</v>
      </c>
      <c r="V32" s="29">
        <f t="shared" si="6"/>
        <v>216.23916517275538</v>
      </c>
      <c r="W32" s="21"/>
      <c r="X32" s="21"/>
      <c r="Y32" s="20">
        <v>2.350956428468709E-2</v>
      </c>
      <c r="Z32" s="18"/>
      <c r="AA32" s="24">
        <v>348.65479999999997</v>
      </c>
      <c r="AB32" s="23">
        <v>17.58934</v>
      </c>
      <c r="AC32" s="23">
        <v>0.13</v>
      </c>
      <c r="AD32" s="6">
        <v>1.72</v>
      </c>
      <c r="AE32" s="4"/>
      <c r="AF32" s="4"/>
      <c r="AG32" s="4"/>
      <c r="AH32" s="9"/>
      <c r="AI32" s="9"/>
      <c r="AJ32" s="9"/>
      <c r="AK32" s="6"/>
      <c r="AL32" s="6"/>
      <c r="AM32" s="6"/>
    </row>
    <row r="33" spans="1:39" s="5" customFormat="1" x14ac:dyDescent="0.25">
      <c r="A33" s="9" t="s">
        <v>33</v>
      </c>
      <c r="B33" s="6">
        <v>139.99478552449361</v>
      </c>
      <c r="C33" s="22">
        <v>0.37</v>
      </c>
      <c r="D33" s="18">
        <v>4472.8690900000001</v>
      </c>
      <c r="E33" s="9">
        <f t="shared" si="0"/>
        <v>0.44728690900000001</v>
      </c>
      <c r="F33" s="6">
        <v>5.6535950000000001</v>
      </c>
      <c r="G33" s="6">
        <v>4.9346795505154635</v>
      </c>
      <c r="H33" s="6">
        <v>0.16872953117525774</v>
      </c>
      <c r="I33" s="6">
        <v>9.9325629649484534E-2</v>
      </c>
      <c r="J33" s="6">
        <v>0.2646405030938932</v>
      </c>
      <c r="K33" s="6">
        <f t="shared" si="8"/>
        <v>5.4673752144340995</v>
      </c>
      <c r="L33" s="9">
        <f t="shared" si="1"/>
        <v>0.96706170400145386</v>
      </c>
      <c r="M33" s="9">
        <f t="shared" si="2"/>
        <v>4.8403574423652354E-2</v>
      </c>
      <c r="N33" s="6">
        <f t="shared" si="3"/>
        <v>12.63975065275161</v>
      </c>
      <c r="O33" s="18">
        <v>94</v>
      </c>
      <c r="P33" s="9">
        <f t="shared" si="4"/>
        <v>2.1015593818776393E-2</v>
      </c>
      <c r="Q33" s="18">
        <v>25</v>
      </c>
      <c r="R33" s="18">
        <v>49.945235487404162</v>
      </c>
      <c r="S33" s="18">
        <v>5.3659134426648931</v>
      </c>
      <c r="T33" s="18">
        <v>49.096877642209563</v>
      </c>
      <c r="U33" s="18">
        <f t="shared" si="5"/>
        <v>104.40802657227862</v>
      </c>
      <c r="V33" s="18">
        <f t="shared" si="6"/>
        <v>129.40802657227863</v>
      </c>
      <c r="W33" s="21">
        <v>1.5850996849683463E-4</v>
      </c>
      <c r="X33" s="21">
        <v>3.3708280032375095E-4</v>
      </c>
      <c r="Y33" s="20">
        <v>3.0805095329281492E-2</v>
      </c>
      <c r="Z33" s="18">
        <f t="shared" si="7"/>
        <v>91.387324715751618</v>
      </c>
      <c r="AA33" s="24">
        <v>249.56942000000001</v>
      </c>
      <c r="AB33" s="23">
        <v>17.61177</v>
      </c>
      <c r="AC33" s="23">
        <v>0.74</v>
      </c>
      <c r="AD33" s="6">
        <v>0.247</v>
      </c>
      <c r="AE33" s="4"/>
      <c r="AF33" s="4"/>
      <c r="AG33" s="4"/>
      <c r="AH33" s="9">
        <v>9.4842395803658537</v>
      </c>
      <c r="AI33" s="9">
        <v>0.6854528159756097</v>
      </c>
      <c r="AJ33" s="9">
        <v>0.19627111885731707</v>
      </c>
      <c r="AK33" s="6">
        <v>1.0636526146333278</v>
      </c>
      <c r="AL33" s="6">
        <v>1.6854528159756097</v>
      </c>
      <c r="AM33" s="6">
        <v>1.2110442138250721</v>
      </c>
    </row>
    <row r="34" spans="1:39" s="5" customFormat="1" x14ac:dyDescent="0.25">
      <c r="A34" s="4"/>
      <c r="B34" s="4"/>
      <c r="C34" s="4"/>
      <c r="D34" s="9"/>
      <c r="E34" s="9"/>
      <c r="F34" s="4"/>
      <c r="G34" s="4"/>
      <c r="H34" s="4"/>
      <c r="I34" s="4"/>
      <c r="J34" s="4"/>
      <c r="K34" s="4"/>
      <c r="L34" s="4"/>
      <c r="M34" s="4"/>
      <c r="N34" s="4"/>
      <c r="O34" s="18"/>
      <c r="P34" s="15"/>
      <c r="Q34" s="15"/>
      <c r="R34" s="15"/>
      <c r="S34" s="15"/>
      <c r="T34" s="15"/>
      <c r="U34" s="15"/>
      <c r="V34" s="15"/>
      <c r="W34" s="21"/>
      <c r="X34" s="21"/>
      <c r="Y34" s="21"/>
      <c r="Z34" s="18"/>
      <c r="AA34" s="18"/>
    </row>
    <row r="35" spans="1:39" s="5" customFormat="1" x14ac:dyDescent="0.25">
      <c r="A35" s="4"/>
      <c r="B35" s="4"/>
      <c r="C35" s="4"/>
      <c r="D35" s="9"/>
      <c r="E35" s="9"/>
      <c r="F35" s="4"/>
      <c r="G35" s="4"/>
      <c r="H35" s="4"/>
      <c r="I35" s="4"/>
      <c r="J35" s="4"/>
      <c r="K35" s="4"/>
      <c r="L35" s="4"/>
      <c r="M35" s="4"/>
      <c r="N35" s="4"/>
      <c r="O35" s="18"/>
      <c r="P35" s="15"/>
      <c r="Q35" s="15"/>
      <c r="R35" s="15"/>
      <c r="S35" s="15"/>
      <c r="T35" s="15"/>
      <c r="U35" s="15"/>
      <c r="V35" s="15"/>
      <c r="W35" s="4"/>
      <c r="X35" s="4"/>
      <c r="Y35" s="18"/>
      <c r="Z35" s="18"/>
    </row>
    <row r="36" spans="1:39" s="5" customFormat="1" x14ac:dyDescent="0.25">
      <c r="A36" s="4"/>
      <c r="B36" s="4"/>
      <c r="C36" s="4"/>
      <c r="D36" s="9"/>
      <c r="E36" s="9"/>
      <c r="F36" s="4"/>
      <c r="G36" s="4"/>
      <c r="H36" s="4"/>
      <c r="I36" s="4"/>
      <c r="J36" s="4"/>
      <c r="K36" s="4"/>
      <c r="L36" s="4"/>
      <c r="M36" s="4"/>
      <c r="N36" s="4"/>
      <c r="O36" s="18"/>
      <c r="P36" s="15"/>
      <c r="Q36" s="15"/>
      <c r="R36" s="15"/>
      <c r="S36" s="15"/>
      <c r="T36" s="15"/>
      <c r="U36" s="15"/>
      <c r="V36" s="15"/>
      <c r="W36" s="4"/>
      <c r="X36" s="4"/>
      <c r="Y36" s="18"/>
      <c r="Z36" s="18"/>
      <c r="AA36" s="18"/>
    </row>
    <row r="37" spans="1:39" s="5" customFormat="1" x14ac:dyDescent="0.25">
      <c r="A37" s="4"/>
      <c r="B37" s="4"/>
      <c r="C37" s="4"/>
      <c r="D37" s="9"/>
      <c r="E37" s="9"/>
      <c r="F37" s="4"/>
      <c r="G37" s="4"/>
      <c r="H37" s="4"/>
      <c r="I37" s="4"/>
      <c r="J37" s="4"/>
      <c r="K37" s="4"/>
      <c r="L37" s="4"/>
      <c r="M37" s="4"/>
      <c r="N37" s="4"/>
      <c r="O37" s="18"/>
      <c r="P37" s="15"/>
      <c r="Q37" s="15"/>
      <c r="R37" s="15"/>
      <c r="S37" s="15"/>
      <c r="T37" s="15"/>
      <c r="U37" s="15"/>
      <c r="V37" s="15"/>
      <c r="W37" s="4"/>
      <c r="X37" s="4"/>
      <c r="Y37" s="18"/>
      <c r="Z37" s="18"/>
      <c r="AA37" s="18"/>
    </row>
    <row r="38" spans="1:39" s="5" customFormat="1" x14ac:dyDescent="0.25">
      <c r="A38" s="4"/>
      <c r="B38" s="4"/>
      <c r="C38" s="4"/>
      <c r="D38" s="9"/>
      <c r="E38" s="9"/>
      <c r="F38" s="4"/>
      <c r="G38" s="4"/>
      <c r="H38" s="4"/>
      <c r="I38" s="4"/>
      <c r="J38" s="4"/>
      <c r="K38" s="4"/>
      <c r="L38" s="4"/>
      <c r="M38" s="4"/>
      <c r="N38" s="4"/>
      <c r="O38" s="18"/>
      <c r="P38" s="15"/>
      <c r="Q38" s="15"/>
      <c r="R38" s="15"/>
      <c r="S38" s="15"/>
      <c r="T38" s="15"/>
      <c r="U38" s="15"/>
      <c r="V38" s="15"/>
      <c r="W38" s="4"/>
      <c r="X38" s="4"/>
      <c r="Y38" s="18"/>
      <c r="Z38" s="18"/>
      <c r="AA38" s="15"/>
    </row>
    <row r="39" spans="1:39" s="5" customFormat="1" x14ac:dyDescent="0.25">
      <c r="A39" s="4"/>
      <c r="B39" s="4"/>
      <c r="C39" s="4"/>
      <c r="D39" s="9"/>
      <c r="E39" s="9"/>
      <c r="F39" s="4"/>
      <c r="G39" s="4"/>
      <c r="H39" s="4"/>
      <c r="I39" s="4"/>
      <c r="J39" s="4"/>
      <c r="K39" s="4"/>
      <c r="L39" s="4"/>
      <c r="M39" s="4"/>
      <c r="N39" s="4"/>
      <c r="O39" s="18"/>
      <c r="P39" s="15"/>
      <c r="Q39" s="15"/>
      <c r="R39" s="15"/>
      <c r="S39" s="15"/>
      <c r="T39" s="15"/>
      <c r="U39" s="15"/>
      <c r="V39" s="15"/>
      <c r="W39" s="4"/>
      <c r="X39" s="4"/>
      <c r="Y39" s="18"/>
      <c r="Z39" s="18"/>
      <c r="AA39" s="18"/>
    </row>
    <row r="40" spans="1:39" s="5" customFormat="1" x14ac:dyDescent="0.25">
      <c r="A40" s="4"/>
      <c r="B40" s="4"/>
      <c r="C40" s="4"/>
      <c r="D40" s="9"/>
      <c r="E40" s="9"/>
      <c r="F40" s="4"/>
      <c r="G40" s="4"/>
      <c r="H40" s="4"/>
      <c r="I40" s="4"/>
      <c r="J40" s="4"/>
      <c r="K40" s="4"/>
      <c r="L40" s="4"/>
      <c r="M40" s="4"/>
      <c r="N40" s="4"/>
      <c r="O40" s="18"/>
      <c r="P40" s="15"/>
      <c r="Q40" s="15"/>
      <c r="R40" s="15"/>
      <c r="S40" s="15"/>
      <c r="T40" s="15"/>
      <c r="U40" s="15"/>
      <c r="V40" s="15"/>
      <c r="W40" s="4"/>
      <c r="X40" s="4"/>
      <c r="Y40" s="18"/>
      <c r="Z40" s="18"/>
      <c r="AA40" s="18"/>
    </row>
    <row r="41" spans="1:39" s="5" customFormat="1" x14ac:dyDescent="0.25">
      <c r="A41" s="4"/>
      <c r="B41" s="4"/>
      <c r="C41" s="4"/>
      <c r="D41" s="9"/>
      <c r="E41" s="9"/>
      <c r="F41" s="4"/>
      <c r="G41" s="4"/>
      <c r="H41" s="4"/>
      <c r="I41" s="4"/>
      <c r="J41" s="4"/>
      <c r="K41" s="4"/>
      <c r="L41" s="4"/>
      <c r="M41" s="4"/>
      <c r="N41" s="4"/>
      <c r="O41" s="18"/>
      <c r="P41" s="15"/>
      <c r="Q41" s="15"/>
      <c r="R41" s="15"/>
      <c r="S41" s="15"/>
      <c r="T41" s="15"/>
      <c r="U41" s="15"/>
      <c r="V41" s="15"/>
      <c r="W41" s="4"/>
      <c r="X41" s="4"/>
      <c r="Y41" s="18"/>
      <c r="Z41" s="18"/>
      <c r="AA41" s="18"/>
    </row>
    <row r="42" spans="1:39" s="5" customFormat="1" x14ac:dyDescent="0.25">
      <c r="A42" s="4"/>
      <c r="B42" s="4"/>
      <c r="C42" s="4"/>
      <c r="D42" s="9"/>
      <c r="E42" s="9"/>
      <c r="F42" s="4"/>
      <c r="G42" s="4"/>
      <c r="H42" s="4"/>
      <c r="I42" s="4"/>
      <c r="J42" s="4"/>
      <c r="K42" s="4"/>
      <c r="L42" s="4"/>
      <c r="M42" s="4"/>
      <c r="N42" s="4"/>
      <c r="O42" s="18"/>
      <c r="P42" s="15"/>
      <c r="Q42" s="15"/>
      <c r="R42" s="15"/>
      <c r="S42" s="15"/>
      <c r="T42" s="15"/>
      <c r="U42" s="15"/>
      <c r="V42" s="15"/>
      <c r="W42" s="4"/>
      <c r="X42" s="4"/>
      <c r="Y42" s="18"/>
      <c r="Z42" s="18"/>
      <c r="AA42" s="18"/>
    </row>
    <row r="43" spans="1:39" s="5" customFormat="1" x14ac:dyDescent="0.25">
      <c r="A43" s="4"/>
      <c r="B43" s="4"/>
      <c r="C43" s="4"/>
      <c r="D43" s="9"/>
      <c r="E43" s="9"/>
      <c r="F43" s="4"/>
      <c r="G43" s="4"/>
      <c r="H43" s="4"/>
      <c r="I43" s="4"/>
      <c r="J43" s="4"/>
      <c r="K43" s="4"/>
      <c r="L43" s="4"/>
      <c r="M43" s="4"/>
      <c r="N43" s="4"/>
      <c r="O43" s="18"/>
      <c r="P43" s="15"/>
      <c r="Q43" s="15"/>
      <c r="R43" s="15"/>
      <c r="S43" s="15"/>
      <c r="T43" s="15"/>
      <c r="U43" s="15"/>
      <c r="V43" s="15"/>
      <c r="W43" s="4"/>
      <c r="X43" s="4"/>
      <c r="Y43" s="18"/>
      <c r="Z43" s="18"/>
      <c r="AA43" s="18"/>
    </row>
    <row r="44" spans="1:39" s="5" customFormat="1" x14ac:dyDescent="0.25">
      <c r="A44" s="4"/>
      <c r="B44" s="4"/>
      <c r="C44" s="4"/>
      <c r="D44" s="9"/>
      <c r="E44" s="9"/>
      <c r="F44" s="4"/>
      <c r="G44" s="4"/>
      <c r="H44" s="4"/>
      <c r="I44" s="4"/>
      <c r="J44" s="4"/>
      <c r="K44" s="4"/>
      <c r="L44" s="4"/>
      <c r="M44" s="4"/>
      <c r="N44" s="4"/>
      <c r="O44" s="18"/>
      <c r="P44" s="15"/>
      <c r="Q44" s="15"/>
      <c r="R44" s="15"/>
      <c r="S44" s="15"/>
      <c r="T44" s="15"/>
      <c r="U44" s="15"/>
      <c r="V44" s="15"/>
      <c r="W44" s="4"/>
      <c r="X44" s="4"/>
      <c r="Y44" s="18"/>
      <c r="Z44" s="18"/>
      <c r="AA44" s="18"/>
    </row>
    <row r="45" spans="1:39" s="5" customFormat="1" x14ac:dyDescent="0.25">
      <c r="A45" s="4"/>
      <c r="B45" s="4"/>
      <c r="C45" s="4"/>
      <c r="D45" s="9"/>
      <c r="E45" s="9"/>
      <c r="F45" s="4"/>
      <c r="G45" s="4"/>
      <c r="H45" s="4"/>
      <c r="I45" s="4"/>
      <c r="J45" s="4"/>
      <c r="K45" s="4"/>
      <c r="L45" s="4"/>
      <c r="M45" s="4"/>
      <c r="N45" s="4"/>
      <c r="O45" s="18"/>
      <c r="P45" s="15"/>
      <c r="Q45" s="15"/>
      <c r="R45" s="15"/>
      <c r="S45" s="15"/>
      <c r="T45" s="15"/>
      <c r="U45" s="15"/>
      <c r="V45" s="15"/>
      <c r="W45" s="4"/>
      <c r="X45" s="4"/>
      <c r="Y45" s="18"/>
      <c r="Z45" s="18"/>
      <c r="AA45" s="18"/>
    </row>
    <row r="46" spans="1:39" x14ac:dyDescent="0.25">
      <c r="B46" s="1"/>
      <c r="C46" s="1"/>
      <c r="F46" s="1"/>
      <c r="G46" s="1"/>
      <c r="H46" s="1"/>
      <c r="I46" s="1"/>
      <c r="J46" s="1"/>
      <c r="K46" s="1"/>
      <c r="L46" s="1"/>
      <c r="M46" s="1"/>
    </row>
    <row r="47" spans="1:39" x14ac:dyDescent="0.25">
      <c r="B47" s="1"/>
      <c r="C47" s="1"/>
      <c r="F47" s="1"/>
      <c r="G47" s="1"/>
      <c r="H47" s="1"/>
      <c r="I47" s="1"/>
      <c r="J47" s="1"/>
      <c r="K47" s="1"/>
      <c r="L47" s="1"/>
      <c r="M47" s="1"/>
    </row>
    <row r="48" spans="1:39" x14ac:dyDescent="0.25">
      <c r="B48" s="1"/>
      <c r="C48" s="1"/>
      <c r="F48" s="1"/>
      <c r="G48" s="1"/>
      <c r="H48" s="1"/>
      <c r="I48" s="1"/>
      <c r="J48" s="1"/>
      <c r="K48" s="1"/>
      <c r="L48" s="1"/>
      <c r="M48" s="1"/>
    </row>
    <row r="49" spans="1:27" x14ac:dyDescent="0.25">
      <c r="B49" s="1"/>
      <c r="C49" s="1"/>
      <c r="F49" s="1"/>
      <c r="G49" s="1"/>
      <c r="H49" s="1"/>
      <c r="I49" s="1"/>
      <c r="J49" s="1"/>
      <c r="K49" s="1"/>
      <c r="L49" s="1"/>
      <c r="M49" s="1"/>
    </row>
    <row r="50" spans="1:27" x14ac:dyDescent="0.25">
      <c r="B50" s="1"/>
      <c r="C50" s="1"/>
      <c r="F50" s="1"/>
      <c r="G50" s="1"/>
      <c r="H50" s="1"/>
      <c r="I50" s="1"/>
      <c r="J50" s="1"/>
      <c r="K50" s="1"/>
      <c r="L50" s="1"/>
      <c r="M50" s="1"/>
    </row>
    <row r="51" spans="1:27" x14ac:dyDescent="0.25">
      <c r="B51" s="1"/>
      <c r="C51" s="1"/>
      <c r="F51" s="1"/>
      <c r="G51" s="1"/>
      <c r="H51" s="1"/>
      <c r="I51" s="1"/>
      <c r="J51" s="1"/>
      <c r="K51" s="1"/>
      <c r="L51" s="1"/>
      <c r="M51" s="1"/>
    </row>
    <row r="52" spans="1:27" x14ac:dyDescent="0.25">
      <c r="B52" s="1"/>
      <c r="C52" s="1"/>
      <c r="F52" s="1"/>
      <c r="G52" s="1"/>
      <c r="H52" s="1"/>
      <c r="I52" s="1"/>
      <c r="J52" s="1"/>
      <c r="K52" s="1"/>
      <c r="L52" s="1"/>
      <c r="M52" s="1"/>
    </row>
    <row r="53" spans="1:27" x14ac:dyDescent="0.25">
      <c r="B53" s="1"/>
      <c r="C53" s="1"/>
      <c r="F53" s="1"/>
      <c r="G53" s="1"/>
      <c r="H53" s="1"/>
      <c r="I53" s="1"/>
      <c r="J53" s="1"/>
      <c r="K53" s="1"/>
      <c r="L53" s="1"/>
      <c r="M53" s="1"/>
    </row>
    <row r="54" spans="1:27" x14ac:dyDescent="0.25">
      <c r="B54" s="1"/>
      <c r="C54" s="1"/>
      <c r="F54" s="1"/>
      <c r="G54" s="1"/>
      <c r="H54" s="1"/>
      <c r="I54" s="1"/>
      <c r="J54" s="1"/>
      <c r="K54" s="1"/>
      <c r="L54" s="1"/>
      <c r="M54" s="1"/>
    </row>
    <row r="55" spans="1:27" x14ac:dyDescent="0.25">
      <c r="B55" s="1"/>
      <c r="C55" s="1"/>
      <c r="F55" s="1"/>
      <c r="G55" s="1"/>
      <c r="H55" s="1"/>
      <c r="I55" s="1"/>
      <c r="J55" s="1"/>
      <c r="K55" s="1"/>
      <c r="L55" s="1"/>
      <c r="M55" s="1"/>
    </row>
    <row r="56" spans="1:27" x14ac:dyDescent="0.25">
      <c r="B56" s="1"/>
      <c r="C56" s="1"/>
      <c r="F56" s="1"/>
      <c r="G56" s="1"/>
      <c r="H56" s="1"/>
      <c r="I56" s="1"/>
      <c r="J56" s="1"/>
      <c r="K56" s="1"/>
      <c r="L56" s="1"/>
      <c r="M56" s="1"/>
    </row>
    <row r="57" spans="1:27" x14ac:dyDescent="0.25">
      <c r="B57" s="1"/>
      <c r="C57" s="1"/>
      <c r="F57" s="1"/>
      <c r="G57" s="1"/>
      <c r="H57" s="1"/>
      <c r="I57" s="1"/>
      <c r="J57" s="1"/>
      <c r="K57" s="1"/>
      <c r="L57" s="1"/>
      <c r="M57" s="1"/>
    </row>
    <row r="58" spans="1:27" x14ac:dyDescent="0.25">
      <c r="B58" s="1"/>
      <c r="C58" s="1"/>
      <c r="F58" s="1"/>
      <c r="G58" s="1"/>
      <c r="H58" s="1"/>
      <c r="I58" s="1"/>
      <c r="J58" s="1"/>
      <c r="K58" s="1"/>
      <c r="L58" s="1"/>
      <c r="M58" s="1"/>
    </row>
    <row r="59" spans="1:27" x14ac:dyDescent="0.25">
      <c r="B59" s="1"/>
      <c r="C59" s="1"/>
      <c r="F59" s="1"/>
      <c r="G59" s="1"/>
      <c r="H59" s="1"/>
      <c r="I59" s="1"/>
      <c r="J59" s="1"/>
      <c r="K59" s="1"/>
      <c r="L59" s="1"/>
      <c r="M59" s="1"/>
    </row>
    <row r="60" spans="1:27" x14ac:dyDescent="0.25">
      <c r="B60" s="1"/>
      <c r="C60" s="1"/>
      <c r="F60" s="1"/>
      <c r="G60" s="1"/>
      <c r="H60" s="1"/>
      <c r="I60" s="1"/>
      <c r="J60" s="1"/>
      <c r="K60" s="1"/>
      <c r="L60" s="1"/>
      <c r="M60" s="1"/>
    </row>
    <row r="61" spans="1:27" x14ac:dyDescent="0.25">
      <c r="B61" s="1"/>
      <c r="C61" s="1"/>
      <c r="F61" s="1"/>
      <c r="G61" s="1"/>
      <c r="H61" s="1"/>
      <c r="I61" s="1"/>
      <c r="J61" s="1"/>
      <c r="K61" s="1"/>
      <c r="L61" s="1"/>
      <c r="M61" s="1"/>
    </row>
    <row r="62" spans="1:27" x14ac:dyDescent="0.25">
      <c r="B62" s="1"/>
      <c r="C62" s="1"/>
      <c r="F62" s="1"/>
      <c r="G62" s="1"/>
      <c r="H62" s="1"/>
      <c r="I62" s="1"/>
      <c r="J62" s="1"/>
      <c r="K62" s="1"/>
      <c r="L62" s="1"/>
      <c r="M62" s="1"/>
    </row>
    <row r="63" spans="1:27" s="5" customFormat="1" x14ac:dyDescent="0.25">
      <c r="A63" s="4"/>
      <c r="B63" s="4"/>
      <c r="C63" s="4"/>
      <c r="D63" s="9"/>
      <c r="E63" s="9"/>
      <c r="F63" s="4"/>
      <c r="G63" s="4"/>
      <c r="H63" s="4"/>
      <c r="I63" s="4"/>
      <c r="J63" s="4"/>
      <c r="K63" s="4"/>
      <c r="L63" s="4"/>
      <c r="M63" s="4"/>
      <c r="N63" s="4"/>
      <c r="O63" s="18"/>
      <c r="P63" s="15"/>
      <c r="Q63" s="15"/>
      <c r="R63" s="15"/>
      <c r="S63" s="15"/>
      <c r="T63" s="15"/>
      <c r="U63" s="15"/>
      <c r="V63" s="15"/>
      <c r="W63" s="4"/>
      <c r="X63" s="4"/>
      <c r="Y63" s="18"/>
      <c r="Z63" s="18"/>
      <c r="AA63" s="18"/>
    </row>
    <row r="64" spans="1:27" s="5" customFormat="1" x14ac:dyDescent="0.25">
      <c r="A64" s="4"/>
      <c r="B64" s="4"/>
      <c r="C64" s="4"/>
      <c r="D64" s="9"/>
      <c r="E64" s="9"/>
      <c r="F64" s="4"/>
      <c r="G64" s="4"/>
      <c r="H64" s="4"/>
      <c r="I64" s="4"/>
      <c r="J64" s="4"/>
      <c r="K64" s="4"/>
      <c r="L64" s="4"/>
      <c r="M64" s="4"/>
      <c r="N64" s="4"/>
      <c r="O64" s="18"/>
      <c r="P64" s="15"/>
      <c r="Q64" s="15"/>
      <c r="R64" s="15"/>
      <c r="S64" s="15"/>
      <c r="T64" s="15"/>
      <c r="U64" s="15"/>
      <c r="V64" s="15"/>
      <c r="W64" s="4"/>
      <c r="X64" s="4"/>
      <c r="Y64" s="18"/>
      <c r="Z64" s="18"/>
      <c r="AA64" s="18"/>
    </row>
    <row r="65" spans="1:27" s="5" customFormat="1" x14ac:dyDescent="0.25">
      <c r="A65" s="4"/>
      <c r="B65" s="4"/>
      <c r="C65" s="4"/>
      <c r="D65" s="9"/>
      <c r="E65" s="9"/>
      <c r="F65" s="4"/>
      <c r="G65" s="4"/>
      <c r="H65" s="4"/>
      <c r="I65" s="4"/>
      <c r="J65" s="4"/>
      <c r="K65" s="4"/>
      <c r="L65" s="4"/>
      <c r="M65" s="4"/>
      <c r="N65" s="4"/>
      <c r="O65" s="18"/>
      <c r="P65" s="15"/>
      <c r="Q65" s="15"/>
      <c r="R65" s="15"/>
      <c r="S65" s="15"/>
      <c r="T65" s="15"/>
      <c r="U65" s="15"/>
      <c r="V65" s="15"/>
      <c r="W65" s="4"/>
      <c r="X65" s="4"/>
      <c r="Y65" s="18"/>
      <c r="Z65" s="18"/>
      <c r="AA65" s="18"/>
    </row>
    <row r="66" spans="1:27" s="5" customFormat="1" x14ac:dyDescent="0.25">
      <c r="A66" s="4"/>
      <c r="B66" s="4"/>
      <c r="C66" s="4"/>
      <c r="D66" s="9"/>
      <c r="E66" s="9"/>
      <c r="F66" s="4"/>
      <c r="G66" s="4"/>
      <c r="H66" s="4"/>
      <c r="I66" s="4"/>
      <c r="J66" s="4"/>
      <c r="K66" s="4"/>
      <c r="L66" s="4"/>
      <c r="M66" s="4"/>
      <c r="N66" s="4"/>
      <c r="O66" s="18"/>
      <c r="P66" s="15"/>
      <c r="Q66" s="15"/>
      <c r="R66" s="15"/>
      <c r="S66" s="15"/>
      <c r="T66" s="15"/>
      <c r="U66" s="15"/>
      <c r="V66" s="15"/>
      <c r="W66" s="4"/>
      <c r="X66" s="4"/>
      <c r="Y66" s="18"/>
      <c r="Z66" s="18"/>
      <c r="AA66" s="18"/>
    </row>
    <row r="67" spans="1:27" s="5" customFormat="1" x14ac:dyDescent="0.25">
      <c r="A67" s="4"/>
      <c r="B67" s="4"/>
      <c r="C67" s="4"/>
      <c r="D67" s="9"/>
      <c r="E67" s="9"/>
      <c r="F67" s="4"/>
      <c r="G67" s="4"/>
      <c r="H67" s="4"/>
      <c r="I67" s="4"/>
      <c r="J67" s="4"/>
      <c r="K67" s="4"/>
      <c r="L67" s="4"/>
      <c r="M67" s="4"/>
      <c r="N67" s="4"/>
      <c r="O67" s="18"/>
      <c r="P67" s="15"/>
      <c r="Q67" s="15"/>
      <c r="R67" s="15"/>
      <c r="S67" s="15"/>
      <c r="T67" s="15"/>
      <c r="U67" s="15"/>
      <c r="V67" s="15"/>
      <c r="W67" s="4"/>
      <c r="X67" s="4"/>
      <c r="Y67" s="18"/>
      <c r="Z67" s="18"/>
      <c r="AA67" s="18"/>
    </row>
    <row r="68" spans="1:27" s="5" customFormat="1" x14ac:dyDescent="0.25">
      <c r="A68" s="4"/>
      <c r="B68" s="4"/>
      <c r="C68" s="4"/>
      <c r="D68" s="9"/>
      <c r="E68" s="9"/>
      <c r="F68" s="4"/>
      <c r="G68" s="4"/>
      <c r="H68" s="4"/>
      <c r="I68" s="4"/>
      <c r="J68" s="4"/>
      <c r="K68" s="4"/>
      <c r="L68" s="4"/>
      <c r="M68" s="4"/>
      <c r="N68" s="4"/>
      <c r="O68" s="18"/>
      <c r="P68" s="15"/>
      <c r="Q68" s="15"/>
      <c r="R68" s="15"/>
      <c r="S68" s="15"/>
      <c r="T68" s="15"/>
      <c r="U68" s="15"/>
      <c r="V68" s="15"/>
      <c r="W68" s="4"/>
      <c r="X68" s="4"/>
      <c r="Y68" s="18"/>
      <c r="Z68" s="18"/>
      <c r="AA68" s="18"/>
    </row>
    <row r="69" spans="1:27" s="5" customFormat="1" x14ac:dyDescent="0.25">
      <c r="A69" s="4"/>
      <c r="B69" s="4"/>
      <c r="C69" s="4"/>
      <c r="D69" s="9"/>
      <c r="E69" s="9"/>
      <c r="F69" s="4"/>
      <c r="G69" s="4"/>
      <c r="H69" s="4"/>
      <c r="I69" s="4"/>
      <c r="J69" s="4"/>
      <c r="K69" s="4"/>
      <c r="L69" s="4"/>
      <c r="M69" s="4"/>
      <c r="N69" s="4"/>
      <c r="O69" s="18"/>
      <c r="P69" s="15"/>
      <c r="Q69" s="15"/>
      <c r="R69" s="15"/>
      <c r="S69" s="15"/>
      <c r="T69" s="15"/>
      <c r="U69" s="15"/>
      <c r="V69" s="15"/>
      <c r="W69" s="4"/>
      <c r="X69" s="4"/>
      <c r="Y69" s="18"/>
      <c r="Z69" s="18"/>
      <c r="AA69" s="18"/>
    </row>
    <row r="70" spans="1:27" s="5" customFormat="1" x14ac:dyDescent="0.25">
      <c r="A70" s="4"/>
      <c r="B70" s="4"/>
      <c r="C70" s="4"/>
      <c r="D70" s="9"/>
      <c r="E70" s="9"/>
      <c r="F70" s="4"/>
      <c r="G70" s="4"/>
      <c r="H70" s="4"/>
      <c r="I70" s="4"/>
      <c r="J70" s="4"/>
      <c r="K70" s="4"/>
      <c r="L70" s="4"/>
      <c r="M70" s="4"/>
      <c r="N70" s="4"/>
      <c r="O70" s="18"/>
      <c r="P70" s="15"/>
      <c r="Q70" s="15"/>
      <c r="R70" s="15"/>
      <c r="S70" s="15"/>
      <c r="T70" s="15"/>
      <c r="U70" s="15"/>
      <c r="V70" s="15"/>
      <c r="W70" s="4"/>
      <c r="X70" s="4"/>
      <c r="Y70" s="18"/>
      <c r="Z70" s="18"/>
      <c r="AA70" s="18"/>
    </row>
    <row r="71" spans="1:27" s="5" customFormat="1" x14ac:dyDescent="0.25">
      <c r="A71" s="4"/>
      <c r="B71" s="4"/>
      <c r="C71" s="4"/>
      <c r="D71" s="9"/>
      <c r="E71" s="9"/>
      <c r="F71" s="4"/>
      <c r="G71" s="4"/>
      <c r="H71" s="4"/>
      <c r="I71" s="4"/>
      <c r="J71" s="4"/>
      <c r="K71" s="4"/>
      <c r="L71" s="4"/>
      <c r="M71" s="4"/>
      <c r="N71" s="4"/>
      <c r="O71" s="18"/>
      <c r="P71" s="15"/>
      <c r="Q71" s="15"/>
      <c r="R71" s="15"/>
      <c r="S71" s="15"/>
      <c r="T71" s="15"/>
      <c r="U71" s="15"/>
      <c r="V71" s="15"/>
      <c r="W71" s="4"/>
      <c r="X71" s="4"/>
      <c r="Y71" s="18"/>
      <c r="Z71" s="18"/>
      <c r="AA71" s="18"/>
    </row>
    <row r="72" spans="1:27" s="5" customFormat="1" x14ac:dyDescent="0.25">
      <c r="A72" s="4"/>
      <c r="B72" s="4"/>
      <c r="C72" s="4"/>
      <c r="D72" s="9"/>
      <c r="E72" s="9"/>
      <c r="F72" s="4"/>
      <c r="G72" s="4"/>
      <c r="H72" s="4"/>
      <c r="I72" s="4"/>
      <c r="J72" s="4"/>
      <c r="K72" s="4"/>
      <c r="L72" s="4"/>
      <c r="M72" s="4"/>
      <c r="N72" s="4"/>
      <c r="O72" s="18"/>
      <c r="P72" s="15"/>
      <c r="Q72" s="15"/>
      <c r="R72" s="15"/>
      <c r="S72" s="15"/>
      <c r="T72" s="15"/>
      <c r="U72" s="15"/>
      <c r="V72" s="15"/>
      <c r="W72" s="4"/>
      <c r="X72" s="4"/>
      <c r="Y72" s="18"/>
      <c r="Z72" s="18"/>
      <c r="AA72" s="18"/>
    </row>
    <row r="73" spans="1:27" s="5" customFormat="1" x14ac:dyDescent="0.25">
      <c r="A73" s="4"/>
      <c r="B73" s="4"/>
      <c r="C73" s="4"/>
      <c r="D73" s="9"/>
      <c r="E73" s="9"/>
      <c r="F73" s="4"/>
      <c r="G73" s="4"/>
      <c r="H73" s="4"/>
      <c r="I73" s="4"/>
      <c r="J73" s="4"/>
      <c r="K73" s="4"/>
      <c r="L73" s="4"/>
      <c r="M73" s="4"/>
      <c r="N73" s="4"/>
      <c r="O73" s="18"/>
      <c r="P73" s="15"/>
      <c r="Q73" s="15"/>
      <c r="R73" s="15"/>
      <c r="S73" s="15"/>
      <c r="T73" s="15"/>
      <c r="U73" s="15"/>
      <c r="V73" s="15"/>
      <c r="W73" s="4"/>
      <c r="X73" s="4"/>
      <c r="Y73" s="18"/>
      <c r="Z73" s="18"/>
      <c r="AA73" s="18"/>
    </row>
    <row r="74" spans="1:27" s="5" customFormat="1" x14ac:dyDescent="0.25">
      <c r="A74" s="4"/>
      <c r="B74" s="4"/>
      <c r="C74" s="4"/>
      <c r="D74" s="9"/>
      <c r="E74" s="9"/>
      <c r="F74" s="4"/>
      <c r="G74" s="4"/>
      <c r="H74" s="4"/>
      <c r="I74" s="4"/>
      <c r="J74" s="4"/>
      <c r="K74" s="4"/>
      <c r="L74" s="4"/>
      <c r="M74" s="4"/>
      <c r="N74" s="4"/>
      <c r="O74" s="18"/>
      <c r="P74" s="15"/>
      <c r="Q74" s="15"/>
      <c r="R74" s="15"/>
      <c r="S74" s="15"/>
      <c r="T74" s="15"/>
      <c r="U74" s="15"/>
      <c r="V74" s="15"/>
      <c r="W74" s="4"/>
      <c r="X74" s="4"/>
      <c r="Y74" s="18"/>
      <c r="Z74" s="18"/>
      <c r="AA74" s="18"/>
    </row>
    <row r="75" spans="1:27" s="5" customFormat="1" x14ac:dyDescent="0.25">
      <c r="A75" s="4"/>
      <c r="B75" s="4"/>
      <c r="C75" s="4"/>
      <c r="D75" s="9"/>
      <c r="E75" s="9"/>
      <c r="F75" s="4"/>
      <c r="G75" s="4"/>
      <c r="H75" s="4"/>
      <c r="I75" s="4"/>
      <c r="J75" s="4"/>
      <c r="K75" s="4"/>
      <c r="L75" s="4"/>
      <c r="M75" s="4"/>
      <c r="N75" s="4"/>
      <c r="O75" s="18"/>
      <c r="P75" s="15"/>
      <c r="Q75" s="15"/>
      <c r="R75" s="15"/>
      <c r="S75" s="15"/>
      <c r="T75" s="15"/>
      <c r="U75" s="15"/>
      <c r="V75" s="15"/>
      <c r="W75" s="4"/>
      <c r="X75" s="4"/>
      <c r="Y75" s="18"/>
      <c r="Z75" s="18"/>
      <c r="AA75" s="18"/>
    </row>
    <row r="76" spans="1:27" s="5" customFormat="1" x14ac:dyDescent="0.25">
      <c r="A76" s="4"/>
      <c r="B76" s="4"/>
      <c r="C76" s="4"/>
      <c r="D76" s="9"/>
      <c r="E76" s="9"/>
      <c r="F76" s="4"/>
      <c r="G76" s="4"/>
      <c r="H76" s="4"/>
      <c r="I76" s="4"/>
      <c r="J76" s="4"/>
      <c r="K76" s="4"/>
      <c r="L76" s="4"/>
      <c r="M76" s="4"/>
      <c r="N76" s="4"/>
      <c r="O76" s="18"/>
      <c r="P76" s="15"/>
      <c r="Q76" s="15"/>
      <c r="R76" s="15"/>
      <c r="S76" s="15"/>
      <c r="T76" s="15"/>
      <c r="U76" s="15"/>
      <c r="V76" s="15"/>
      <c r="W76" s="4"/>
      <c r="X76" s="4"/>
      <c r="Y76" s="18"/>
      <c r="Z76" s="18"/>
      <c r="AA76" s="18"/>
    </row>
    <row r="77" spans="1:27" s="5" customFormat="1" x14ac:dyDescent="0.25">
      <c r="A77" s="4"/>
      <c r="B77" s="4"/>
      <c r="C77" s="4"/>
      <c r="D77" s="9"/>
      <c r="E77" s="9"/>
      <c r="F77" s="4"/>
      <c r="G77" s="4"/>
      <c r="H77" s="4"/>
      <c r="I77" s="4"/>
      <c r="J77" s="4"/>
      <c r="K77" s="4"/>
      <c r="L77" s="4"/>
      <c r="M77" s="4"/>
      <c r="N77" s="4"/>
      <c r="O77" s="18"/>
      <c r="P77" s="15"/>
      <c r="Q77" s="15"/>
      <c r="R77" s="15"/>
      <c r="S77" s="15"/>
      <c r="T77" s="15"/>
      <c r="U77" s="15"/>
      <c r="V77" s="15"/>
      <c r="W77" s="4"/>
      <c r="X77" s="4"/>
      <c r="Y77" s="18"/>
      <c r="Z77" s="18"/>
      <c r="AA77" s="18"/>
    </row>
    <row r="78" spans="1:27" s="5" customFormat="1" x14ac:dyDescent="0.25">
      <c r="A78" s="4"/>
      <c r="B78" s="4"/>
      <c r="C78" s="4"/>
      <c r="D78" s="9"/>
      <c r="E78" s="9"/>
      <c r="F78" s="4"/>
      <c r="G78" s="4"/>
      <c r="H78" s="4"/>
      <c r="I78" s="4"/>
      <c r="J78" s="4"/>
      <c r="K78" s="4"/>
      <c r="L78" s="4"/>
      <c r="M78" s="4"/>
      <c r="N78" s="4"/>
      <c r="O78" s="18"/>
      <c r="P78" s="15"/>
      <c r="Q78" s="15"/>
      <c r="R78" s="15"/>
      <c r="S78" s="15"/>
      <c r="T78" s="15"/>
      <c r="U78" s="15"/>
      <c r="V78" s="15"/>
      <c r="W78" s="4"/>
      <c r="X78" s="4"/>
      <c r="Y78" s="18"/>
      <c r="Z78" s="18"/>
      <c r="AA78" s="18"/>
    </row>
    <row r="79" spans="1:27" s="5" customFormat="1" x14ac:dyDescent="0.25">
      <c r="A79" s="4"/>
      <c r="B79" s="4"/>
      <c r="C79" s="4"/>
      <c r="D79" s="9"/>
      <c r="E79" s="9"/>
      <c r="F79" s="4"/>
      <c r="G79" s="4"/>
      <c r="H79" s="4"/>
      <c r="I79" s="4"/>
      <c r="J79" s="4"/>
      <c r="K79" s="4"/>
      <c r="L79" s="4"/>
      <c r="M79" s="4"/>
      <c r="N79" s="4"/>
      <c r="O79" s="18"/>
      <c r="P79" s="15"/>
      <c r="Q79" s="15"/>
      <c r="R79" s="15"/>
      <c r="S79" s="15"/>
      <c r="T79" s="15"/>
      <c r="U79" s="15"/>
      <c r="V79" s="15"/>
      <c r="W79" s="4"/>
      <c r="X79" s="4"/>
      <c r="Y79" s="18"/>
      <c r="Z79" s="18"/>
      <c r="AA79" s="18"/>
    </row>
    <row r="80" spans="1:27" s="5" customFormat="1" x14ac:dyDescent="0.25">
      <c r="A80" s="4"/>
      <c r="B80" s="4"/>
      <c r="C80" s="4"/>
      <c r="D80" s="9"/>
      <c r="E80" s="9"/>
      <c r="F80" s="4"/>
      <c r="G80" s="4"/>
      <c r="H80" s="4"/>
      <c r="I80" s="4"/>
      <c r="J80" s="4"/>
      <c r="K80" s="4"/>
      <c r="L80" s="4"/>
      <c r="M80" s="4"/>
      <c r="N80" s="4"/>
      <c r="O80" s="18"/>
      <c r="P80" s="15"/>
      <c r="Q80" s="15"/>
      <c r="R80" s="15"/>
      <c r="S80" s="15"/>
      <c r="T80" s="15"/>
      <c r="U80" s="15"/>
      <c r="V80" s="15"/>
      <c r="W80" s="4"/>
      <c r="X80" s="4"/>
      <c r="Y80" s="18"/>
      <c r="Z80" s="18"/>
      <c r="AA80" s="18"/>
    </row>
    <row r="81" spans="1:27" s="5" customFormat="1" x14ac:dyDescent="0.25">
      <c r="A81" s="4"/>
      <c r="B81" s="4"/>
      <c r="C81" s="4"/>
      <c r="D81" s="9"/>
      <c r="E81" s="9"/>
      <c r="F81" s="4"/>
      <c r="G81" s="4"/>
      <c r="H81" s="4"/>
      <c r="I81" s="4"/>
      <c r="J81" s="4"/>
      <c r="K81" s="4"/>
      <c r="L81" s="4"/>
      <c r="M81" s="4"/>
      <c r="N81" s="4"/>
      <c r="O81" s="18"/>
      <c r="P81" s="15"/>
      <c r="Q81" s="15"/>
      <c r="R81" s="15"/>
      <c r="S81" s="15"/>
      <c r="T81" s="15"/>
      <c r="U81" s="15"/>
      <c r="V81" s="15"/>
      <c r="W81" s="4"/>
      <c r="X81" s="4"/>
      <c r="Y81" s="18"/>
      <c r="Z81" s="18"/>
      <c r="AA81" s="18"/>
    </row>
    <row r="82" spans="1:27" s="5" customFormat="1" x14ac:dyDescent="0.25">
      <c r="A82" s="4"/>
      <c r="B82" s="4"/>
      <c r="C82" s="4"/>
      <c r="D82" s="9"/>
      <c r="E82" s="9"/>
      <c r="F82" s="4"/>
      <c r="G82" s="4"/>
      <c r="H82" s="4"/>
      <c r="I82" s="4"/>
      <c r="J82" s="4"/>
      <c r="K82" s="4"/>
      <c r="L82" s="4"/>
      <c r="M82" s="4"/>
      <c r="N82" s="4"/>
      <c r="O82" s="18"/>
      <c r="P82" s="15"/>
      <c r="Q82" s="15"/>
      <c r="R82" s="15"/>
      <c r="S82" s="15"/>
      <c r="T82" s="15"/>
      <c r="U82" s="15"/>
      <c r="V82" s="15"/>
      <c r="W82" s="4"/>
      <c r="X82" s="4"/>
      <c r="Y82" s="18"/>
      <c r="Z82" s="18"/>
      <c r="AA82" s="18"/>
    </row>
    <row r="83" spans="1:27" s="5" customFormat="1" x14ac:dyDescent="0.25">
      <c r="A83" s="4"/>
      <c r="B83" s="4"/>
      <c r="C83" s="4"/>
      <c r="D83" s="9"/>
      <c r="E83" s="9"/>
      <c r="F83" s="4"/>
      <c r="G83" s="4"/>
      <c r="H83" s="4"/>
      <c r="I83" s="4"/>
      <c r="J83" s="4"/>
      <c r="K83" s="4"/>
      <c r="L83" s="4"/>
      <c r="M83" s="4"/>
      <c r="N83" s="4"/>
      <c r="O83" s="18"/>
      <c r="P83" s="15"/>
      <c r="Q83" s="15"/>
      <c r="R83" s="15"/>
      <c r="S83" s="15"/>
      <c r="T83" s="15"/>
      <c r="U83" s="15"/>
      <c r="V83" s="15"/>
      <c r="W83" s="4"/>
      <c r="X83" s="4"/>
      <c r="Y83" s="18"/>
      <c r="Z83" s="18"/>
      <c r="AA83" s="18"/>
    </row>
    <row r="84" spans="1:27" s="5" customFormat="1" x14ac:dyDescent="0.25">
      <c r="A84" s="4"/>
      <c r="B84" s="4"/>
      <c r="C84" s="4"/>
      <c r="D84" s="9"/>
      <c r="E84" s="9"/>
      <c r="F84" s="4"/>
      <c r="G84" s="4"/>
      <c r="H84" s="4"/>
      <c r="I84" s="4"/>
      <c r="J84" s="4"/>
      <c r="K84" s="4"/>
      <c r="L84" s="4"/>
      <c r="M84" s="4"/>
      <c r="N84" s="4"/>
      <c r="O84" s="18"/>
      <c r="P84" s="15"/>
      <c r="Q84" s="15"/>
      <c r="R84" s="15"/>
      <c r="S84" s="15"/>
      <c r="T84" s="15"/>
      <c r="U84" s="15"/>
      <c r="V84" s="15"/>
      <c r="W84" s="4"/>
      <c r="X84" s="4"/>
      <c r="Y84" s="18"/>
      <c r="Z84" s="18"/>
      <c r="AA84" s="18"/>
    </row>
    <row r="85" spans="1:27" s="5" customFormat="1" x14ac:dyDescent="0.25">
      <c r="A85" s="4"/>
      <c r="B85" s="4"/>
      <c r="C85" s="4"/>
      <c r="D85" s="9"/>
      <c r="E85" s="9"/>
      <c r="F85" s="4"/>
      <c r="G85" s="4"/>
      <c r="H85" s="4"/>
      <c r="I85" s="4"/>
      <c r="J85" s="4"/>
      <c r="K85" s="4"/>
      <c r="L85" s="4"/>
      <c r="M85" s="4"/>
      <c r="N85" s="4"/>
      <c r="O85" s="18"/>
      <c r="P85" s="15"/>
      <c r="Q85" s="15"/>
      <c r="R85" s="15"/>
      <c r="S85" s="15"/>
      <c r="T85" s="15"/>
      <c r="U85" s="15"/>
      <c r="V85" s="15"/>
      <c r="W85" s="4"/>
      <c r="X85" s="4"/>
      <c r="Y85" s="18"/>
      <c r="Z85" s="18"/>
      <c r="AA85" s="18"/>
    </row>
    <row r="86" spans="1:27" x14ac:dyDescent="0.25">
      <c r="B86" s="1"/>
      <c r="C86" s="1"/>
      <c r="F86" s="1"/>
      <c r="G86" s="1"/>
      <c r="H86" s="1"/>
      <c r="I86" s="1"/>
      <c r="J86" s="1"/>
      <c r="K86" s="1"/>
      <c r="L86" s="1"/>
      <c r="M86" s="1"/>
    </row>
    <row r="87" spans="1:27" s="5" customFormat="1" x14ac:dyDescent="0.25">
      <c r="A87" s="4"/>
      <c r="B87" s="4"/>
      <c r="C87" s="4"/>
      <c r="D87" s="9"/>
      <c r="E87" s="9"/>
      <c r="F87" s="4"/>
      <c r="G87" s="4"/>
      <c r="H87" s="4"/>
      <c r="I87" s="4"/>
      <c r="J87" s="4"/>
      <c r="K87" s="4"/>
      <c r="L87" s="4"/>
      <c r="M87" s="4"/>
      <c r="N87" s="4"/>
      <c r="O87" s="18"/>
      <c r="P87" s="15"/>
      <c r="Q87" s="15"/>
      <c r="R87" s="15"/>
      <c r="S87" s="15"/>
      <c r="T87" s="15"/>
      <c r="U87" s="15"/>
      <c r="V87" s="15"/>
      <c r="W87" s="4"/>
      <c r="X87" s="4"/>
      <c r="Y87" s="18"/>
      <c r="Z87" s="18"/>
      <c r="AA87" s="18"/>
    </row>
    <row r="88" spans="1:27" s="5" customFormat="1" x14ac:dyDescent="0.25">
      <c r="A88" s="4"/>
      <c r="B88" s="4"/>
      <c r="C88" s="4"/>
      <c r="D88" s="9"/>
      <c r="E88" s="9"/>
      <c r="F88" s="4"/>
      <c r="G88" s="4"/>
      <c r="H88" s="4"/>
      <c r="I88" s="4"/>
      <c r="J88" s="4"/>
      <c r="K88" s="4"/>
      <c r="L88" s="4"/>
      <c r="M88" s="4"/>
      <c r="N88" s="4"/>
      <c r="O88" s="18"/>
      <c r="P88" s="15"/>
      <c r="Q88" s="15"/>
      <c r="R88" s="15"/>
      <c r="S88" s="15"/>
      <c r="T88" s="15"/>
      <c r="U88" s="15"/>
      <c r="V88" s="15"/>
      <c r="W88" s="4"/>
      <c r="X88" s="4"/>
      <c r="Y88" s="18"/>
      <c r="Z88" s="18"/>
      <c r="AA88" s="18"/>
    </row>
    <row r="89" spans="1:27" s="5" customFormat="1" x14ac:dyDescent="0.25">
      <c r="A89" s="4"/>
      <c r="B89" s="4"/>
      <c r="C89" s="4"/>
      <c r="D89" s="9"/>
      <c r="E89" s="9"/>
      <c r="F89" s="4"/>
      <c r="G89" s="4"/>
      <c r="H89" s="4"/>
      <c r="I89" s="4"/>
      <c r="J89" s="4"/>
      <c r="K89" s="4"/>
      <c r="L89" s="4"/>
      <c r="M89" s="4"/>
      <c r="N89" s="4"/>
      <c r="O89" s="18"/>
      <c r="P89" s="15"/>
      <c r="Q89" s="15"/>
      <c r="R89" s="15"/>
      <c r="S89" s="15"/>
      <c r="T89" s="15"/>
      <c r="U89" s="15"/>
      <c r="V89" s="15"/>
      <c r="W89" s="4"/>
      <c r="X89" s="4"/>
      <c r="Y89" s="18"/>
      <c r="Z89" s="18"/>
      <c r="AA89" s="18"/>
    </row>
    <row r="90" spans="1:27" s="5" customFormat="1" x14ac:dyDescent="0.25">
      <c r="A90" s="4"/>
      <c r="B90" s="4"/>
      <c r="C90" s="4"/>
      <c r="D90" s="9"/>
      <c r="E90" s="9"/>
      <c r="F90" s="4"/>
      <c r="G90" s="4"/>
      <c r="H90" s="4"/>
      <c r="I90" s="4"/>
      <c r="J90" s="4"/>
      <c r="K90" s="4"/>
      <c r="L90" s="4"/>
      <c r="M90" s="4"/>
      <c r="N90" s="4"/>
      <c r="O90" s="18"/>
      <c r="P90" s="15"/>
      <c r="Q90" s="15"/>
      <c r="R90" s="15"/>
      <c r="S90" s="15"/>
      <c r="T90" s="15"/>
      <c r="U90" s="15"/>
      <c r="V90" s="15"/>
      <c r="W90" s="4"/>
      <c r="X90" s="4"/>
      <c r="Y90" s="18"/>
      <c r="Z90" s="18"/>
      <c r="AA90" s="18"/>
    </row>
    <row r="91" spans="1:27" s="5" customFormat="1" x14ac:dyDescent="0.25">
      <c r="A91" s="4"/>
      <c r="B91" s="4"/>
      <c r="C91" s="4"/>
      <c r="D91" s="9"/>
      <c r="E91" s="9"/>
      <c r="F91" s="4"/>
      <c r="G91" s="4"/>
      <c r="H91" s="4"/>
      <c r="I91" s="4"/>
      <c r="J91" s="4"/>
      <c r="K91" s="4"/>
      <c r="L91" s="4"/>
      <c r="M91" s="4"/>
      <c r="N91" s="4"/>
      <c r="O91" s="18"/>
      <c r="P91" s="15"/>
      <c r="Q91" s="15"/>
      <c r="R91" s="15"/>
      <c r="S91" s="15"/>
      <c r="T91" s="15"/>
      <c r="U91" s="15"/>
      <c r="V91" s="15"/>
      <c r="W91" s="4"/>
      <c r="X91" s="4"/>
      <c r="Y91" s="18"/>
      <c r="Z91" s="18"/>
      <c r="AA91" s="18"/>
    </row>
    <row r="92" spans="1:27" s="5" customFormat="1" x14ac:dyDescent="0.25">
      <c r="A92" s="4"/>
      <c r="B92" s="4"/>
      <c r="C92" s="4"/>
      <c r="D92" s="9"/>
      <c r="E92" s="9"/>
      <c r="F92" s="4"/>
      <c r="G92" s="4"/>
      <c r="H92" s="4"/>
      <c r="I92" s="4"/>
      <c r="J92" s="4"/>
      <c r="K92" s="4"/>
      <c r="L92" s="4"/>
      <c r="M92" s="4"/>
      <c r="N92" s="4"/>
      <c r="O92" s="18"/>
      <c r="P92" s="15"/>
      <c r="Q92" s="15"/>
      <c r="R92" s="15"/>
      <c r="S92" s="15"/>
      <c r="T92" s="15"/>
      <c r="U92" s="15"/>
      <c r="V92" s="15"/>
      <c r="W92" s="4"/>
      <c r="X92" s="4"/>
      <c r="Y92" s="18"/>
      <c r="Z92" s="18"/>
      <c r="AA92" s="18"/>
    </row>
    <row r="93" spans="1:27" s="5" customFormat="1" x14ac:dyDescent="0.25">
      <c r="A93" s="4"/>
      <c r="B93" s="4"/>
      <c r="C93" s="4"/>
      <c r="D93" s="9"/>
      <c r="E93" s="9"/>
      <c r="F93" s="4"/>
      <c r="G93" s="4"/>
      <c r="H93" s="4"/>
      <c r="I93" s="4"/>
      <c r="J93" s="4"/>
      <c r="K93" s="4"/>
      <c r="L93" s="4"/>
      <c r="M93" s="4"/>
      <c r="N93" s="4"/>
      <c r="O93" s="18"/>
      <c r="P93" s="15"/>
      <c r="Q93" s="15"/>
      <c r="R93" s="15"/>
      <c r="S93" s="15"/>
      <c r="T93" s="15"/>
      <c r="U93" s="15"/>
      <c r="V93" s="15"/>
      <c r="W93" s="4"/>
      <c r="X93" s="4"/>
      <c r="Y93" s="18"/>
      <c r="Z93" s="18"/>
      <c r="AA93" s="18"/>
    </row>
    <row r="94" spans="1:27" s="5" customFormat="1" x14ac:dyDescent="0.25">
      <c r="A94" s="4"/>
      <c r="B94" s="4"/>
      <c r="C94" s="4"/>
      <c r="D94" s="9"/>
      <c r="E94" s="9"/>
      <c r="F94" s="4"/>
      <c r="G94" s="4"/>
      <c r="H94" s="4"/>
      <c r="I94" s="4"/>
      <c r="J94" s="4"/>
      <c r="K94" s="4"/>
      <c r="L94" s="4"/>
      <c r="M94" s="4"/>
      <c r="N94" s="4"/>
      <c r="O94" s="18"/>
      <c r="P94" s="15"/>
      <c r="Q94" s="15"/>
      <c r="R94" s="15"/>
      <c r="S94" s="15"/>
      <c r="T94" s="15"/>
      <c r="U94" s="15"/>
      <c r="V94" s="15"/>
      <c r="W94" s="4"/>
      <c r="X94" s="4"/>
      <c r="Y94" s="18"/>
      <c r="Z94" s="18"/>
      <c r="AA94" s="18"/>
    </row>
    <row r="95" spans="1:27" s="5" customFormat="1" x14ac:dyDescent="0.25">
      <c r="A95" s="4"/>
      <c r="B95" s="4"/>
      <c r="C95" s="4"/>
      <c r="D95" s="9"/>
      <c r="E95" s="9"/>
      <c r="F95" s="4"/>
      <c r="G95" s="4"/>
      <c r="H95" s="4"/>
      <c r="I95" s="4"/>
      <c r="J95" s="4"/>
      <c r="K95" s="4"/>
      <c r="L95" s="4"/>
      <c r="M95" s="4"/>
      <c r="N95" s="4"/>
      <c r="O95" s="18"/>
      <c r="P95" s="15"/>
      <c r="Q95" s="15"/>
      <c r="R95" s="15"/>
      <c r="S95" s="15"/>
      <c r="T95" s="15"/>
      <c r="U95" s="15"/>
      <c r="V95" s="15"/>
      <c r="W95" s="4"/>
      <c r="X95" s="4"/>
      <c r="Y95" s="18"/>
      <c r="Z95" s="18"/>
      <c r="AA95" s="18"/>
    </row>
    <row r="96" spans="1:27" s="5" customFormat="1" x14ac:dyDescent="0.25">
      <c r="A96" s="4"/>
      <c r="B96" s="4"/>
      <c r="C96" s="4"/>
      <c r="D96" s="9"/>
      <c r="E96" s="9"/>
      <c r="F96" s="4"/>
      <c r="G96" s="4"/>
      <c r="H96" s="4"/>
      <c r="I96" s="4"/>
      <c r="J96" s="4"/>
      <c r="K96" s="4"/>
      <c r="L96" s="4"/>
      <c r="M96" s="4"/>
      <c r="N96" s="4"/>
      <c r="O96" s="18"/>
      <c r="P96" s="15"/>
      <c r="Q96" s="15"/>
      <c r="R96" s="15"/>
      <c r="S96" s="15"/>
      <c r="T96" s="15"/>
      <c r="U96" s="15"/>
      <c r="V96" s="15"/>
      <c r="W96" s="4"/>
      <c r="X96" s="4"/>
      <c r="Y96" s="18"/>
      <c r="Z96" s="18"/>
      <c r="AA96" s="18"/>
    </row>
    <row r="97" spans="1:27" s="5" customFormat="1" x14ac:dyDescent="0.25">
      <c r="A97" s="4"/>
      <c r="B97" s="4"/>
      <c r="C97" s="4"/>
      <c r="D97" s="9"/>
      <c r="E97" s="9"/>
      <c r="F97" s="4"/>
      <c r="G97" s="4"/>
      <c r="H97" s="4"/>
      <c r="I97" s="4"/>
      <c r="J97" s="4"/>
      <c r="K97" s="4"/>
      <c r="L97" s="4"/>
      <c r="M97" s="4"/>
      <c r="N97" s="4"/>
      <c r="O97" s="18"/>
      <c r="P97" s="15"/>
      <c r="Q97" s="15"/>
      <c r="R97" s="15"/>
      <c r="S97" s="15"/>
      <c r="T97" s="15"/>
      <c r="U97" s="15"/>
      <c r="V97" s="15"/>
      <c r="W97" s="4"/>
      <c r="X97" s="4"/>
      <c r="Y97" s="18"/>
      <c r="Z97" s="18"/>
      <c r="AA97" s="18"/>
    </row>
    <row r="98" spans="1:27" s="5" customFormat="1" x14ac:dyDescent="0.25">
      <c r="A98" s="4"/>
      <c r="B98" s="4"/>
      <c r="C98" s="4"/>
      <c r="D98" s="9"/>
      <c r="E98" s="9"/>
      <c r="F98" s="4"/>
      <c r="G98" s="4"/>
      <c r="H98" s="4"/>
      <c r="I98" s="4"/>
      <c r="J98" s="4"/>
      <c r="K98" s="4"/>
      <c r="L98" s="4"/>
      <c r="M98" s="4"/>
      <c r="N98" s="4"/>
      <c r="O98" s="18"/>
      <c r="P98" s="15"/>
      <c r="Q98" s="15"/>
      <c r="R98" s="15"/>
      <c r="S98" s="15"/>
      <c r="T98" s="15"/>
      <c r="U98" s="15"/>
      <c r="V98" s="15"/>
      <c r="W98" s="4"/>
      <c r="X98" s="4"/>
      <c r="Y98" s="18"/>
      <c r="Z98" s="18"/>
      <c r="AA98" s="18"/>
    </row>
    <row r="99" spans="1:27" s="5" customFormat="1" x14ac:dyDescent="0.25">
      <c r="A99" s="4"/>
      <c r="B99" s="4"/>
      <c r="C99" s="4"/>
      <c r="D99" s="9"/>
      <c r="E99" s="9"/>
      <c r="F99" s="4"/>
      <c r="G99" s="4"/>
      <c r="H99" s="4"/>
      <c r="I99" s="4"/>
      <c r="J99" s="4"/>
      <c r="K99" s="4"/>
      <c r="L99" s="4"/>
      <c r="M99" s="4"/>
      <c r="N99" s="4"/>
      <c r="O99" s="18"/>
      <c r="P99" s="15"/>
      <c r="Q99" s="15"/>
      <c r="R99" s="15"/>
      <c r="S99" s="15"/>
      <c r="T99" s="15"/>
      <c r="U99" s="15"/>
      <c r="V99" s="15"/>
      <c r="W99" s="4"/>
      <c r="X99" s="4"/>
      <c r="Y99" s="18"/>
      <c r="Z99" s="18"/>
      <c r="AA99" s="18"/>
    </row>
    <row r="100" spans="1:27" s="5" customFormat="1" x14ac:dyDescent="0.25">
      <c r="A100" s="4"/>
      <c r="B100" s="4"/>
      <c r="C100" s="4"/>
      <c r="D100" s="9"/>
      <c r="E100" s="9"/>
      <c r="F100" s="4"/>
      <c r="G100" s="4"/>
      <c r="H100" s="4"/>
      <c r="I100" s="4"/>
      <c r="J100" s="4"/>
      <c r="K100" s="4"/>
      <c r="L100" s="4"/>
      <c r="M100" s="4"/>
      <c r="N100" s="4"/>
      <c r="O100" s="18"/>
      <c r="P100" s="15"/>
      <c r="Q100" s="15"/>
      <c r="R100" s="15"/>
      <c r="S100" s="15"/>
      <c r="T100" s="15"/>
      <c r="U100" s="15"/>
      <c r="V100" s="15"/>
      <c r="W100" s="4"/>
      <c r="X100" s="4"/>
      <c r="Y100" s="18"/>
      <c r="Z100" s="18"/>
      <c r="AA100" s="18"/>
    </row>
    <row r="101" spans="1:27" s="5" customFormat="1" x14ac:dyDescent="0.25">
      <c r="A101" s="4"/>
      <c r="B101" s="4"/>
      <c r="C101" s="4"/>
      <c r="D101" s="9"/>
      <c r="E101" s="9"/>
      <c r="F101" s="4"/>
      <c r="G101" s="4"/>
      <c r="H101" s="4"/>
      <c r="I101" s="4"/>
      <c r="J101" s="4"/>
      <c r="K101" s="4"/>
      <c r="L101" s="4"/>
      <c r="M101" s="4"/>
      <c r="N101" s="4"/>
      <c r="O101" s="18"/>
      <c r="P101" s="15"/>
      <c r="Q101" s="15"/>
      <c r="R101" s="15"/>
      <c r="S101" s="15"/>
      <c r="T101" s="15"/>
      <c r="U101" s="15"/>
      <c r="V101" s="15"/>
      <c r="W101" s="4"/>
      <c r="X101" s="4"/>
      <c r="Y101" s="18"/>
      <c r="Z101" s="18"/>
      <c r="AA101" s="18"/>
    </row>
    <row r="102" spans="1:27" s="5" customFormat="1" x14ac:dyDescent="0.25">
      <c r="A102" s="4"/>
      <c r="B102" s="4"/>
      <c r="C102" s="4"/>
      <c r="D102" s="9"/>
      <c r="E102" s="9"/>
      <c r="F102" s="4"/>
      <c r="G102" s="4"/>
      <c r="H102" s="4"/>
      <c r="I102" s="4"/>
      <c r="J102" s="4"/>
      <c r="K102" s="4"/>
      <c r="L102" s="4"/>
      <c r="M102" s="4"/>
      <c r="N102" s="4"/>
      <c r="O102" s="18"/>
      <c r="P102" s="15"/>
      <c r="Q102" s="15"/>
      <c r="R102" s="15"/>
      <c r="S102" s="15"/>
      <c r="T102" s="15"/>
      <c r="U102" s="15"/>
      <c r="V102" s="15"/>
      <c r="W102" s="4"/>
      <c r="X102" s="4"/>
      <c r="Y102" s="18"/>
      <c r="Z102" s="18"/>
      <c r="AA102" s="18"/>
    </row>
    <row r="103" spans="1:27" s="5" customFormat="1" x14ac:dyDescent="0.25">
      <c r="A103" s="4"/>
      <c r="B103" s="4"/>
      <c r="C103" s="4"/>
      <c r="D103" s="9"/>
      <c r="E103" s="9"/>
      <c r="F103" s="4"/>
      <c r="G103" s="4"/>
      <c r="H103" s="4"/>
      <c r="I103" s="4"/>
      <c r="J103" s="4"/>
      <c r="K103" s="4"/>
      <c r="L103" s="4"/>
      <c r="M103" s="4"/>
      <c r="N103" s="4"/>
      <c r="O103" s="18"/>
      <c r="P103" s="15"/>
      <c r="Q103" s="15"/>
      <c r="R103" s="15"/>
      <c r="S103" s="15"/>
      <c r="T103" s="15"/>
      <c r="U103" s="15"/>
      <c r="V103" s="15"/>
      <c r="W103" s="4"/>
      <c r="X103" s="4"/>
      <c r="Y103" s="18"/>
      <c r="Z103" s="18"/>
      <c r="AA103" s="18"/>
    </row>
    <row r="104" spans="1:27" s="5" customFormat="1" x14ac:dyDescent="0.25">
      <c r="A104" s="4"/>
      <c r="B104" s="4"/>
      <c r="C104" s="4"/>
      <c r="D104" s="9"/>
      <c r="E104" s="9"/>
      <c r="F104" s="4"/>
      <c r="G104" s="4"/>
      <c r="H104" s="4"/>
      <c r="I104" s="4"/>
      <c r="J104" s="4"/>
      <c r="K104" s="4"/>
      <c r="L104" s="4"/>
      <c r="M104" s="4"/>
      <c r="N104" s="4"/>
      <c r="O104" s="18"/>
      <c r="P104" s="15"/>
      <c r="Q104" s="15"/>
      <c r="R104" s="15"/>
      <c r="S104" s="15"/>
      <c r="T104" s="15"/>
      <c r="U104" s="15"/>
      <c r="V104" s="15"/>
      <c r="W104" s="4"/>
      <c r="X104" s="4"/>
      <c r="Y104" s="18"/>
      <c r="Z104" s="18"/>
      <c r="AA104" s="18"/>
    </row>
    <row r="105" spans="1:27" s="5" customFormat="1" x14ac:dyDescent="0.25">
      <c r="A105" s="4"/>
      <c r="B105" s="4"/>
      <c r="C105" s="4"/>
      <c r="D105" s="9"/>
      <c r="E105" s="9"/>
      <c r="F105" s="4"/>
      <c r="G105" s="4"/>
      <c r="H105" s="4"/>
      <c r="I105" s="4"/>
      <c r="J105" s="4"/>
      <c r="K105" s="4"/>
      <c r="L105" s="4"/>
      <c r="M105" s="4"/>
      <c r="N105" s="4"/>
      <c r="O105" s="18"/>
      <c r="P105" s="15"/>
      <c r="Q105" s="15"/>
      <c r="R105" s="15"/>
      <c r="S105" s="15"/>
      <c r="T105" s="15"/>
      <c r="U105" s="15"/>
      <c r="V105" s="15"/>
      <c r="W105" s="4"/>
      <c r="X105" s="4"/>
      <c r="Y105" s="18"/>
      <c r="Z105" s="18"/>
      <c r="AA105" s="18"/>
    </row>
    <row r="106" spans="1:27" s="5" customFormat="1" x14ac:dyDescent="0.25">
      <c r="A106" s="4"/>
      <c r="B106" s="4"/>
      <c r="C106" s="4"/>
      <c r="D106" s="9"/>
      <c r="E106" s="9"/>
      <c r="F106" s="4"/>
      <c r="G106" s="4"/>
      <c r="H106" s="4"/>
      <c r="I106" s="4"/>
      <c r="J106" s="4"/>
      <c r="K106" s="4"/>
      <c r="L106" s="4"/>
      <c r="M106" s="4"/>
      <c r="N106" s="4"/>
      <c r="O106" s="18"/>
      <c r="P106" s="15"/>
      <c r="Q106" s="15"/>
      <c r="R106" s="15"/>
      <c r="S106" s="15"/>
      <c r="T106" s="15"/>
      <c r="U106" s="15"/>
      <c r="V106" s="15"/>
      <c r="W106" s="4"/>
      <c r="X106" s="4"/>
      <c r="Y106" s="18"/>
      <c r="Z106" s="18"/>
      <c r="AA106" s="18"/>
    </row>
    <row r="107" spans="1:27" s="5" customFormat="1" x14ac:dyDescent="0.25">
      <c r="A107" s="4"/>
      <c r="B107" s="4"/>
      <c r="C107" s="4"/>
      <c r="D107" s="9"/>
      <c r="E107" s="9"/>
      <c r="F107" s="4"/>
      <c r="G107" s="4"/>
      <c r="H107" s="4"/>
      <c r="I107" s="4"/>
      <c r="J107" s="4"/>
      <c r="K107" s="4"/>
      <c r="L107" s="4"/>
      <c r="M107" s="4"/>
      <c r="N107" s="4"/>
      <c r="O107" s="18"/>
      <c r="P107" s="15"/>
      <c r="Q107" s="15"/>
      <c r="R107" s="15"/>
      <c r="S107" s="15"/>
      <c r="T107" s="15"/>
      <c r="U107" s="15"/>
      <c r="V107" s="15"/>
      <c r="W107" s="4"/>
      <c r="X107" s="4"/>
      <c r="Y107" s="18"/>
      <c r="Z107" s="18"/>
      <c r="AA107" s="18"/>
    </row>
    <row r="108" spans="1:27" s="5" customFormat="1" x14ac:dyDescent="0.25">
      <c r="A108" s="4"/>
      <c r="B108" s="4"/>
      <c r="C108" s="4"/>
      <c r="D108" s="9"/>
      <c r="E108" s="9"/>
      <c r="F108" s="4"/>
      <c r="G108" s="4"/>
      <c r="H108" s="4"/>
      <c r="I108" s="4"/>
      <c r="J108" s="4"/>
      <c r="K108" s="4"/>
      <c r="L108" s="4"/>
      <c r="M108" s="4"/>
      <c r="N108" s="4"/>
      <c r="O108" s="18"/>
      <c r="P108" s="15"/>
      <c r="Q108" s="15"/>
      <c r="R108" s="15"/>
      <c r="S108" s="15"/>
      <c r="T108" s="15"/>
      <c r="U108" s="15"/>
      <c r="V108" s="15"/>
      <c r="W108" s="4"/>
      <c r="X108" s="4"/>
      <c r="Y108" s="18"/>
      <c r="Z108" s="18"/>
      <c r="AA108" s="18"/>
    </row>
    <row r="109" spans="1:27" s="5" customFormat="1" x14ac:dyDescent="0.25">
      <c r="A109" s="4"/>
      <c r="B109" s="4"/>
      <c r="C109" s="4"/>
      <c r="D109" s="9"/>
      <c r="E109" s="9"/>
      <c r="F109" s="4"/>
      <c r="G109" s="4"/>
      <c r="H109" s="4"/>
      <c r="I109" s="4"/>
      <c r="J109" s="4"/>
      <c r="K109" s="4"/>
      <c r="L109" s="4"/>
      <c r="M109" s="4"/>
      <c r="N109" s="4"/>
      <c r="O109" s="18"/>
      <c r="P109" s="15"/>
      <c r="Q109" s="15"/>
      <c r="R109" s="15"/>
      <c r="S109" s="15"/>
      <c r="T109" s="15"/>
      <c r="U109" s="15"/>
      <c r="V109" s="15"/>
      <c r="W109" s="4"/>
      <c r="X109" s="4"/>
      <c r="Y109" s="18"/>
      <c r="Z109" s="18"/>
      <c r="AA109" s="18"/>
    </row>
    <row r="110" spans="1:27" s="5" customFormat="1" x14ac:dyDescent="0.25">
      <c r="A110" s="4"/>
      <c r="B110" s="4"/>
      <c r="C110" s="4"/>
      <c r="D110" s="9"/>
      <c r="E110" s="9"/>
      <c r="F110" s="4"/>
      <c r="G110" s="4"/>
      <c r="H110" s="4"/>
      <c r="I110" s="4"/>
      <c r="J110" s="4"/>
      <c r="K110" s="4"/>
      <c r="L110" s="4"/>
      <c r="M110" s="4"/>
      <c r="N110" s="4"/>
      <c r="O110" s="18"/>
      <c r="P110" s="15"/>
      <c r="Q110" s="15"/>
      <c r="R110" s="15"/>
      <c r="S110" s="15"/>
      <c r="T110" s="15"/>
      <c r="U110" s="15"/>
      <c r="V110" s="15"/>
      <c r="W110" s="4"/>
      <c r="X110" s="4"/>
      <c r="Y110" s="18"/>
      <c r="Z110" s="18"/>
      <c r="AA110" s="18"/>
    </row>
    <row r="111" spans="1:27" s="5" customFormat="1" x14ac:dyDescent="0.25">
      <c r="A111" s="4"/>
      <c r="B111" s="4"/>
      <c r="C111" s="4"/>
      <c r="D111" s="9"/>
      <c r="E111" s="9"/>
      <c r="F111" s="4"/>
      <c r="G111" s="4"/>
      <c r="H111" s="4"/>
      <c r="I111" s="4"/>
      <c r="J111" s="4"/>
      <c r="K111" s="4"/>
      <c r="L111" s="4"/>
      <c r="M111" s="4"/>
      <c r="N111" s="4"/>
      <c r="O111" s="18"/>
      <c r="P111" s="15"/>
      <c r="Q111" s="15"/>
      <c r="R111" s="15"/>
      <c r="S111" s="15"/>
      <c r="T111" s="15"/>
      <c r="U111" s="15"/>
      <c r="V111" s="15"/>
      <c r="W111" s="4"/>
      <c r="X111" s="4"/>
      <c r="Y111" s="18"/>
      <c r="Z111" s="18"/>
      <c r="AA111" s="18"/>
    </row>
    <row r="112" spans="1:27" s="5" customFormat="1" x14ac:dyDescent="0.25">
      <c r="A112" s="4"/>
      <c r="B112" s="4"/>
      <c r="C112" s="4"/>
      <c r="D112" s="9"/>
      <c r="E112" s="9"/>
      <c r="F112" s="4"/>
      <c r="G112" s="4"/>
      <c r="H112" s="4"/>
      <c r="I112" s="4"/>
      <c r="J112" s="4"/>
      <c r="K112" s="4"/>
      <c r="L112" s="4"/>
      <c r="M112" s="4"/>
      <c r="N112" s="4"/>
      <c r="O112" s="18"/>
      <c r="P112" s="15"/>
      <c r="Q112" s="15"/>
      <c r="R112" s="15"/>
      <c r="S112" s="15"/>
      <c r="T112" s="15"/>
      <c r="U112" s="15"/>
      <c r="V112" s="15"/>
      <c r="W112" s="4"/>
      <c r="X112" s="4"/>
      <c r="Y112" s="18"/>
      <c r="Z112" s="18"/>
      <c r="AA112" s="18"/>
    </row>
    <row r="113" spans="1:27" s="5" customFormat="1" x14ac:dyDescent="0.25">
      <c r="A113" s="4"/>
      <c r="B113" s="4"/>
      <c r="C113" s="4"/>
      <c r="D113" s="9"/>
      <c r="E113" s="9"/>
      <c r="F113" s="4"/>
      <c r="G113" s="4"/>
      <c r="H113" s="4"/>
      <c r="I113" s="4"/>
      <c r="J113" s="4"/>
      <c r="K113" s="4"/>
      <c r="L113" s="4"/>
      <c r="M113" s="4"/>
      <c r="N113" s="4"/>
      <c r="O113" s="18"/>
      <c r="P113" s="15"/>
      <c r="Q113" s="15"/>
      <c r="R113" s="15"/>
      <c r="S113" s="15"/>
      <c r="T113" s="15"/>
      <c r="U113" s="15"/>
      <c r="V113" s="15"/>
      <c r="W113" s="4"/>
      <c r="X113" s="4"/>
      <c r="Y113" s="18"/>
      <c r="Z113" s="18"/>
      <c r="AA113" s="18"/>
    </row>
    <row r="114" spans="1:27" s="5" customFormat="1" x14ac:dyDescent="0.25">
      <c r="A114" s="4"/>
      <c r="B114" s="4"/>
      <c r="C114" s="4"/>
      <c r="D114" s="9"/>
      <c r="E114" s="9"/>
      <c r="F114" s="4"/>
      <c r="G114" s="4"/>
      <c r="H114" s="4"/>
      <c r="I114" s="4"/>
      <c r="J114" s="4"/>
      <c r="K114" s="4"/>
      <c r="L114" s="4"/>
      <c r="M114" s="4"/>
      <c r="N114" s="4"/>
      <c r="O114" s="18"/>
      <c r="P114" s="15"/>
      <c r="Q114" s="15"/>
      <c r="R114" s="15"/>
      <c r="S114" s="15"/>
      <c r="T114" s="15"/>
      <c r="U114" s="15"/>
      <c r="V114" s="15"/>
      <c r="W114" s="4"/>
      <c r="X114" s="4"/>
      <c r="Y114" s="18"/>
      <c r="Z114" s="18"/>
      <c r="AA114" s="18"/>
    </row>
    <row r="115" spans="1:27" s="5" customFormat="1" x14ac:dyDescent="0.25">
      <c r="A115" s="4"/>
      <c r="B115" s="4"/>
      <c r="C115" s="4"/>
      <c r="D115" s="9"/>
      <c r="E115" s="9"/>
      <c r="F115" s="4"/>
      <c r="G115" s="4"/>
      <c r="H115" s="4"/>
      <c r="I115" s="4"/>
      <c r="J115" s="4"/>
      <c r="K115" s="4"/>
      <c r="L115" s="4"/>
      <c r="M115" s="4"/>
      <c r="N115" s="4"/>
      <c r="O115" s="18"/>
      <c r="P115" s="15"/>
      <c r="Q115" s="15"/>
      <c r="R115" s="15"/>
      <c r="S115" s="15"/>
      <c r="T115" s="15"/>
      <c r="U115" s="15"/>
      <c r="V115" s="15"/>
      <c r="W115" s="4"/>
      <c r="X115" s="4"/>
      <c r="Y115" s="18"/>
      <c r="Z115" s="18"/>
      <c r="AA115" s="18"/>
    </row>
    <row r="116" spans="1:27" s="5" customFormat="1" x14ac:dyDescent="0.25">
      <c r="A116" s="4"/>
      <c r="B116" s="4"/>
      <c r="C116" s="4"/>
      <c r="D116" s="9"/>
      <c r="E116" s="9"/>
      <c r="F116" s="4"/>
      <c r="G116" s="4"/>
      <c r="H116" s="4"/>
      <c r="I116" s="4"/>
      <c r="J116" s="4"/>
      <c r="K116" s="4"/>
      <c r="L116" s="4"/>
      <c r="M116" s="4"/>
      <c r="N116" s="4"/>
      <c r="O116" s="18"/>
      <c r="P116" s="15"/>
      <c r="Q116" s="15"/>
      <c r="R116" s="15"/>
      <c r="S116" s="15"/>
      <c r="T116" s="15"/>
      <c r="U116" s="15"/>
      <c r="V116" s="15"/>
      <c r="W116" s="4"/>
      <c r="X116" s="4"/>
      <c r="Y116" s="18"/>
      <c r="Z116" s="18"/>
      <c r="AA116" s="18"/>
    </row>
    <row r="117" spans="1:27" s="5" customFormat="1" x14ac:dyDescent="0.25">
      <c r="A117" s="4"/>
      <c r="B117" s="4"/>
      <c r="C117" s="4"/>
      <c r="D117" s="9"/>
      <c r="E117" s="9"/>
      <c r="F117" s="4"/>
      <c r="G117" s="4"/>
      <c r="H117" s="4"/>
      <c r="I117" s="4"/>
      <c r="J117" s="4"/>
      <c r="K117" s="4"/>
      <c r="L117" s="4"/>
      <c r="M117" s="4"/>
      <c r="N117" s="4"/>
      <c r="O117" s="18"/>
      <c r="P117" s="15"/>
      <c r="Q117" s="15"/>
      <c r="R117" s="15"/>
      <c r="S117" s="15"/>
      <c r="T117" s="15"/>
      <c r="U117" s="15"/>
      <c r="V117" s="15"/>
      <c r="W117" s="4"/>
      <c r="X117" s="4"/>
      <c r="Y117" s="18"/>
      <c r="Z117" s="18"/>
      <c r="AA117" s="18"/>
    </row>
    <row r="118" spans="1:27" s="5" customFormat="1" x14ac:dyDescent="0.25">
      <c r="A118" s="4"/>
      <c r="B118" s="4"/>
      <c r="C118" s="4"/>
      <c r="D118" s="9"/>
      <c r="E118" s="9"/>
      <c r="F118" s="4"/>
      <c r="G118" s="4"/>
      <c r="H118" s="4"/>
      <c r="I118" s="4"/>
      <c r="J118" s="4"/>
      <c r="K118" s="4"/>
      <c r="L118" s="4"/>
      <c r="M118" s="4"/>
      <c r="N118" s="4"/>
      <c r="O118" s="18"/>
      <c r="P118" s="15"/>
      <c r="Q118" s="15"/>
      <c r="R118" s="15"/>
      <c r="S118" s="15"/>
      <c r="T118" s="15"/>
      <c r="U118" s="15"/>
      <c r="V118" s="15"/>
      <c r="W118" s="4"/>
      <c r="X118" s="4"/>
      <c r="Y118" s="18"/>
      <c r="Z118" s="18"/>
      <c r="AA118" s="18"/>
    </row>
    <row r="119" spans="1:27" s="5" customFormat="1" x14ac:dyDescent="0.25">
      <c r="A119" s="4"/>
      <c r="B119" s="4"/>
      <c r="C119" s="4"/>
      <c r="D119" s="9"/>
      <c r="E119" s="9"/>
      <c r="F119" s="4"/>
      <c r="G119" s="4"/>
      <c r="H119" s="4"/>
      <c r="I119" s="4"/>
      <c r="J119" s="4"/>
      <c r="K119" s="4"/>
      <c r="L119" s="4"/>
      <c r="M119" s="4"/>
      <c r="N119" s="4"/>
      <c r="O119" s="18"/>
      <c r="P119" s="15"/>
      <c r="Q119" s="15"/>
      <c r="R119" s="15"/>
      <c r="S119" s="15"/>
      <c r="T119" s="15"/>
      <c r="U119" s="15"/>
      <c r="V119" s="15"/>
      <c r="W119" s="4"/>
      <c r="X119" s="4"/>
      <c r="Y119" s="18"/>
      <c r="Z119" s="18"/>
      <c r="AA119" s="18"/>
    </row>
    <row r="120" spans="1:27" s="5" customFormat="1" x14ac:dyDescent="0.25">
      <c r="A120" s="4"/>
      <c r="B120" s="4"/>
      <c r="C120" s="4"/>
      <c r="D120" s="9"/>
      <c r="E120" s="9"/>
      <c r="F120" s="4"/>
      <c r="G120" s="4"/>
      <c r="H120" s="4"/>
      <c r="I120" s="4"/>
      <c r="J120" s="4"/>
      <c r="K120" s="4"/>
      <c r="L120" s="4"/>
      <c r="M120" s="4"/>
      <c r="N120" s="4"/>
      <c r="O120" s="18"/>
      <c r="P120" s="15"/>
      <c r="Q120" s="15"/>
      <c r="R120" s="15"/>
      <c r="S120" s="15"/>
      <c r="T120" s="15"/>
      <c r="U120" s="15"/>
      <c r="V120" s="15"/>
      <c r="W120" s="4"/>
      <c r="X120" s="4"/>
      <c r="Y120" s="18"/>
      <c r="Z120" s="18"/>
      <c r="AA120" s="18"/>
    </row>
    <row r="121" spans="1:27" s="5" customFormat="1" x14ac:dyDescent="0.25">
      <c r="A121" s="4"/>
      <c r="B121" s="4"/>
      <c r="C121" s="4"/>
      <c r="D121" s="9"/>
      <c r="E121" s="9"/>
      <c r="F121" s="4"/>
      <c r="G121" s="4"/>
      <c r="H121" s="4"/>
      <c r="I121" s="4"/>
      <c r="J121" s="4"/>
      <c r="K121" s="4"/>
      <c r="L121" s="4"/>
      <c r="M121" s="4"/>
      <c r="N121" s="4"/>
      <c r="O121" s="18"/>
      <c r="P121" s="15"/>
      <c r="Q121" s="15"/>
      <c r="R121" s="15"/>
      <c r="S121" s="15"/>
      <c r="T121" s="15"/>
      <c r="U121" s="15"/>
      <c r="V121" s="15"/>
      <c r="W121" s="4"/>
      <c r="X121" s="4"/>
      <c r="Y121" s="18"/>
      <c r="Z121" s="18"/>
      <c r="AA121" s="18"/>
    </row>
    <row r="122" spans="1:27" s="5" customFormat="1" x14ac:dyDescent="0.25">
      <c r="A122" s="4"/>
      <c r="B122" s="4"/>
      <c r="C122" s="4"/>
      <c r="D122" s="9"/>
      <c r="E122" s="9"/>
      <c r="F122" s="4"/>
      <c r="G122" s="4"/>
      <c r="H122" s="4"/>
      <c r="I122" s="4"/>
      <c r="J122" s="4"/>
      <c r="K122" s="4"/>
      <c r="L122" s="4"/>
      <c r="M122" s="4"/>
      <c r="N122" s="4"/>
      <c r="O122" s="18"/>
      <c r="P122" s="15"/>
      <c r="Q122" s="15"/>
      <c r="R122" s="15"/>
      <c r="S122" s="15"/>
      <c r="T122" s="15"/>
      <c r="U122" s="15"/>
      <c r="V122" s="15"/>
      <c r="W122" s="4"/>
      <c r="X122" s="4"/>
      <c r="Y122" s="18"/>
      <c r="Z122" s="18"/>
      <c r="AA122" s="18"/>
    </row>
    <row r="123" spans="1:27" s="5" customFormat="1" x14ac:dyDescent="0.25">
      <c r="A123" s="4"/>
      <c r="B123" s="4"/>
      <c r="C123" s="4"/>
      <c r="D123" s="9"/>
      <c r="E123" s="9"/>
      <c r="F123" s="4"/>
      <c r="G123" s="4"/>
      <c r="H123" s="4"/>
      <c r="I123" s="4"/>
      <c r="J123" s="4"/>
      <c r="K123" s="4"/>
      <c r="L123" s="4"/>
      <c r="M123" s="4"/>
      <c r="N123" s="4"/>
      <c r="O123" s="18"/>
      <c r="P123" s="15"/>
      <c r="Q123" s="15"/>
      <c r="R123" s="15"/>
      <c r="S123" s="15"/>
      <c r="T123" s="15"/>
      <c r="U123" s="15"/>
      <c r="V123" s="15"/>
      <c r="W123" s="4"/>
      <c r="X123" s="4"/>
      <c r="Y123" s="18"/>
      <c r="Z123" s="18"/>
      <c r="AA123" s="18"/>
    </row>
    <row r="124" spans="1:27" s="5" customFormat="1" x14ac:dyDescent="0.25">
      <c r="A124" s="4"/>
      <c r="B124" s="4"/>
      <c r="C124" s="4"/>
      <c r="D124" s="9"/>
      <c r="E124" s="9"/>
      <c r="F124" s="4"/>
      <c r="G124" s="4"/>
      <c r="H124" s="4"/>
      <c r="I124" s="4"/>
      <c r="J124" s="4"/>
      <c r="K124" s="4"/>
      <c r="L124" s="4"/>
      <c r="M124" s="4"/>
      <c r="N124" s="4"/>
      <c r="O124" s="18"/>
      <c r="P124" s="15"/>
      <c r="Q124" s="15"/>
      <c r="R124" s="15"/>
      <c r="S124" s="15"/>
      <c r="T124" s="15"/>
      <c r="U124" s="15"/>
      <c r="V124" s="15"/>
      <c r="W124" s="4"/>
      <c r="X124" s="4"/>
      <c r="Y124" s="18"/>
      <c r="Z124" s="18"/>
      <c r="AA124" s="18"/>
    </row>
    <row r="125" spans="1:27" s="5" customFormat="1" x14ac:dyDescent="0.25">
      <c r="A125" s="4"/>
      <c r="B125" s="4"/>
      <c r="C125" s="4"/>
      <c r="D125" s="9"/>
      <c r="E125" s="9"/>
      <c r="F125" s="4"/>
      <c r="G125" s="4"/>
      <c r="H125" s="4"/>
      <c r="I125" s="4"/>
      <c r="J125" s="4"/>
      <c r="K125" s="4"/>
      <c r="L125" s="4"/>
      <c r="M125" s="4"/>
      <c r="N125" s="4"/>
      <c r="O125" s="18"/>
      <c r="P125" s="15"/>
      <c r="Q125" s="15"/>
      <c r="R125" s="15"/>
      <c r="S125" s="15"/>
      <c r="T125" s="15"/>
      <c r="U125" s="15"/>
      <c r="V125" s="15"/>
      <c r="W125" s="4"/>
      <c r="X125" s="4"/>
      <c r="Y125" s="18"/>
      <c r="Z125" s="18"/>
      <c r="AA125" s="18"/>
    </row>
    <row r="126" spans="1:27" s="5" customFormat="1" x14ac:dyDescent="0.25">
      <c r="A126" s="4"/>
      <c r="B126" s="4"/>
      <c r="C126" s="4"/>
      <c r="D126" s="9"/>
      <c r="E126" s="9"/>
      <c r="F126" s="4"/>
      <c r="G126" s="4"/>
      <c r="H126" s="4"/>
      <c r="I126" s="4"/>
      <c r="J126" s="4"/>
      <c r="K126" s="4"/>
      <c r="L126" s="4"/>
      <c r="M126" s="4"/>
      <c r="N126" s="4"/>
      <c r="O126" s="18"/>
      <c r="P126" s="15"/>
      <c r="Q126" s="15"/>
      <c r="R126" s="15"/>
      <c r="S126" s="15"/>
      <c r="T126" s="15"/>
      <c r="U126" s="15"/>
      <c r="V126" s="15"/>
      <c r="W126" s="4"/>
      <c r="X126" s="4"/>
      <c r="Y126" s="18"/>
      <c r="Z126" s="18"/>
      <c r="AA126" s="18"/>
    </row>
    <row r="127" spans="1:27" s="5" customFormat="1" x14ac:dyDescent="0.25">
      <c r="A127" s="4"/>
      <c r="B127" s="4"/>
      <c r="C127" s="4"/>
      <c r="D127" s="9"/>
      <c r="E127" s="9"/>
      <c r="F127" s="4"/>
      <c r="G127" s="4"/>
      <c r="H127" s="4"/>
      <c r="I127" s="4"/>
      <c r="J127" s="4"/>
      <c r="K127" s="4"/>
      <c r="L127" s="4"/>
      <c r="M127" s="4"/>
      <c r="N127" s="4"/>
      <c r="O127" s="18"/>
      <c r="P127" s="15"/>
      <c r="Q127" s="15"/>
      <c r="R127" s="15"/>
      <c r="S127" s="15"/>
      <c r="T127" s="15"/>
      <c r="U127" s="15"/>
      <c r="V127" s="15"/>
      <c r="W127" s="4"/>
      <c r="X127" s="4"/>
      <c r="Y127" s="18"/>
      <c r="Z127" s="18"/>
      <c r="AA127" s="18"/>
    </row>
    <row r="128" spans="1:27" s="5" customFormat="1" x14ac:dyDescent="0.25">
      <c r="A128" s="4"/>
      <c r="B128" s="4"/>
      <c r="C128" s="4"/>
      <c r="D128" s="9"/>
      <c r="E128" s="9"/>
      <c r="F128" s="4"/>
      <c r="G128" s="4"/>
      <c r="H128" s="4"/>
      <c r="I128" s="4"/>
      <c r="J128" s="4"/>
      <c r="K128" s="4"/>
      <c r="L128" s="4"/>
      <c r="M128" s="4"/>
      <c r="N128" s="4"/>
      <c r="O128" s="18"/>
      <c r="P128" s="15"/>
      <c r="Q128" s="15"/>
      <c r="R128" s="15"/>
      <c r="S128" s="15"/>
      <c r="T128" s="15"/>
      <c r="U128" s="15"/>
      <c r="V128" s="15"/>
      <c r="W128" s="4"/>
      <c r="X128" s="4"/>
      <c r="Y128" s="18"/>
      <c r="Z128" s="18"/>
      <c r="AA128" s="18"/>
    </row>
    <row r="129" spans="1:27" s="5" customFormat="1" x14ac:dyDescent="0.25">
      <c r="A129" s="4"/>
      <c r="B129" s="4"/>
      <c r="C129" s="4"/>
      <c r="D129" s="9"/>
      <c r="E129" s="9"/>
      <c r="F129" s="4"/>
      <c r="G129" s="4"/>
      <c r="H129" s="4"/>
      <c r="I129" s="4"/>
      <c r="J129" s="4"/>
      <c r="K129" s="4"/>
      <c r="L129" s="4"/>
      <c r="M129" s="4"/>
      <c r="N129" s="4"/>
      <c r="O129" s="18"/>
      <c r="P129" s="15"/>
      <c r="Q129" s="15"/>
      <c r="R129" s="15"/>
      <c r="S129" s="15"/>
      <c r="T129" s="15"/>
      <c r="U129" s="15"/>
      <c r="V129" s="15"/>
      <c r="W129" s="4"/>
      <c r="X129" s="4"/>
      <c r="Y129" s="18"/>
      <c r="Z129" s="18"/>
      <c r="AA129" s="18"/>
    </row>
    <row r="130" spans="1:27" s="5" customFormat="1" x14ac:dyDescent="0.25">
      <c r="A130" s="4"/>
      <c r="B130" s="4"/>
      <c r="C130" s="4"/>
      <c r="D130" s="9"/>
      <c r="E130" s="9"/>
      <c r="F130" s="4"/>
      <c r="G130" s="4"/>
      <c r="H130" s="4"/>
      <c r="I130" s="4"/>
      <c r="J130" s="4"/>
      <c r="K130" s="4"/>
      <c r="L130" s="4"/>
      <c r="M130" s="4"/>
      <c r="N130" s="4"/>
      <c r="O130" s="18"/>
      <c r="P130" s="15"/>
      <c r="Q130" s="15"/>
      <c r="R130" s="15"/>
      <c r="S130" s="15"/>
      <c r="T130" s="15"/>
      <c r="U130" s="15"/>
      <c r="V130" s="15"/>
      <c r="W130" s="4"/>
      <c r="X130" s="4"/>
      <c r="Y130" s="18"/>
      <c r="Z130" s="18"/>
      <c r="AA130" s="18"/>
    </row>
    <row r="131" spans="1:27" s="5" customFormat="1" x14ac:dyDescent="0.25">
      <c r="A131" s="4"/>
      <c r="B131" s="4"/>
      <c r="C131" s="4"/>
      <c r="D131" s="9"/>
      <c r="E131" s="9"/>
      <c r="F131" s="4"/>
      <c r="G131" s="4"/>
      <c r="H131" s="4"/>
      <c r="I131" s="4"/>
      <c r="J131" s="4"/>
      <c r="K131" s="4"/>
      <c r="L131" s="4"/>
      <c r="M131" s="4"/>
      <c r="N131" s="4"/>
      <c r="O131" s="18"/>
      <c r="P131" s="15"/>
      <c r="Q131" s="15"/>
      <c r="R131" s="15"/>
      <c r="S131" s="15"/>
      <c r="T131" s="15"/>
      <c r="U131" s="15"/>
      <c r="V131" s="15"/>
      <c r="W131" s="4"/>
      <c r="X131" s="4"/>
      <c r="Y131" s="18"/>
      <c r="Z131" s="18"/>
      <c r="AA131" s="18"/>
    </row>
    <row r="132" spans="1:27" s="5" customFormat="1" x14ac:dyDescent="0.25">
      <c r="A132" s="4"/>
      <c r="B132" s="4"/>
      <c r="C132" s="4"/>
      <c r="D132" s="9"/>
      <c r="E132" s="9"/>
      <c r="F132" s="4"/>
      <c r="G132" s="4"/>
      <c r="H132" s="4"/>
      <c r="I132" s="4"/>
      <c r="J132" s="4"/>
      <c r="K132" s="4"/>
      <c r="L132" s="4"/>
      <c r="M132" s="4"/>
      <c r="N132" s="4"/>
      <c r="O132" s="18"/>
      <c r="P132" s="15"/>
      <c r="Q132" s="15"/>
      <c r="R132" s="15"/>
      <c r="S132" s="15"/>
      <c r="T132" s="15"/>
      <c r="U132" s="15"/>
      <c r="V132" s="15"/>
      <c r="W132" s="4"/>
      <c r="X132" s="4"/>
      <c r="Y132" s="18"/>
      <c r="Z132" s="18"/>
      <c r="AA132" s="18"/>
    </row>
    <row r="133" spans="1:27" s="5" customFormat="1" x14ac:dyDescent="0.25">
      <c r="A133" s="4"/>
      <c r="B133" s="4"/>
      <c r="C133" s="4"/>
      <c r="D133" s="9"/>
      <c r="E133" s="9"/>
      <c r="F133" s="4"/>
      <c r="G133" s="4"/>
      <c r="H133" s="4"/>
      <c r="I133" s="4"/>
      <c r="J133" s="4"/>
      <c r="K133" s="4"/>
      <c r="L133" s="4"/>
      <c r="M133" s="4"/>
      <c r="N133" s="4"/>
      <c r="O133" s="18"/>
      <c r="P133" s="15"/>
      <c r="Q133" s="15"/>
      <c r="R133" s="15"/>
      <c r="S133" s="15"/>
      <c r="T133" s="15"/>
      <c r="U133" s="15"/>
      <c r="V133" s="15"/>
      <c r="W133" s="4"/>
      <c r="X133" s="4"/>
      <c r="Y133" s="18"/>
      <c r="Z133" s="18"/>
      <c r="AA133" s="18"/>
    </row>
    <row r="134" spans="1:27" s="5" customFormat="1" x14ac:dyDescent="0.25">
      <c r="A134" s="4"/>
      <c r="B134" s="4"/>
      <c r="C134" s="4"/>
      <c r="D134" s="9"/>
      <c r="E134" s="9"/>
      <c r="F134" s="4"/>
      <c r="G134" s="4"/>
      <c r="H134" s="4"/>
      <c r="I134" s="4"/>
      <c r="J134" s="4"/>
      <c r="K134" s="4"/>
      <c r="L134" s="4"/>
      <c r="M134" s="4"/>
      <c r="N134" s="4"/>
      <c r="O134" s="18"/>
      <c r="P134" s="15"/>
      <c r="Q134" s="15"/>
      <c r="R134" s="15"/>
      <c r="S134" s="15"/>
      <c r="T134" s="15"/>
      <c r="U134" s="15"/>
      <c r="V134" s="15"/>
      <c r="W134" s="4"/>
      <c r="X134" s="4"/>
      <c r="Y134" s="18"/>
      <c r="Z134" s="18"/>
      <c r="AA134" s="18"/>
    </row>
    <row r="135" spans="1:27" s="5" customFormat="1" x14ac:dyDescent="0.25">
      <c r="A135" s="4"/>
      <c r="B135" s="4"/>
      <c r="C135" s="4"/>
      <c r="D135" s="9"/>
      <c r="E135" s="9"/>
      <c r="F135" s="4"/>
      <c r="G135" s="4"/>
      <c r="H135" s="4"/>
      <c r="I135" s="4"/>
      <c r="J135" s="4"/>
      <c r="K135" s="4"/>
      <c r="L135" s="4"/>
      <c r="M135" s="4"/>
      <c r="N135" s="4"/>
      <c r="O135" s="18"/>
      <c r="P135" s="15"/>
      <c r="Q135" s="15"/>
      <c r="R135" s="15"/>
      <c r="S135" s="15"/>
      <c r="T135" s="15"/>
      <c r="U135" s="15"/>
      <c r="V135" s="15"/>
      <c r="W135" s="4"/>
      <c r="X135" s="4"/>
      <c r="Y135" s="18"/>
      <c r="Z135" s="18"/>
      <c r="AA135" s="18"/>
    </row>
    <row r="136" spans="1:27" s="5" customFormat="1" x14ac:dyDescent="0.25">
      <c r="A136" s="4"/>
      <c r="B136" s="4"/>
      <c r="C136" s="4"/>
      <c r="D136" s="9"/>
      <c r="E136" s="9"/>
      <c r="F136" s="4"/>
      <c r="G136" s="4"/>
      <c r="H136" s="4"/>
      <c r="I136" s="4"/>
      <c r="J136" s="4"/>
      <c r="K136" s="4"/>
      <c r="L136" s="4"/>
      <c r="M136" s="4"/>
      <c r="N136" s="4"/>
      <c r="O136" s="18"/>
      <c r="P136" s="15"/>
      <c r="Q136" s="15"/>
      <c r="R136" s="15"/>
      <c r="S136" s="15"/>
      <c r="T136" s="15"/>
      <c r="U136" s="15"/>
      <c r="V136" s="15"/>
      <c r="W136" s="4"/>
      <c r="X136" s="4"/>
      <c r="Y136" s="18"/>
      <c r="Z136" s="18"/>
      <c r="AA136" s="18"/>
    </row>
    <row r="137" spans="1:27" s="5" customFormat="1" x14ac:dyDescent="0.25">
      <c r="A137" s="4"/>
      <c r="B137" s="4"/>
      <c r="C137" s="4"/>
      <c r="D137" s="9"/>
      <c r="E137" s="9"/>
      <c r="F137" s="4"/>
      <c r="G137" s="4"/>
      <c r="H137" s="4"/>
      <c r="I137" s="4"/>
      <c r="J137" s="4"/>
      <c r="K137" s="4"/>
      <c r="L137" s="4"/>
      <c r="M137" s="4"/>
      <c r="N137" s="4"/>
      <c r="O137" s="18"/>
      <c r="P137" s="15"/>
      <c r="Q137" s="15"/>
      <c r="R137" s="15"/>
      <c r="S137" s="15"/>
      <c r="T137" s="15"/>
      <c r="U137" s="15"/>
      <c r="V137" s="15"/>
      <c r="W137" s="4"/>
      <c r="X137" s="4"/>
      <c r="Y137" s="18"/>
      <c r="Z137" s="18"/>
      <c r="AA137" s="18"/>
    </row>
    <row r="138" spans="1:27" s="5" customFormat="1" x14ac:dyDescent="0.25">
      <c r="A138" s="4"/>
      <c r="B138" s="4"/>
      <c r="C138" s="4"/>
      <c r="D138" s="9"/>
      <c r="E138" s="9"/>
      <c r="F138" s="4"/>
      <c r="G138" s="4"/>
      <c r="H138" s="4"/>
      <c r="I138" s="4"/>
      <c r="J138" s="4"/>
      <c r="K138" s="4"/>
      <c r="L138" s="4"/>
      <c r="M138" s="4"/>
      <c r="N138" s="4"/>
      <c r="O138" s="18"/>
      <c r="P138" s="15"/>
      <c r="Q138" s="15"/>
      <c r="R138" s="15"/>
      <c r="S138" s="15"/>
      <c r="T138" s="15"/>
      <c r="U138" s="15"/>
      <c r="V138" s="15"/>
      <c r="W138" s="4"/>
      <c r="X138" s="4"/>
      <c r="Y138" s="18"/>
      <c r="Z138" s="18"/>
      <c r="AA138" s="18"/>
    </row>
    <row r="139" spans="1:27" s="5" customFormat="1" x14ac:dyDescent="0.25">
      <c r="A139" s="4"/>
      <c r="B139" s="4"/>
      <c r="C139" s="4"/>
      <c r="D139" s="9"/>
      <c r="E139" s="9"/>
      <c r="F139" s="4"/>
      <c r="G139" s="4"/>
      <c r="H139" s="4"/>
      <c r="I139" s="4"/>
      <c r="J139" s="4"/>
      <c r="K139" s="4"/>
      <c r="L139" s="4"/>
      <c r="M139" s="4"/>
      <c r="N139" s="4"/>
      <c r="O139" s="18"/>
      <c r="P139" s="15"/>
      <c r="Q139" s="15"/>
      <c r="R139" s="15"/>
      <c r="S139" s="15"/>
      <c r="T139" s="15"/>
      <c r="U139" s="15"/>
      <c r="V139" s="15"/>
      <c r="W139" s="4"/>
      <c r="X139" s="4"/>
      <c r="Y139" s="18"/>
      <c r="Z139" s="18"/>
      <c r="AA139" s="18"/>
    </row>
    <row r="140" spans="1:27" s="5" customFormat="1" x14ac:dyDescent="0.25">
      <c r="A140" s="4"/>
      <c r="B140" s="4"/>
      <c r="C140" s="4"/>
      <c r="D140" s="9"/>
      <c r="E140" s="9"/>
      <c r="F140" s="4"/>
      <c r="G140" s="4"/>
      <c r="H140" s="4"/>
      <c r="I140" s="4"/>
      <c r="J140" s="4"/>
      <c r="K140" s="4"/>
      <c r="L140" s="4"/>
      <c r="M140" s="4"/>
      <c r="N140" s="4"/>
      <c r="O140" s="18"/>
      <c r="P140" s="15"/>
      <c r="Q140" s="15"/>
      <c r="R140" s="15"/>
      <c r="S140" s="15"/>
      <c r="T140" s="15"/>
      <c r="U140" s="15"/>
      <c r="V140" s="15"/>
      <c r="W140" s="4"/>
      <c r="X140" s="4"/>
      <c r="Y140" s="18"/>
      <c r="Z140" s="18"/>
      <c r="AA140" s="18"/>
    </row>
    <row r="141" spans="1:27" s="5" customFormat="1" x14ac:dyDescent="0.25">
      <c r="A141" s="4"/>
      <c r="B141" s="6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4"/>
      <c r="O141" s="18"/>
      <c r="P141" s="15"/>
      <c r="Q141" s="15"/>
      <c r="R141" s="15"/>
      <c r="S141" s="15"/>
      <c r="T141" s="15"/>
      <c r="U141" s="15"/>
      <c r="V141" s="15"/>
      <c r="W141" s="4"/>
      <c r="X141" s="4"/>
      <c r="Y141" s="18"/>
      <c r="Z141" s="18"/>
      <c r="AA141" s="18"/>
    </row>
    <row r="142" spans="1:27" s="5" customFormat="1" x14ac:dyDescent="0.25">
      <c r="A142" s="4"/>
      <c r="B142" s="6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4"/>
      <c r="O142" s="18"/>
      <c r="P142" s="15"/>
      <c r="Q142" s="15"/>
      <c r="R142" s="15"/>
      <c r="S142" s="15"/>
      <c r="T142" s="15"/>
      <c r="U142" s="15"/>
      <c r="V142" s="15"/>
      <c r="W142" s="4"/>
      <c r="X142" s="4"/>
      <c r="Y142" s="18"/>
      <c r="Z142" s="18"/>
      <c r="AA142" s="18"/>
    </row>
    <row r="144" spans="1:27" x14ac:dyDescent="0.25">
      <c r="N144" s="2"/>
    </row>
    <row r="151" spans="14:14" x14ac:dyDescent="0.25">
      <c r="N151" s="2"/>
    </row>
    <row r="152" spans="14:14" x14ac:dyDescent="0.25">
      <c r="N152" s="2"/>
    </row>
  </sheetData>
  <mergeCells count="1">
    <mergeCell ref="A1:T1"/>
  </mergeCells>
  <phoneticPr fontId="7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>Newcastle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Romain Guilbaud</dc:creator>
  <cp:lastModifiedBy>Fuen Cañadas</cp:lastModifiedBy>
  <cp:lastPrinted>2013-06-19T10:42:46Z</cp:lastPrinted>
  <dcterms:created xsi:type="dcterms:W3CDTF">2012-08-14T16:05:39Z</dcterms:created>
  <dcterms:modified xsi:type="dcterms:W3CDTF">2025-03-04T10:12:54Z</dcterms:modified>
</cp:coreProperties>
</file>