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ropbox\Hydrogenase\Coupling\Final\"/>
    </mc:Choice>
  </mc:AlternateContent>
  <xr:revisionPtr revIDLastSave="0" documentId="8_{DF73CD72-E46F-43E8-A0E3-999EC1443E63}" xr6:coauthVersionLast="31" xr6:coauthVersionMax="31" xr10:uidLastSave="{00000000-0000-0000-0000-000000000000}"/>
  <bookViews>
    <workbookView xWindow="0" yWindow="0" windowWidth="23040" windowHeight="8208" xr2:uid="{43BFABE9-6E58-4CCC-8956-0589C816B409}"/>
  </bookViews>
  <sheets>
    <sheet name="Other" sheetId="2" r:id="rId1"/>
    <sheet name="Hydrogenases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  <c r="F13" i="2"/>
  <c r="F12" i="2"/>
  <c r="F11" i="2"/>
  <c r="F10" i="2"/>
  <c r="B14" i="2"/>
  <c r="B13" i="2"/>
  <c r="B12" i="2"/>
  <c r="B11" i="2"/>
  <c r="B10" i="2"/>
  <c r="D14" i="2"/>
  <c r="C14" i="2"/>
  <c r="D13" i="2"/>
  <c r="C13" i="2"/>
  <c r="D12" i="2"/>
  <c r="C12" i="2"/>
  <c r="D11" i="2"/>
  <c r="C11" i="2"/>
  <c r="D10" i="2"/>
  <c r="C10" i="2"/>
  <c r="E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E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E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E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E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1" i="2" l="1"/>
  <c r="W14" i="2"/>
  <c r="W13" i="2"/>
  <c r="W10" i="2"/>
  <c r="W12" i="2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I6" i="1"/>
  <c r="AI5" i="1"/>
  <c r="AI4" i="1"/>
  <c r="AI3" i="1"/>
  <c r="AI2" i="1"/>
  <c r="AH13" i="1" l="1"/>
  <c r="AH14" i="1"/>
  <c r="AH16" i="1"/>
  <c r="AH12" i="1"/>
  <c r="AH15" i="1"/>
</calcChain>
</file>

<file path=xl/sharedStrings.xml><?xml version="1.0" encoding="utf-8"?>
<sst xmlns="http://schemas.openxmlformats.org/spreadsheetml/2006/main" count="134" uniqueCount="65">
  <si>
    <t>A3</t>
  </si>
  <si>
    <t>C3</t>
  </si>
  <si>
    <t>1a</t>
  </si>
  <si>
    <t>1b</t>
  </si>
  <si>
    <t>1c</t>
  </si>
  <si>
    <t>1d</t>
  </si>
  <si>
    <t>1e</t>
  </si>
  <si>
    <t>1f</t>
  </si>
  <si>
    <t>1h</t>
  </si>
  <si>
    <t>3b</t>
  </si>
  <si>
    <t>3c</t>
  </si>
  <si>
    <t>3d</t>
  </si>
  <si>
    <t>4a</t>
  </si>
  <si>
    <t>4b</t>
  </si>
  <si>
    <t>4c</t>
  </si>
  <si>
    <t>4d</t>
  </si>
  <si>
    <t>4e</t>
  </si>
  <si>
    <t>4f</t>
  </si>
  <si>
    <t>4g</t>
  </si>
  <si>
    <t>A1</t>
  </si>
  <si>
    <t>A2</t>
  </si>
  <si>
    <t>Intertidal 1</t>
  </si>
  <si>
    <t>2a</t>
  </si>
  <si>
    <t>2c</t>
  </si>
  <si>
    <t>2b</t>
  </si>
  <si>
    <t>Intertidal 2</t>
  </si>
  <si>
    <t>C2</t>
  </si>
  <si>
    <t>C1</t>
  </si>
  <si>
    <t>1k</t>
  </si>
  <si>
    <t>2d</t>
  </si>
  <si>
    <t>Subtidal 1</t>
  </si>
  <si>
    <t>A4</t>
  </si>
  <si>
    <t>Subtidal 2</t>
  </si>
  <si>
    <t>1i</t>
  </si>
  <si>
    <t>B</t>
  </si>
  <si>
    <t>1j</t>
  </si>
  <si>
    <t>Bioreactor 1</t>
  </si>
  <si>
    <t>Total</t>
  </si>
  <si>
    <t>Raw reads</t>
  </si>
  <si>
    <t>Percentage reads</t>
  </si>
  <si>
    <t>QC (paired)</t>
  </si>
  <si>
    <t>AcsB</t>
  </si>
  <si>
    <t>DsrA</t>
  </si>
  <si>
    <t>McrA</t>
  </si>
  <si>
    <t>NifH</t>
  </si>
  <si>
    <t>RbcL</t>
  </si>
  <si>
    <t>Per million reads</t>
  </si>
  <si>
    <t>16S</t>
  </si>
  <si>
    <t>nosZ</t>
  </si>
  <si>
    <t>asrA</t>
  </si>
  <si>
    <t>soxB</t>
  </si>
  <si>
    <t>nrfH</t>
  </si>
  <si>
    <t>nirK</t>
  </si>
  <si>
    <t>cyoA</t>
  </si>
  <si>
    <t>napA</t>
  </si>
  <si>
    <t>haoB</t>
  </si>
  <si>
    <t>ccoN</t>
  </si>
  <si>
    <t>coxA</t>
  </si>
  <si>
    <t>narG</t>
  </si>
  <si>
    <t>FeFe-hydrogenase</t>
  </si>
  <si>
    <t>NiFe-hydrogenase</t>
  </si>
  <si>
    <t>HCOs</t>
  </si>
  <si>
    <t>AtpA</t>
  </si>
  <si>
    <t>r-DsrA</t>
  </si>
  <si>
    <r>
      <t xml:space="preserve">Supplementary Table 4. </t>
    </r>
    <r>
      <rPr>
        <sz val="12"/>
        <color theme="1"/>
        <rFont val="Arial"/>
        <family val="2"/>
      </rPr>
      <t>Absolute and normalized read counts of key metabolic genes retrieved from the metagenome.</t>
    </r>
    <r>
      <rPr>
        <b/>
        <sz val="12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</si>
</sst>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3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BDA5-5075-4C0B-9CA4-627AB2E37285}">
  <dimension ref="A1:X14"/>
  <sheetViews>
    <sheetView tabSelected="1" workbookViewId="0">
      <selection activeCell="A16" sqref="A16"/>
    </sheetView>
  </sheetViews>
  <sheetFormatPr defaultRowHeight="14.4" x14ac:dyDescent="0.3"/>
  <cols>
    <col min="1" max="1" width="24.33203125" customWidth="1"/>
    <col min="23" max="23" width="11.33203125" customWidth="1"/>
  </cols>
  <sheetData>
    <row r="1" spans="1:24" ht="15.6" x14ac:dyDescent="0.3">
      <c r="A1" s="4" t="s">
        <v>64</v>
      </c>
    </row>
    <row r="2" spans="1:24" x14ac:dyDescent="0.3">
      <c r="A2" s="1" t="s">
        <v>38</v>
      </c>
      <c r="B2" t="s">
        <v>62</v>
      </c>
      <c r="C2" t="s">
        <v>60</v>
      </c>
      <c r="D2" t="s">
        <v>59</v>
      </c>
      <c r="E2" t="s">
        <v>41</v>
      </c>
      <c r="F2" t="s">
        <v>42</v>
      </c>
      <c r="G2" t="s">
        <v>63</v>
      </c>
      <c r="H2" t="s">
        <v>43</v>
      </c>
      <c r="I2" t="s">
        <v>44</v>
      </c>
      <c r="J2" t="s">
        <v>45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U2" t="s">
        <v>57</v>
      </c>
      <c r="V2" t="s">
        <v>58</v>
      </c>
      <c r="W2" t="s">
        <v>40</v>
      </c>
    </row>
    <row r="3" spans="1:24" x14ac:dyDescent="0.3">
      <c r="A3" t="s">
        <v>21</v>
      </c>
      <c r="B3">
        <v>4286</v>
      </c>
      <c r="C3">
        <v>1353</v>
      </c>
      <c r="D3">
        <v>7</v>
      </c>
      <c r="E3">
        <v>50</v>
      </c>
      <c r="F3">
        <v>39</v>
      </c>
      <c r="G3">
        <v>182</v>
      </c>
      <c r="H3">
        <v>0</v>
      </c>
      <c r="I3">
        <v>337</v>
      </c>
      <c r="J3">
        <v>452</v>
      </c>
      <c r="K3">
        <v>3556</v>
      </c>
      <c r="L3">
        <v>1366</v>
      </c>
      <c r="M3">
        <v>8</v>
      </c>
      <c r="N3">
        <v>379</v>
      </c>
      <c r="O3">
        <v>593</v>
      </c>
      <c r="P3">
        <v>38</v>
      </c>
      <c r="Q3">
        <v>1235</v>
      </c>
      <c r="R3">
        <v>0</v>
      </c>
      <c r="S3">
        <v>11</v>
      </c>
      <c r="T3">
        <v>556</v>
      </c>
      <c r="U3">
        <v>2</v>
      </c>
      <c r="V3">
        <v>252</v>
      </c>
      <c r="W3" s="2">
        <v>16316998</v>
      </c>
    </row>
    <row r="4" spans="1:24" x14ac:dyDescent="0.3">
      <c r="A4" t="s">
        <v>25</v>
      </c>
      <c r="B4">
        <v>7027</v>
      </c>
      <c r="C4">
        <v>3239</v>
      </c>
      <c r="D4">
        <v>31</v>
      </c>
      <c r="E4">
        <v>181</v>
      </c>
      <c r="F4">
        <v>117</v>
      </c>
      <c r="G4">
        <v>386</v>
      </c>
      <c r="H4">
        <v>0</v>
      </c>
      <c r="I4">
        <v>644</v>
      </c>
      <c r="J4">
        <v>1010</v>
      </c>
      <c r="K4">
        <v>6693</v>
      </c>
      <c r="L4">
        <v>2207</v>
      </c>
      <c r="M4">
        <v>12</v>
      </c>
      <c r="N4">
        <v>573</v>
      </c>
      <c r="O4">
        <v>1234</v>
      </c>
      <c r="P4">
        <v>70</v>
      </c>
      <c r="Q4">
        <v>2096</v>
      </c>
      <c r="R4">
        <v>0</v>
      </c>
      <c r="S4">
        <v>27</v>
      </c>
      <c r="T4">
        <v>644</v>
      </c>
      <c r="U4">
        <v>1</v>
      </c>
      <c r="V4">
        <v>393</v>
      </c>
      <c r="W4" s="2">
        <v>39083636</v>
      </c>
    </row>
    <row r="5" spans="1:24" x14ac:dyDescent="0.3">
      <c r="A5" t="s">
        <v>30</v>
      </c>
      <c r="B5">
        <v>6964</v>
      </c>
      <c r="C5">
        <v>2933</v>
      </c>
      <c r="D5">
        <v>42</v>
      </c>
      <c r="E5">
        <v>215</v>
      </c>
      <c r="F5">
        <v>171</v>
      </c>
      <c r="G5">
        <v>317</v>
      </c>
      <c r="H5">
        <v>1</v>
      </c>
      <c r="I5">
        <v>450</v>
      </c>
      <c r="J5">
        <v>1462</v>
      </c>
      <c r="K5">
        <v>4932</v>
      </c>
      <c r="L5">
        <v>1893</v>
      </c>
      <c r="M5">
        <v>14</v>
      </c>
      <c r="N5">
        <v>362</v>
      </c>
      <c r="O5">
        <v>828</v>
      </c>
      <c r="P5">
        <v>43</v>
      </c>
      <c r="Q5">
        <v>1607</v>
      </c>
      <c r="R5">
        <v>0</v>
      </c>
      <c r="S5">
        <v>14</v>
      </c>
      <c r="T5">
        <v>1042</v>
      </c>
      <c r="U5">
        <v>1</v>
      </c>
      <c r="V5">
        <v>282</v>
      </c>
      <c r="W5" s="2">
        <v>27799443</v>
      </c>
      <c r="X5">
        <v>4065</v>
      </c>
    </row>
    <row r="6" spans="1:24" x14ac:dyDescent="0.3">
      <c r="A6" t="s">
        <v>32</v>
      </c>
      <c r="B6">
        <v>8242</v>
      </c>
      <c r="C6">
        <v>5234</v>
      </c>
      <c r="D6">
        <v>35</v>
      </c>
      <c r="E6">
        <v>263</v>
      </c>
      <c r="F6">
        <v>262</v>
      </c>
      <c r="G6">
        <v>359</v>
      </c>
      <c r="H6">
        <v>0</v>
      </c>
      <c r="I6">
        <v>683</v>
      </c>
      <c r="J6">
        <v>870</v>
      </c>
      <c r="K6">
        <v>6121</v>
      </c>
      <c r="L6">
        <v>2835</v>
      </c>
      <c r="M6">
        <v>11</v>
      </c>
      <c r="N6">
        <v>574</v>
      </c>
      <c r="O6">
        <v>1237</v>
      </c>
      <c r="P6">
        <v>64</v>
      </c>
      <c r="Q6">
        <v>2326</v>
      </c>
      <c r="R6">
        <v>0</v>
      </c>
      <c r="S6">
        <v>42</v>
      </c>
      <c r="T6">
        <v>904</v>
      </c>
      <c r="U6">
        <v>0</v>
      </c>
      <c r="V6">
        <v>501</v>
      </c>
      <c r="W6" s="3">
        <v>32028117</v>
      </c>
      <c r="X6">
        <v>6964</v>
      </c>
    </row>
    <row r="7" spans="1:24" x14ac:dyDescent="0.3">
      <c r="A7" t="s">
        <v>36</v>
      </c>
      <c r="B7">
        <v>7115</v>
      </c>
      <c r="C7">
        <v>4380</v>
      </c>
      <c r="D7">
        <v>50</v>
      </c>
      <c r="E7">
        <v>302</v>
      </c>
      <c r="F7">
        <v>237</v>
      </c>
      <c r="G7">
        <v>305</v>
      </c>
      <c r="H7">
        <v>1</v>
      </c>
      <c r="I7">
        <v>431</v>
      </c>
      <c r="J7">
        <v>781</v>
      </c>
      <c r="K7">
        <v>5868</v>
      </c>
      <c r="L7">
        <v>2593</v>
      </c>
      <c r="M7">
        <v>8</v>
      </c>
      <c r="N7">
        <v>413</v>
      </c>
      <c r="O7">
        <v>787</v>
      </c>
      <c r="P7">
        <v>67</v>
      </c>
      <c r="Q7">
        <v>1865</v>
      </c>
      <c r="R7">
        <v>2</v>
      </c>
      <c r="S7">
        <v>33</v>
      </c>
      <c r="T7">
        <v>1048</v>
      </c>
      <c r="U7">
        <v>0</v>
      </c>
      <c r="V7">
        <v>409</v>
      </c>
      <c r="W7" s="2">
        <v>25251776</v>
      </c>
      <c r="X7">
        <v>3617</v>
      </c>
    </row>
    <row r="8" spans="1:24" x14ac:dyDescent="0.3">
      <c r="X8">
        <v>6251</v>
      </c>
    </row>
    <row r="9" spans="1:24" x14ac:dyDescent="0.3">
      <c r="A9" s="1" t="s">
        <v>46</v>
      </c>
      <c r="B9" t="s">
        <v>62</v>
      </c>
      <c r="C9" t="s">
        <v>60</v>
      </c>
      <c r="E9" t="s">
        <v>41</v>
      </c>
      <c r="F9" t="s">
        <v>42</v>
      </c>
      <c r="G9" t="s">
        <v>63</v>
      </c>
      <c r="H9" t="s">
        <v>43</v>
      </c>
      <c r="I9" t="s">
        <v>44</v>
      </c>
      <c r="J9" t="s">
        <v>45</v>
      </c>
      <c r="K9" t="s">
        <v>47</v>
      </c>
      <c r="L9" t="s">
        <v>48</v>
      </c>
      <c r="M9" t="s">
        <v>49</v>
      </c>
      <c r="N9" t="s">
        <v>50</v>
      </c>
      <c r="O9" t="s">
        <v>51</v>
      </c>
      <c r="P9" t="s">
        <v>52</v>
      </c>
      <c r="Q9" t="s">
        <v>53</v>
      </c>
      <c r="R9" t="s">
        <v>54</v>
      </c>
      <c r="S9" t="s">
        <v>55</v>
      </c>
      <c r="T9" t="s">
        <v>56</v>
      </c>
      <c r="U9" t="s">
        <v>57</v>
      </c>
      <c r="V9" t="s">
        <v>58</v>
      </c>
      <c r="W9" t="s">
        <v>61</v>
      </c>
    </row>
    <row r="10" spans="1:24" x14ac:dyDescent="0.3">
      <c r="A10" t="s">
        <v>21</v>
      </c>
      <c r="B10">
        <f t="shared" ref="B10:V10" si="0">(B3/$W3)*1000000</f>
        <v>262.67086629538102</v>
      </c>
      <c r="C10">
        <f t="shared" si="0"/>
        <v>82.919664511817686</v>
      </c>
      <c r="D10">
        <f t="shared" si="0"/>
        <v>0.42900048158368348</v>
      </c>
      <c r="E10">
        <f t="shared" si="0"/>
        <v>3.0642891541691677</v>
      </c>
      <c r="F10">
        <f t="shared" si="0"/>
        <v>2.3901455402519507</v>
      </c>
      <c r="G10">
        <f t="shared" si="0"/>
        <v>11.154012521175771</v>
      </c>
      <c r="H10">
        <f t="shared" si="0"/>
        <v>0</v>
      </c>
      <c r="I10">
        <f t="shared" si="0"/>
        <v>20.653308899100193</v>
      </c>
      <c r="J10">
        <f t="shared" si="0"/>
        <v>27.701173953689274</v>
      </c>
      <c r="K10">
        <f t="shared" si="0"/>
        <v>217.9322446445112</v>
      </c>
      <c r="L10">
        <f t="shared" si="0"/>
        <v>83.716379691901651</v>
      </c>
      <c r="M10">
        <f t="shared" si="0"/>
        <v>0.49028626466706687</v>
      </c>
      <c r="N10">
        <f t="shared" si="0"/>
        <v>23.22731178860229</v>
      </c>
      <c r="O10">
        <f t="shared" si="0"/>
        <v>36.342469368446331</v>
      </c>
      <c r="P10">
        <f t="shared" si="0"/>
        <v>2.3288597571685674</v>
      </c>
      <c r="Q10">
        <f t="shared" si="0"/>
        <v>75.687942107978444</v>
      </c>
      <c r="R10">
        <f t="shared" si="0"/>
        <v>0</v>
      </c>
      <c r="S10">
        <f t="shared" si="0"/>
        <v>0.67414361391721689</v>
      </c>
      <c r="T10">
        <f t="shared" si="0"/>
        <v>34.07489539436115</v>
      </c>
      <c r="U10">
        <f t="shared" si="0"/>
        <v>0.12257156616676672</v>
      </c>
      <c r="V10">
        <f t="shared" si="0"/>
        <v>15.444017337012603</v>
      </c>
      <c r="W10">
        <f>SUM(Q10,T10,U10)</f>
        <v>109.88540906850636</v>
      </c>
    </row>
    <row r="11" spans="1:24" x14ac:dyDescent="0.3">
      <c r="A11" t="s">
        <v>25</v>
      </c>
      <c r="B11">
        <f t="shared" ref="B11:V11" si="1">(B4/$W4)*1000000</f>
        <v>179.79391681981687</v>
      </c>
      <c r="C11">
        <f t="shared" si="1"/>
        <v>82.873558642292139</v>
      </c>
      <c r="D11">
        <f t="shared" si="1"/>
        <v>0.79317082985830689</v>
      </c>
      <c r="E11">
        <f t="shared" si="1"/>
        <v>4.6310942001404367</v>
      </c>
      <c r="F11">
        <f t="shared" si="1"/>
        <v>2.9935802288200617</v>
      </c>
      <c r="G11">
        <f t="shared" si="1"/>
        <v>9.8762561395260153</v>
      </c>
      <c r="H11">
        <f t="shared" si="1"/>
        <v>0</v>
      </c>
      <c r="I11">
        <f t="shared" si="1"/>
        <v>16.47748433641128</v>
      </c>
      <c r="J11">
        <f t="shared" si="1"/>
        <v>25.842017359899678</v>
      </c>
      <c r="K11">
        <f t="shared" si="1"/>
        <v>171.24814078198864</v>
      </c>
      <c r="L11">
        <f t="shared" si="1"/>
        <v>56.468645854751074</v>
      </c>
      <c r="M11">
        <f t="shared" si="1"/>
        <v>0.3070338696225704</v>
      </c>
      <c r="N11">
        <f t="shared" si="1"/>
        <v>14.660867274477738</v>
      </c>
      <c r="O11">
        <f t="shared" si="1"/>
        <v>31.57331625952099</v>
      </c>
      <c r="P11">
        <f t="shared" si="1"/>
        <v>1.7910309061316609</v>
      </c>
      <c r="Q11">
        <f t="shared" si="1"/>
        <v>53.628582560742302</v>
      </c>
      <c r="R11">
        <f t="shared" si="1"/>
        <v>0</v>
      </c>
      <c r="S11">
        <f t="shared" si="1"/>
        <v>0.69082620665078343</v>
      </c>
      <c r="T11">
        <f t="shared" si="1"/>
        <v>16.47748433641128</v>
      </c>
      <c r="U11">
        <f t="shared" si="1"/>
        <v>2.5586155801880867E-2</v>
      </c>
      <c r="V11">
        <f t="shared" si="1"/>
        <v>10.055359230139182</v>
      </c>
      <c r="W11">
        <f t="shared" ref="W11:W14" si="2">SUM(Q11,T11,U11)</f>
        <v>70.131653052955457</v>
      </c>
    </row>
    <row r="12" spans="1:24" x14ac:dyDescent="0.3">
      <c r="A12" t="s">
        <v>30</v>
      </c>
      <c r="B12">
        <f t="shared" ref="B12:V12" si="3">(B5/$W5)*1000000</f>
        <v>250.50861630572959</v>
      </c>
      <c r="C12">
        <f t="shared" si="3"/>
        <v>105.50571103169226</v>
      </c>
      <c r="D12">
        <f t="shared" si="3"/>
        <v>1.5108216376853305</v>
      </c>
      <c r="E12">
        <f t="shared" si="3"/>
        <v>7.733967907198716</v>
      </c>
      <c r="F12">
        <f t="shared" si="3"/>
        <v>6.15120238200456</v>
      </c>
      <c r="G12">
        <f t="shared" si="3"/>
        <v>11.403106170148805</v>
      </c>
      <c r="H12">
        <f t="shared" si="3"/>
        <v>3.5971943754412629E-2</v>
      </c>
      <c r="I12">
        <f t="shared" si="3"/>
        <v>16.187374689485686</v>
      </c>
      <c r="J12">
        <f t="shared" si="3"/>
        <v>52.590981768951266</v>
      </c>
      <c r="K12">
        <f t="shared" si="3"/>
        <v>177.41362659676309</v>
      </c>
      <c r="L12">
        <f t="shared" si="3"/>
        <v>68.09488952710312</v>
      </c>
      <c r="M12">
        <f t="shared" si="3"/>
        <v>0.50360721256177687</v>
      </c>
      <c r="N12">
        <f t="shared" si="3"/>
        <v>13.021843639097375</v>
      </c>
      <c r="O12">
        <f t="shared" si="3"/>
        <v>29.784769428653657</v>
      </c>
      <c r="P12">
        <f t="shared" si="3"/>
        <v>1.5467935814397431</v>
      </c>
      <c r="Q12">
        <f t="shared" si="3"/>
        <v>57.806913613341102</v>
      </c>
      <c r="R12">
        <f t="shared" si="3"/>
        <v>0</v>
      </c>
      <c r="S12">
        <f t="shared" si="3"/>
        <v>0.50360721256177687</v>
      </c>
      <c r="T12">
        <f t="shared" si="3"/>
        <v>37.482765392097967</v>
      </c>
      <c r="U12">
        <f t="shared" si="3"/>
        <v>3.5971943754412629E-2</v>
      </c>
      <c r="V12">
        <f t="shared" si="3"/>
        <v>10.144088138744364</v>
      </c>
      <c r="W12">
        <f t="shared" si="2"/>
        <v>95.325650949193488</v>
      </c>
    </row>
    <row r="13" spans="1:24" x14ac:dyDescent="0.3">
      <c r="A13" t="s">
        <v>32</v>
      </c>
      <c r="B13">
        <f t="shared" ref="B13:V13" si="4">(B6/$W6)*1000000</f>
        <v>257.33638977277371</v>
      </c>
      <c r="C13">
        <f t="shared" si="4"/>
        <v>163.41891095252336</v>
      </c>
      <c r="D13">
        <f t="shared" si="4"/>
        <v>1.0927898134005192</v>
      </c>
      <c r="E13">
        <f t="shared" si="4"/>
        <v>8.2115348835524742</v>
      </c>
      <c r="F13">
        <f t="shared" si="4"/>
        <v>8.1803123174553161</v>
      </c>
      <c r="G13">
        <f t="shared" si="4"/>
        <v>11.208901228879611</v>
      </c>
      <c r="H13">
        <f t="shared" si="4"/>
        <v>0</v>
      </c>
      <c r="I13">
        <f t="shared" si="4"/>
        <v>21.325012644358704</v>
      </c>
      <c r="J13">
        <f t="shared" si="4"/>
        <v>27.163632504527197</v>
      </c>
      <c r="K13">
        <f t="shared" si="4"/>
        <v>191.11332708070225</v>
      </c>
      <c r="L13">
        <f t="shared" si="4"/>
        <v>88.515974885442063</v>
      </c>
      <c r="M13">
        <f t="shared" si="4"/>
        <v>0.34344822706873468</v>
      </c>
      <c r="N13">
        <f t="shared" si="4"/>
        <v>17.921752939768517</v>
      </c>
      <c r="O13">
        <f t="shared" si="4"/>
        <v>38.622314262184069</v>
      </c>
      <c r="P13">
        <f t="shared" si="4"/>
        <v>1.9982442302180923</v>
      </c>
      <c r="Q13">
        <f t="shared" si="4"/>
        <v>72.623688741988801</v>
      </c>
      <c r="R13">
        <f t="shared" si="4"/>
        <v>0</v>
      </c>
      <c r="S13">
        <f t="shared" si="4"/>
        <v>1.3113477760806231</v>
      </c>
      <c r="T13">
        <f t="shared" si="4"/>
        <v>28.225199751830555</v>
      </c>
      <c r="U13">
        <f t="shared" si="4"/>
        <v>0</v>
      </c>
      <c r="V13">
        <f t="shared" si="4"/>
        <v>15.642505614676006</v>
      </c>
      <c r="W13">
        <f t="shared" si="2"/>
        <v>100.84888849381936</v>
      </c>
    </row>
    <row r="14" spans="1:24" x14ac:dyDescent="0.3">
      <c r="A14" t="s">
        <v>36</v>
      </c>
      <c r="B14">
        <f t="shared" ref="B14:V14" si="5">(B7/$W7)*1000000</f>
        <v>281.7623600019262</v>
      </c>
      <c r="C14">
        <f t="shared" si="5"/>
        <v>173.45314642423568</v>
      </c>
      <c r="D14">
        <f t="shared" si="5"/>
        <v>1.9800587491351103</v>
      </c>
      <c r="E14">
        <f t="shared" si="5"/>
        <v>11.959554844776067</v>
      </c>
      <c r="F14">
        <f t="shared" si="5"/>
        <v>9.3854784709004235</v>
      </c>
      <c r="G14">
        <f t="shared" si="5"/>
        <v>12.078358369724175</v>
      </c>
      <c r="H14">
        <f t="shared" si="5"/>
        <v>3.9601174982702207E-2</v>
      </c>
      <c r="I14">
        <f t="shared" si="5"/>
        <v>17.068106417544652</v>
      </c>
      <c r="J14">
        <f t="shared" si="5"/>
        <v>30.928517661490421</v>
      </c>
      <c r="K14">
        <f t="shared" si="5"/>
        <v>232.37969479849656</v>
      </c>
      <c r="L14">
        <f t="shared" si="5"/>
        <v>102.68584673014682</v>
      </c>
      <c r="M14">
        <f t="shared" si="5"/>
        <v>0.31680939986161766</v>
      </c>
      <c r="N14">
        <f t="shared" si="5"/>
        <v>16.355285267856011</v>
      </c>
      <c r="O14">
        <f t="shared" si="5"/>
        <v>31.166124711386637</v>
      </c>
      <c r="P14">
        <f t="shared" si="5"/>
        <v>2.6532787238410478</v>
      </c>
      <c r="Q14">
        <f t="shared" si="5"/>
        <v>73.856191342739621</v>
      </c>
      <c r="R14">
        <f t="shared" si="5"/>
        <v>7.9202349965404414E-2</v>
      </c>
      <c r="S14">
        <f t="shared" si="5"/>
        <v>1.306838774429173</v>
      </c>
      <c r="T14">
        <f t="shared" si="5"/>
        <v>41.502031381871909</v>
      </c>
      <c r="U14">
        <f t="shared" si="5"/>
        <v>0</v>
      </c>
      <c r="V14">
        <f t="shared" si="5"/>
        <v>16.196880567925202</v>
      </c>
      <c r="W14">
        <f t="shared" si="2"/>
        <v>115.35822272461152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7D20-17B3-44C3-B2C2-0CA0E7CEAD68}">
  <dimension ref="A1:AI16"/>
  <sheetViews>
    <sheetView workbookViewId="0">
      <selection activeCell="C6" sqref="C6"/>
    </sheetView>
  </sheetViews>
  <sheetFormatPr defaultRowHeight="14.4" x14ac:dyDescent="0.3"/>
  <cols>
    <col min="1" max="1" width="16.6640625" customWidth="1"/>
  </cols>
  <sheetData>
    <row r="1" spans="1:35" x14ac:dyDescent="0.3">
      <c r="A1" s="1" t="s">
        <v>38</v>
      </c>
      <c r="B1" t="s">
        <v>19</v>
      </c>
      <c r="C1" t="s">
        <v>20</v>
      </c>
      <c r="D1" t="s">
        <v>0</v>
      </c>
      <c r="E1" t="s">
        <v>31</v>
      </c>
      <c r="F1" t="s">
        <v>34</v>
      </c>
      <c r="G1" t="s">
        <v>27</v>
      </c>
      <c r="H1" t="s">
        <v>26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35</v>
      </c>
      <c r="R1" t="s">
        <v>28</v>
      </c>
      <c r="S1" t="s">
        <v>33</v>
      </c>
      <c r="T1" t="s">
        <v>22</v>
      </c>
      <c r="U1" t="s">
        <v>24</v>
      </c>
      <c r="V1" t="s">
        <v>23</v>
      </c>
      <c r="W1" t="s">
        <v>29</v>
      </c>
      <c r="X1" t="s">
        <v>9</v>
      </c>
      <c r="Y1" t="s">
        <v>10</v>
      </c>
      <c r="Z1" t="s">
        <v>11</v>
      </c>
      <c r="AA1" t="s">
        <v>12</v>
      </c>
      <c r="AB1" t="s">
        <v>13</v>
      </c>
      <c r="AC1" t="s">
        <v>14</v>
      </c>
      <c r="AD1" t="s">
        <v>15</v>
      </c>
      <c r="AE1" t="s">
        <v>16</v>
      </c>
      <c r="AF1" t="s">
        <v>17</v>
      </c>
      <c r="AG1" t="s">
        <v>18</v>
      </c>
      <c r="AI1" s="1" t="s">
        <v>37</v>
      </c>
    </row>
    <row r="2" spans="1:35" x14ac:dyDescent="0.3">
      <c r="A2" t="s">
        <v>21</v>
      </c>
      <c r="B2">
        <v>1</v>
      </c>
      <c r="D2">
        <v>5</v>
      </c>
      <c r="I2">
        <v>1</v>
      </c>
      <c r="J2">
        <v>3</v>
      </c>
      <c r="K2">
        <v>13</v>
      </c>
      <c r="L2">
        <v>107</v>
      </c>
      <c r="M2">
        <v>251</v>
      </c>
      <c r="N2">
        <v>244</v>
      </c>
      <c r="O2">
        <v>42</v>
      </c>
      <c r="P2">
        <v>75</v>
      </c>
      <c r="T2">
        <v>22</v>
      </c>
      <c r="U2">
        <v>6</v>
      </c>
      <c r="V2">
        <v>3</v>
      </c>
      <c r="X2">
        <v>218</v>
      </c>
      <c r="Y2">
        <v>48</v>
      </c>
      <c r="Z2">
        <v>294</v>
      </c>
      <c r="AA2">
        <v>2</v>
      </c>
      <c r="AF2">
        <v>2</v>
      </c>
      <c r="AG2">
        <v>23</v>
      </c>
      <c r="AI2">
        <f t="shared" ref="AI2:AI6" si="0">SUM(B2:AG2)</f>
        <v>1360</v>
      </c>
    </row>
    <row r="3" spans="1:35" x14ac:dyDescent="0.3">
      <c r="A3" t="s">
        <v>25</v>
      </c>
      <c r="B3">
        <v>6</v>
      </c>
      <c r="C3">
        <v>1</v>
      </c>
      <c r="D3">
        <v>15</v>
      </c>
      <c r="H3">
        <v>9</v>
      </c>
      <c r="J3">
        <v>17</v>
      </c>
      <c r="K3">
        <v>70</v>
      </c>
      <c r="L3">
        <v>240</v>
      </c>
      <c r="M3">
        <v>500</v>
      </c>
      <c r="N3">
        <v>781</v>
      </c>
      <c r="O3">
        <v>84</v>
      </c>
      <c r="P3">
        <v>75</v>
      </c>
      <c r="T3">
        <v>38</v>
      </c>
      <c r="U3">
        <v>14</v>
      </c>
      <c r="V3">
        <v>2</v>
      </c>
      <c r="X3">
        <v>503</v>
      </c>
      <c r="Y3">
        <v>145</v>
      </c>
      <c r="Z3">
        <v>731</v>
      </c>
      <c r="AB3">
        <v>4</v>
      </c>
      <c r="AC3">
        <v>1</v>
      </c>
      <c r="AF3">
        <v>6</v>
      </c>
      <c r="AG3">
        <v>28</v>
      </c>
      <c r="AI3">
        <f t="shared" si="0"/>
        <v>3270</v>
      </c>
    </row>
    <row r="4" spans="1:35" x14ac:dyDescent="0.3">
      <c r="A4" t="s">
        <v>30</v>
      </c>
      <c r="B4">
        <v>2</v>
      </c>
      <c r="D4">
        <v>37</v>
      </c>
      <c r="E4">
        <v>2</v>
      </c>
      <c r="I4">
        <v>1</v>
      </c>
      <c r="J4">
        <v>19</v>
      </c>
      <c r="K4">
        <v>62</v>
      </c>
      <c r="L4">
        <v>296</v>
      </c>
      <c r="M4">
        <v>509</v>
      </c>
      <c r="N4">
        <v>712</v>
      </c>
      <c r="O4">
        <v>70</v>
      </c>
      <c r="P4">
        <v>64</v>
      </c>
      <c r="T4">
        <v>19</v>
      </c>
      <c r="U4">
        <v>9</v>
      </c>
      <c r="V4">
        <v>1</v>
      </c>
      <c r="X4">
        <v>319</v>
      </c>
      <c r="Y4">
        <v>166</v>
      </c>
      <c r="Z4">
        <v>661</v>
      </c>
      <c r="AB4">
        <v>1</v>
      </c>
      <c r="AD4">
        <v>1</v>
      </c>
      <c r="AE4">
        <v>1</v>
      </c>
      <c r="AF4">
        <v>1</v>
      </c>
      <c r="AG4">
        <v>22</v>
      </c>
      <c r="AI4">
        <f t="shared" si="0"/>
        <v>2975</v>
      </c>
    </row>
    <row r="5" spans="1:35" x14ac:dyDescent="0.3">
      <c r="A5" t="s">
        <v>32</v>
      </c>
      <c r="B5">
        <v>3</v>
      </c>
      <c r="C5">
        <v>3</v>
      </c>
      <c r="D5">
        <v>28</v>
      </c>
      <c r="H5">
        <v>1</v>
      </c>
      <c r="J5">
        <v>16</v>
      </c>
      <c r="K5">
        <v>72</v>
      </c>
      <c r="L5">
        <v>468</v>
      </c>
      <c r="M5">
        <v>877</v>
      </c>
      <c r="N5">
        <v>1481</v>
      </c>
      <c r="O5">
        <v>154</v>
      </c>
      <c r="P5">
        <v>89</v>
      </c>
      <c r="S5">
        <v>1</v>
      </c>
      <c r="T5">
        <v>29</v>
      </c>
      <c r="U5">
        <v>25</v>
      </c>
      <c r="V5">
        <v>1</v>
      </c>
      <c r="X5">
        <v>610</v>
      </c>
      <c r="Y5">
        <v>254</v>
      </c>
      <c r="Z5">
        <v>1122</v>
      </c>
      <c r="AD5">
        <v>1</v>
      </c>
      <c r="AE5">
        <v>2</v>
      </c>
      <c r="AG5">
        <v>32</v>
      </c>
      <c r="AI5">
        <f t="shared" si="0"/>
        <v>5269</v>
      </c>
    </row>
    <row r="6" spans="1:35" x14ac:dyDescent="0.3">
      <c r="A6" t="s">
        <v>36</v>
      </c>
      <c r="B6">
        <v>5</v>
      </c>
      <c r="D6">
        <v>43</v>
      </c>
      <c r="H6">
        <v>1</v>
      </c>
      <c r="I6">
        <v>1</v>
      </c>
      <c r="J6">
        <v>20</v>
      </c>
      <c r="K6">
        <v>65</v>
      </c>
      <c r="L6">
        <v>301</v>
      </c>
      <c r="M6">
        <v>900</v>
      </c>
      <c r="N6">
        <v>1420</v>
      </c>
      <c r="O6">
        <v>128</v>
      </c>
      <c r="P6">
        <v>66</v>
      </c>
      <c r="T6">
        <v>26</v>
      </c>
      <c r="U6">
        <v>15</v>
      </c>
      <c r="V6">
        <v>4</v>
      </c>
      <c r="X6">
        <v>373</v>
      </c>
      <c r="Y6">
        <v>160</v>
      </c>
      <c r="Z6">
        <v>867</v>
      </c>
      <c r="AB6">
        <v>1</v>
      </c>
      <c r="AC6">
        <v>1</v>
      </c>
      <c r="AD6">
        <v>1</v>
      </c>
      <c r="AE6">
        <v>2</v>
      </c>
      <c r="AF6">
        <v>3</v>
      </c>
      <c r="AG6">
        <v>27</v>
      </c>
      <c r="AI6">
        <f t="shared" si="0"/>
        <v>4430</v>
      </c>
    </row>
    <row r="11" spans="1:35" x14ac:dyDescent="0.3">
      <c r="A11" s="1" t="s">
        <v>39</v>
      </c>
      <c r="B11" t="s">
        <v>19</v>
      </c>
      <c r="C11" t="s">
        <v>20</v>
      </c>
      <c r="D11" t="s">
        <v>0</v>
      </c>
      <c r="E11" t="s">
        <v>31</v>
      </c>
      <c r="F11" t="s">
        <v>34</v>
      </c>
      <c r="G11" t="s">
        <v>27</v>
      </c>
      <c r="H11" t="s">
        <v>26</v>
      </c>
      <c r="I11" t="s">
        <v>1</v>
      </c>
      <c r="J11" t="s">
        <v>2</v>
      </c>
      <c r="K11" t="s">
        <v>3</v>
      </c>
      <c r="L11" t="s">
        <v>4</v>
      </c>
      <c r="M11" t="s">
        <v>5</v>
      </c>
      <c r="N11" t="s">
        <v>6</v>
      </c>
      <c r="O11" t="s">
        <v>7</v>
      </c>
      <c r="P11" t="s">
        <v>8</v>
      </c>
      <c r="Q11" t="s">
        <v>35</v>
      </c>
      <c r="R11" t="s">
        <v>28</v>
      </c>
      <c r="S11" t="s">
        <v>33</v>
      </c>
      <c r="T11" t="s">
        <v>22</v>
      </c>
      <c r="U11" t="s">
        <v>24</v>
      </c>
      <c r="V11" t="s">
        <v>23</v>
      </c>
      <c r="W11" t="s">
        <v>29</v>
      </c>
      <c r="X11" t="s">
        <v>9</v>
      </c>
      <c r="Y11" t="s">
        <v>10</v>
      </c>
      <c r="Z11" t="s">
        <v>11</v>
      </c>
      <c r="AA11" t="s">
        <v>12</v>
      </c>
      <c r="AB11" t="s">
        <v>13</v>
      </c>
      <c r="AC11" t="s">
        <v>14</v>
      </c>
      <c r="AD11" t="s">
        <v>15</v>
      </c>
      <c r="AE11" t="s">
        <v>16</v>
      </c>
      <c r="AF11" t="s">
        <v>17</v>
      </c>
      <c r="AG11" t="s">
        <v>18</v>
      </c>
      <c r="AI11" s="1" t="s">
        <v>37</v>
      </c>
    </row>
    <row r="12" spans="1:35" x14ac:dyDescent="0.3">
      <c r="A12" t="s">
        <v>21</v>
      </c>
      <c r="B12">
        <f t="shared" ref="B12:AG12" si="1">(B2/1360)*100</f>
        <v>7.3529411764705885E-2</v>
      </c>
      <c r="C12">
        <f t="shared" si="1"/>
        <v>0</v>
      </c>
      <c r="D12">
        <f t="shared" si="1"/>
        <v>0.36764705882352938</v>
      </c>
      <c r="E12">
        <f t="shared" si="1"/>
        <v>0</v>
      </c>
      <c r="F12">
        <f t="shared" si="1"/>
        <v>0</v>
      </c>
      <c r="G12">
        <f t="shared" si="1"/>
        <v>0</v>
      </c>
      <c r="H12">
        <f t="shared" si="1"/>
        <v>0</v>
      </c>
      <c r="I12">
        <f t="shared" si="1"/>
        <v>7.3529411764705885E-2</v>
      </c>
      <c r="J12">
        <f t="shared" si="1"/>
        <v>0.22058823529411764</v>
      </c>
      <c r="K12">
        <f t="shared" si="1"/>
        <v>0.95588235294117652</v>
      </c>
      <c r="L12">
        <f t="shared" si="1"/>
        <v>7.867647058823529</v>
      </c>
      <c r="M12">
        <f t="shared" si="1"/>
        <v>18.455882352941178</v>
      </c>
      <c r="N12">
        <f t="shared" si="1"/>
        <v>17.941176470588236</v>
      </c>
      <c r="O12">
        <f t="shared" si="1"/>
        <v>3.0882352941176472</v>
      </c>
      <c r="P12">
        <f t="shared" si="1"/>
        <v>5.5147058823529411</v>
      </c>
      <c r="Q12">
        <f t="shared" si="1"/>
        <v>0</v>
      </c>
      <c r="R12">
        <f t="shared" si="1"/>
        <v>0</v>
      </c>
      <c r="S12">
        <f t="shared" si="1"/>
        <v>0</v>
      </c>
      <c r="T12">
        <f t="shared" si="1"/>
        <v>1.6176470588235297</v>
      </c>
      <c r="U12">
        <f t="shared" si="1"/>
        <v>0.44117647058823528</v>
      </c>
      <c r="V12">
        <f t="shared" si="1"/>
        <v>0.22058823529411764</v>
      </c>
      <c r="W12">
        <f t="shared" si="1"/>
        <v>0</v>
      </c>
      <c r="X12">
        <f t="shared" si="1"/>
        <v>16.029411764705884</v>
      </c>
      <c r="Y12">
        <f t="shared" si="1"/>
        <v>3.5294117647058822</v>
      </c>
      <c r="Z12">
        <f t="shared" si="1"/>
        <v>21.617647058823529</v>
      </c>
      <c r="AA12">
        <f t="shared" si="1"/>
        <v>0.14705882352941177</v>
      </c>
      <c r="AB12">
        <f t="shared" si="1"/>
        <v>0</v>
      </c>
      <c r="AC12">
        <f t="shared" si="1"/>
        <v>0</v>
      </c>
      <c r="AD12">
        <f t="shared" si="1"/>
        <v>0</v>
      </c>
      <c r="AE12">
        <f t="shared" si="1"/>
        <v>0</v>
      </c>
      <c r="AF12">
        <f t="shared" si="1"/>
        <v>0.14705882352941177</v>
      </c>
      <c r="AG12">
        <f t="shared" si="1"/>
        <v>1.6911764705882353</v>
      </c>
      <c r="AH12">
        <f>SUM(AA12:AG12,B12:I12)</f>
        <v>2.5000000000000004</v>
      </c>
    </row>
    <row r="13" spans="1:35" x14ac:dyDescent="0.3">
      <c r="A13" t="s">
        <v>25</v>
      </c>
      <c r="B13">
        <f t="shared" ref="B13:AG13" si="2">(B3/3270)*100</f>
        <v>0.1834862385321101</v>
      </c>
      <c r="C13">
        <f t="shared" si="2"/>
        <v>3.0581039755351681E-2</v>
      </c>
      <c r="D13">
        <f t="shared" si="2"/>
        <v>0.45871559633027525</v>
      </c>
      <c r="E13">
        <f t="shared" si="2"/>
        <v>0</v>
      </c>
      <c r="F13">
        <f t="shared" si="2"/>
        <v>0</v>
      </c>
      <c r="G13">
        <f t="shared" si="2"/>
        <v>0</v>
      </c>
      <c r="H13">
        <f t="shared" si="2"/>
        <v>0.27522935779816515</v>
      </c>
      <c r="I13">
        <f t="shared" si="2"/>
        <v>0</v>
      </c>
      <c r="J13">
        <f t="shared" si="2"/>
        <v>0.51987767584097855</v>
      </c>
      <c r="K13">
        <f t="shared" si="2"/>
        <v>2.1406727828746175</v>
      </c>
      <c r="L13">
        <f t="shared" si="2"/>
        <v>7.3394495412844041</v>
      </c>
      <c r="M13">
        <f t="shared" si="2"/>
        <v>15.290519877675839</v>
      </c>
      <c r="N13">
        <f t="shared" si="2"/>
        <v>23.883792048929664</v>
      </c>
      <c r="O13">
        <f t="shared" si="2"/>
        <v>2.5688073394495414</v>
      </c>
      <c r="P13">
        <f t="shared" si="2"/>
        <v>2.2935779816513762</v>
      </c>
      <c r="Q13">
        <f t="shared" si="2"/>
        <v>0</v>
      </c>
      <c r="R13">
        <f t="shared" si="2"/>
        <v>0</v>
      </c>
      <c r="S13">
        <f t="shared" si="2"/>
        <v>0</v>
      </c>
      <c r="T13">
        <f t="shared" si="2"/>
        <v>1.1620795107033639</v>
      </c>
      <c r="U13">
        <f t="shared" si="2"/>
        <v>0.42813455657492355</v>
      </c>
      <c r="V13">
        <f t="shared" si="2"/>
        <v>6.1162079510703363E-2</v>
      </c>
      <c r="W13">
        <f t="shared" si="2"/>
        <v>0</v>
      </c>
      <c r="X13">
        <f t="shared" si="2"/>
        <v>15.382262996941895</v>
      </c>
      <c r="Y13">
        <f t="shared" si="2"/>
        <v>4.4342507645259941</v>
      </c>
      <c r="Z13">
        <f t="shared" si="2"/>
        <v>22.354740061162079</v>
      </c>
      <c r="AA13">
        <f t="shared" si="2"/>
        <v>0</v>
      </c>
      <c r="AB13">
        <f t="shared" si="2"/>
        <v>0.12232415902140673</v>
      </c>
      <c r="AC13">
        <f t="shared" si="2"/>
        <v>3.0581039755351681E-2</v>
      </c>
      <c r="AD13">
        <f t="shared" si="2"/>
        <v>0</v>
      </c>
      <c r="AE13">
        <f t="shared" si="2"/>
        <v>0</v>
      </c>
      <c r="AF13">
        <f t="shared" si="2"/>
        <v>0.1834862385321101</v>
      </c>
      <c r="AG13">
        <f t="shared" si="2"/>
        <v>0.85626911314984711</v>
      </c>
      <c r="AH13">
        <f t="shared" ref="AH13:AH16" si="3">SUM(AA13:AG13,B13:I13)</f>
        <v>2.1406727828746179</v>
      </c>
    </row>
    <row r="14" spans="1:35" x14ac:dyDescent="0.3">
      <c r="A14" t="s">
        <v>30</v>
      </c>
      <c r="B14">
        <f t="shared" ref="B14:AG14" si="4">(B4/2975)*100</f>
        <v>6.7226890756302518E-2</v>
      </c>
      <c r="C14">
        <f t="shared" si="4"/>
        <v>0</v>
      </c>
      <c r="D14">
        <f t="shared" si="4"/>
        <v>1.2436974789915967</v>
      </c>
      <c r="E14">
        <f t="shared" si="4"/>
        <v>6.7226890756302518E-2</v>
      </c>
      <c r="F14">
        <f t="shared" si="4"/>
        <v>0</v>
      </c>
      <c r="G14">
        <f t="shared" si="4"/>
        <v>0</v>
      </c>
      <c r="H14">
        <f t="shared" si="4"/>
        <v>0</v>
      </c>
      <c r="I14">
        <f t="shared" si="4"/>
        <v>3.3613445378151259E-2</v>
      </c>
      <c r="J14">
        <f t="shared" si="4"/>
        <v>0.6386554621848739</v>
      </c>
      <c r="K14">
        <f t="shared" si="4"/>
        <v>2.0840336134453783</v>
      </c>
      <c r="L14">
        <f t="shared" si="4"/>
        <v>9.9495798319327733</v>
      </c>
      <c r="M14">
        <f t="shared" si="4"/>
        <v>17.109243697478991</v>
      </c>
      <c r="N14">
        <f t="shared" si="4"/>
        <v>23.932773109243698</v>
      </c>
      <c r="O14">
        <f t="shared" si="4"/>
        <v>2.3529411764705883</v>
      </c>
      <c r="P14">
        <f t="shared" si="4"/>
        <v>2.1512605042016806</v>
      </c>
      <c r="Q14">
        <f t="shared" si="4"/>
        <v>0</v>
      </c>
      <c r="R14">
        <f t="shared" si="4"/>
        <v>0</v>
      </c>
      <c r="S14">
        <f t="shared" si="4"/>
        <v>0</v>
      </c>
      <c r="T14">
        <f t="shared" si="4"/>
        <v>0.6386554621848739</v>
      </c>
      <c r="U14">
        <f t="shared" si="4"/>
        <v>0.30252100840336132</v>
      </c>
      <c r="V14">
        <f t="shared" si="4"/>
        <v>3.3613445378151259E-2</v>
      </c>
      <c r="W14">
        <f t="shared" si="4"/>
        <v>0</v>
      </c>
      <c r="X14">
        <f t="shared" si="4"/>
        <v>10.722689075630253</v>
      </c>
      <c r="Y14">
        <f t="shared" si="4"/>
        <v>5.579831932773109</v>
      </c>
      <c r="Z14">
        <f t="shared" si="4"/>
        <v>22.218487394957982</v>
      </c>
      <c r="AA14">
        <f t="shared" si="4"/>
        <v>0</v>
      </c>
      <c r="AB14">
        <f t="shared" si="4"/>
        <v>3.3613445378151259E-2</v>
      </c>
      <c r="AC14">
        <f t="shared" si="4"/>
        <v>0</v>
      </c>
      <c r="AD14">
        <f t="shared" si="4"/>
        <v>3.3613445378151259E-2</v>
      </c>
      <c r="AE14">
        <f t="shared" si="4"/>
        <v>3.3613445378151259E-2</v>
      </c>
      <c r="AF14">
        <f t="shared" si="4"/>
        <v>3.3613445378151259E-2</v>
      </c>
      <c r="AG14">
        <f t="shared" si="4"/>
        <v>0.73949579831932777</v>
      </c>
      <c r="AH14">
        <f t="shared" si="3"/>
        <v>2.285714285714286</v>
      </c>
    </row>
    <row r="15" spans="1:35" x14ac:dyDescent="0.3">
      <c r="A15" t="s">
        <v>32</v>
      </c>
      <c r="B15">
        <f t="shared" ref="B15:AG15" si="5">(B5/5269)*100</f>
        <v>5.6936800151831467E-2</v>
      </c>
      <c r="C15">
        <f t="shared" si="5"/>
        <v>5.6936800151831467E-2</v>
      </c>
      <c r="D15">
        <f t="shared" si="5"/>
        <v>0.53141013475042698</v>
      </c>
      <c r="E15">
        <f t="shared" si="5"/>
        <v>0</v>
      </c>
      <c r="F15">
        <f t="shared" si="5"/>
        <v>0</v>
      </c>
      <c r="G15">
        <f t="shared" si="5"/>
        <v>0</v>
      </c>
      <c r="H15">
        <f t="shared" si="5"/>
        <v>1.8978933383943821E-2</v>
      </c>
      <c r="I15">
        <f t="shared" si="5"/>
        <v>0</v>
      </c>
      <c r="J15">
        <f t="shared" si="5"/>
        <v>0.30366293414310114</v>
      </c>
      <c r="K15">
        <f t="shared" si="5"/>
        <v>1.3664832036439554</v>
      </c>
      <c r="L15">
        <f t="shared" si="5"/>
        <v>8.8821408236857096</v>
      </c>
      <c r="M15">
        <f t="shared" si="5"/>
        <v>16.644524577718734</v>
      </c>
      <c r="N15">
        <f t="shared" si="5"/>
        <v>28.107800341620802</v>
      </c>
      <c r="O15">
        <f t="shared" si="5"/>
        <v>2.9227557411273484</v>
      </c>
      <c r="P15">
        <f t="shared" si="5"/>
        <v>1.6891250711710004</v>
      </c>
      <c r="Q15">
        <f t="shared" si="5"/>
        <v>0</v>
      </c>
      <c r="R15">
        <f t="shared" si="5"/>
        <v>0</v>
      </c>
      <c r="S15">
        <f t="shared" si="5"/>
        <v>1.8978933383943821E-2</v>
      </c>
      <c r="T15">
        <f t="shared" si="5"/>
        <v>0.55038906813437094</v>
      </c>
      <c r="U15">
        <f t="shared" si="5"/>
        <v>0.47447333459859553</v>
      </c>
      <c r="V15">
        <f t="shared" si="5"/>
        <v>1.8978933383943821E-2</v>
      </c>
      <c r="W15">
        <f t="shared" si="5"/>
        <v>0</v>
      </c>
      <c r="X15">
        <f t="shared" si="5"/>
        <v>11.577149364205731</v>
      </c>
      <c r="Y15">
        <f t="shared" si="5"/>
        <v>4.8206490795217309</v>
      </c>
      <c r="Z15">
        <f t="shared" si="5"/>
        <v>21.294363256784969</v>
      </c>
      <c r="AA15">
        <f t="shared" si="5"/>
        <v>0</v>
      </c>
      <c r="AB15">
        <f t="shared" si="5"/>
        <v>0</v>
      </c>
      <c r="AC15">
        <f t="shared" si="5"/>
        <v>0</v>
      </c>
      <c r="AD15">
        <f t="shared" si="5"/>
        <v>1.8978933383943821E-2</v>
      </c>
      <c r="AE15">
        <f t="shared" si="5"/>
        <v>3.7957866767887642E-2</v>
      </c>
      <c r="AF15">
        <f t="shared" si="5"/>
        <v>0</v>
      </c>
      <c r="AG15">
        <f t="shared" si="5"/>
        <v>0.60732586828620228</v>
      </c>
      <c r="AH15">
        <f t="shared" si="3"/>
        <v>1.3285253368760674</v>
      </c>
    </row>
    <row r="16" spans="1:35" x14ac:dyDescent="0.3">
      <c r="A16" t="s">
        <v>36</v>
      </c>
      <c r="B16">
        <f>(B6/4430)*100</f>
        <v>0.11286681715575619</v>
      </c>
      <c r="C16">
        <f t="shared" ref="C16:AG16" si="6">(C6/4430)*100</f>
        <v>0</v>
      </c>
      <c r="D16">
        <f t="shared" si="6"/>
        <v>0.97065462753950327</v>
      </c>
      <c r="E16">
        <f t="shared" si="6"/>
        <v>0</v>
      </c>
      <c r="F16">
        <f t="shared" si="6"/>
        <v>0</v>
      </c>
      <c r="G16">
        <f t="shared" si="6"/>
        <v>0</v>
      </c>
      <c r="H16">
        <f t="shared" si="6"/>
        <v>2.2573363431151239E-2</v>
      </c>
      <c r="I16">
        <f t="shared" si="6"/>
        <v>2.2573363431151239E-2</v>
      </c>
      <c r="J16">
        <f t="shared" si="6"/>
        <v>0.45146726862302478</v>
      </c>
      <c r="K16">
        <f t="shared" si="6"/>
        <v>1.4672686230248306</v>
      </c>
      <c r="L16">
        <f t="shared" si="6"/>
        <v>6.7945823927765243</v>
      </c>
      <c r="M16">
        <f t="shared" si="6"/>
        <v>20.316027088036119</v>
      </c>
      <c r="N16">
        <f t="shared" si="6"/>
        <v>32.05417607223476</v>
      </c>
      <c r="O16">
        <f t="shared" si="6"/>
        <v>2.8893905191873586</v>
      </c>
      <c r="P16">
        <f t="shared" si="6"/>
        <v>1.489841986455982</v>
      </c>
      <c r="Q16">
        <f t="shared" si="6"/>
        <v>0</v>
      </c>
      <c r="R16">
        <f t="shared" si="6"/>
        <v>0</v>
      </c>
      <c r="S16">
        <f t="shared" si="6"/>
        <v>0</v>
      </c>
      <c r="T16">
        <f t="shared" si="6"/>
        <v>0.58690744920993221</v>
      </c>
      <c r="U16">
        <f t="shared" si="6"/>
        <v>0.33860045146726864</v>
      </c>
      <c r="V16">
        <f t="shared" si="6"/>
        <v>9.0293453724604955E-2</v>
      </c>
      <c r="W16">
        <f t="shared" si="6"/>
        <v>0</v>
      </c>
      <c r="X16">
        <f t="shared" si="6"/>
        <v>8.4198645598194144</v>
      </c>
      <c r="Y16">
        <f t="shared" si="6"/>
        <v>3.6117381489841982</v>
      </c>
      <c r="Z16">
        <f t="shared" si="6"/>
        <v>19.571106094808126</v>
      </c>
      <c r="AA16">
        <f t="shared" si="6"/>
        <v>0</v>
      </c>
      <c r="AB16">
        <f t="shared" si="6"/>
        <v>2.2573363431151239E-2</v>
      </c>
      <c r="AC16">
        <f t="shared" si="6"/>
        <v>2.2573363431151239E-2</v>
      </c>
      <c r="AD16">
        <f t="shared" si="6"/>
        <v>2.2573363431151239E-2</v>
      </c>
      <c r="AE16">
        <f t="shared" si="6"/>
        <v>4.5146726862302478E-2</v>
      </c>
      <c r="AF16">
        <f t="shared" si="6"/>
        <v>6.7720090293453716E-2</v>
      </c>
      <c r="AG16">
        <f t="shared" si="6"/>
        <v>0.60948081264108356</v>
      </c>
      <c r="AH16">
        <f t="shared" si="3"/>
        <v>1.9187358916478554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Other</vt:lpstr>
      <vt:lpstr>Hydrogenases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2018-06-19T03:06:45Z</dcterms:created>
  <dcterms:modified xsi:type="dcterms:W3CDTF">2019-01-22T22:06:29Z</dcterms:modified>
</cp:coreProperties>
</file>