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34820" yWindow="5680" windowWidth="25600" windowHeight="15540" tabRatio="500"/>
  </bookViews>
  <sheets>
    <sheet name="Sheet1" sheetId="1" r:id="rId1"/>
  </sheets>
  <externalReferences>
    <externalReference r:id="rId2"/>
  </externalReferenc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24" i="1" l="1"/>
  <c r="I24" i="1"/>
  <c r="J24" i="1"/>
  <c r="L24" i="1"/>
  <c r="H23" i="1"/>
  <c r="I23" i="1"/>
  <c r="J23" i="1"/>
  <c r="L23" i="1"/>
  <c r="N23" i="1"/>
  <c r="M23" i="1"/>
  <c r="H21" i="1"/>
  <c r="I21" i="1"/>
  <c r="J21" i="1"/>
  <c r="L21" i="1"/>
  <c r="H20" i="1"/>
  <c r="I20" i="1"/>
  <c r="J20" i="1"/>
  <c r="L20" i="1"/>
  <c r="H19" i="1"/>
  <c r="I19" i="1"/>
  <c r="J19" i="1"/>
  <c r="L19" i="1"/>
  <c r="N19" i="1"/>
  <c r="M19" i="1"/>
  <c r="L17" i="1"/>
  <c r="L16" i="1"/>
  <c r="L15" i="1"/>
  <c r="N15" i="1"/>
  <c r="M15" i="1"/>
  <c r="H13" i="1"/>
  <c r="I13" i="1"/>
  <c r="J13" i="1"/>
  <c r="L13" i="1"/>
  <c r="H12" i="1"/>
  <c r="I12" i="1"/>
  <c r="J12" i="1"/>
  <c r="L12" i="1"/>
  <c r="H11" i="1"/>
  <c r="I11" i="1"/>
  <c r="J11" i="1"/>
  <c r="L11" i="1"/>
  <c r="N11" i="1"/>
  <c r="M11" i="1"/>
  <c r="H9" i="1"/>
  <c r="I9" i="1"/>
  <c r="J9" i="1"/>
  <c r="L9" i="1"/>
  <c r="H8" i="1"/>
  <c r="I8" i="1"/>
  <c r="J8" i="1"/>
  <c r="L8" i="1"/>
  <c r="H7" i="1"/>
  <c r="I7" i="1"/>
  <c r="J7" i="1"/>
  <c r="L7" i="1"/>
  <c r="N7" i="1"/>
  <c r="M7" i="1"/>
  <c r="H5" i="1"/>
  <c r="I5" i="1"/>
  <c r="J5" i="1"/>
  <c r="L5" i="1"/>
  <c r="H4" i="1"/>
  <c r="I4" i="1"/>
  <c r="J4" i="1"/>
  <c r="L4" i="1"/>
  <c r="H3" i="1"/>
  <c r="I3" i="1"/>
  <c r="J3" i="1"/>
  <c r="L3" i="1"/>
  <c r="N3" i="1"/>
  <c r="M3" i="1"/>
</calcChain>
</file>

<file path=xl/sharedStrings.xml><?xml version="1.0" encoding="utf-8"?>
<sst xmlns="http://schemas.openxmlformats.org/spreadsheetml/2006/main" count="25" uniqueCount="25">
  <si>
    <t>r</t>
  </si>
  <si>
    <r>
      <t>r</t>
    </r>
    <r>
      <rPr>
        <b/>
        <vertAlign val="subscript"/>
        <sz val="11"/>
        <color theme="1"/>
        <rFont val="Calibri"/>
        <family val="2"/>
        <charset val="204"/>
        <scheme val="minor"/>
      </rPr>
      <t>c</t>
    </r>
  </si>
  <si>
    <t>R</t>
  </si>
  <si>
    <r>
      <t>SO</t>
    </r>
    <r>
      <rPr>
        <b/>
        <vertAlign val="subscript"/>
        <sz val="11"/>
        <color theme="1"/>
        <rFont val="Calibri"/>
        <family val="2"/>
        <charset val="204"/>
        <scheme val="minor"/>
      </rPr>
      <t>4</t>
    </r>
    <r>
      <rPr>
        <b/>
        <sz val="11"/>
        <color theme="1"/>
        <rFont val="Calibri"/>
        <family val="2"/>
        <charset val="204"/>
        <scheme val="minor"/>
      </rPr>
      <t>, мМ</t>
    </r>
  </si>
  <si>
    <r>
      <t>c</t>
    </r>
    <r>
      <rPr>
        <b/>
        <vertAlign val="subscript"/>
        <sz val="11"/>
        <color theme="1"/>
        <rFont val="Calibri"/>
        <family val="2"/>
        <charset val="204"/>
      </rPr>
      <t>α</t>
    </r>
  </si>
  <si>
    <t>T, day</t>
  </si>
  <si>
    <r>
      <t>I, mmol ml</t>
    </r>
    <r>
      <rPr>
        <b/>
        <vertAlign val="superscript"/>
        <sz val="11"/>
        <color theme="1"/>
        <rFont val="Calibri"/>
        <family val="2"/>
        <charset val="204"/>
        <scheme val="minor"/>
      </rPr>
      <t>-1</t>
    </r>
    <r>
      <rPr>
        <b/>
        <sz val="11"/>
        <color theme="1"/>
        <rFont val="Calibri"/>
        <family val="2"/>
        <charset val="204"/>
        <scheme val="minor"/>
      </rPr>
      <t xml:space="preserve"> day</t>
    </r>
    <r>
      <rPr>
        <b/>
        <vertAlign val="superscript"/>
        <sz val="11"/>
        <color theme="1"/>
        <rFont val="Calibri"/>
        <family val="2"/>
        <charset val="204"/>
        <scheme val="minor"/>
      </rPr>
      <t>-1</t>
    </r>
  </si>
  <si>
    <r>
      <t xml:space="preserve">I, </t>
    </r>
    <r>
      <rPr>
        <b/>
        <sz val="11"/>
        <color theme="1"/>
        <rFont val="Calibri"/>
        <family val="2"/>
        <charset val="204"/>
      </rPr>
      <t>µmol ml</t>
    </r>
    <r>
      <rPr>
        <b/>
        <vertAlign val="superscript"/>
        <sz val="11"/>
        <color theme="1"/>
        <rFont val="Calibri"/>
        <family val="2"/>
        <charset val="204"/>
      </rPr>
      <t>-1</t>
    </r>
    <r>
      <rPr>
        <b/>
        <sz val="11"/>
        <color theme="1"/>
        <rFont val="Calibri"/>
        <family val="2"/>
        <charset val="204"/>
      </rPr>
      <t xml:space="preserve"> day</t>
    </r>
    <r>
      <rPr>
        <b/>
        <vertAlign val="superscript"/>
        <sz val="11"/>
        <color theme="1"/>
        <rFont val="Calibri"/>
        <family val="2"/>
        <charset val="204"/>
      </rPr>
      <t>-1</t>
    </r>
  </si>
  <si>
    <r>
      <t>I, nmol ml</t>
    </r>
    <r>
      <rPr>
        <b/>
        <vertAlign val="superscript"/>
        <sz val="11"/>
        <color theme="1"/>
        <rFont val="Calibri"/>
        <family val="2"/>
        <charset val="204"/>
        <scheme val="minor"/>
      </rPr>
      <t>-1</t>
    </r>
    <r>
      <rPr>
        <b/>
        <sz val="11"/>
        <color theme="1"/>
        <rFont val="Calibri"/>
        <family val="2"/>
        <charset val="204"/>
        <scheme val="minor"/>
      </rPr>
      <t xml:space="preserve"> day</t>
    </r>
    <r>
      <rPr>
        <b/>
        <vertAlign val="superscript"/>
        <sz val="11"/>
        <color theme="1"/>
        <rFont val="Calibri"/>
        <family val="2"/>
        <charset val="204"/>
        <scheme val="minor"/>
      </rPr>
      <t>-1</t>
    </r>
  </si>
  <si>
    <r>
      <t>Cells, х10</t>
    </r>
    <r>
      <rPr>
        <b/>
        <vertAlign val="superscript"/>
        <sz val="11"/>
        <color theme="1"/>
        <rFont val="Calibri"/>
        <family val="2"/>
        <charset val="204"/>
        <scheme val="minor"/>
      </rPr>
      <t>6</t>
    </r>
    <r>
      <rPr>
        <b/>
        <sz val="11"/>
        <color theme="1"/>
        <rFont val="Calibri"/>
        <family val="2"/>
        <charset val="204"/>
        <scheme val="minor"/>
      </rPr>
      <t xml:space="preserve"> per 1 ml</t>
    </r>
  </si>
  <si>
    <r>
      <t>I, fmol cell</t>
    </r>
    <r>
      <rPr>
        <b/>
        <vertAlign val="superscript"/>
        <sz val="11"/>
        <color theme="1"/>
        <rFont val="Calibri"/>
        <family val="2"/>
        <charset val="204"/>
        <scheme val="minor"/>
      </rPr>
      <t>-1</t>
    </r>
    <r>
      <rPr>
        <b/>
        <sz val="11"/>
        <color theme="1"/>
        <rFont val="Calibri"/>
        <family val="2"/>
        <charset val="204"/>
        <scheme val="minor"/>
      </rPr>
      <t xml:space="preserve"> day</t>
    </r>
    <r>
      <rPr>
        <b/>
        <vertAlign val="superscript"/>
        <sz val="11"/>
        <color theme="1"/>
        <rFont val="Calibri"/>
        <family val="2"/>
        <charset val="204"/>
        <scheme val="minor"/>
      </rPr>
      <t>-1</t>
    </r>
  </si>
  <si>
    <t>Average</t>
  </si>
  <si>
    <t>Standard deviation</t>
  </si>
  <si>
    <t>“Vulcanisaeta moutnovskia” 768-28 + Thermoproteus uzoniensis 768-20, pH 4,5</t>
  </si>
  <si>
    <t>Thermodesulfobium sp. 3127-1</t>
  </si>
  <si>
    <t>Binary culture 768-28</t>
  </si>
  <si>
    <t>Caldivirga maquilingensis</t>
  </si>
  <si>
    <t>Thermoproteus tenax</t>
  </si>
  <si>
    <t>Vulcanisaeta souniana</t>
  </si>
  <si>
    <t>Vulcanisaeta distributa</t>
  </si>
  <si>
    <t>Caldivirga maquilingensis, рН 4,0</t>
  </si>
  <si>
    <t>Vulcanisaeta distributa, pH 4,5</t>
  </si>
  <si>
    <t>Thermoproteus tenax, pH 5,0</t>
  </si>
  <si>
    <r>
      <t>Positive control - Thermodesulfobium sp. 3127-1. Medium with 21 mM SO</t>
    </r>
    <r>
      <rPr>
        <vertAlign val="subscript"/>
        <sz val="11"/>
        <color theme="1"/>
        <rFont val="Calibri"/>
        <family val="2"/>
        <charset val="204"/>
        <scheme val="minor"/>
      </rPr>
      <t>4</t>
    </r>
    <r>
      <rPr>
        <sz val="11"/>
        <color theme="1"/>
        <rFont val="Calibri"/>
        <family val="2"/>
        <charset val="204"/>
        <scheme val="minor"/>
      </rPr>
      <t xml:space="preserve"> and Н</t>
    </r>
    <r>
      <rPr>
        <vertAlign val="sub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/СО</t>
    </r>
    <r>
      <rPr>
        <vertAlign val="sub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 xml:space="preserve"> = 1/1</t>
    </r>
  </si>
  <si>
    <t>Vulcanisaeta souniana, pH 4,5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</si>
</sst>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"/>
    <numFmt numFmtId="165" formatCode="0.000"/>
  </numFmts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vertAlign val="subscript"/>
      <sz val="11"/>
      <color theme="1"/>
      <name val="Calibri"/>
      <family val="2"/>
      <charset val="204"/>
      <scheme val="minor"/>
    </font>
    <font>
      <b/>
      <vertAlign val="subscript"/>
      <sz val="11"/>
      <color theme="1"/>
      <name val="Calibri"/>
      <family val="2"/>
      <charset val="204"/>
    </font>
    <font>
      <b/>
      <vertAlign val="superscript"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vertAlign val="superscript"/>
      <sz val="11"/>
      <color theme="1"/>
      <name val="Calibri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vertAlign val="subscript"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0" borderId="1" xfId="0" applyFont="1" applyBorder="1"/>
    <xf numFmtId="0" fontId="7" fillId="0" borderId="1" xfId="1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5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0" fillId="0" borderId="0" xfId="0" applyAlignment="1">
      <alignment horizontal="center"/>
    </xf>
    <xf numFmtId="0" fontId="7" fillId="0" borderId="1" xfId="2" applyBorder="1" applyAlignment="1">
      <alignment horizontal="center"/>
    </xf>
    <xf numFmtId="0" fontId="7" fillId="0" borderId="1" xfId="3" applyBorder="1" applyAlignment="1">
      <alignment horizontal="center"/>
    </xf>
    <xf numFmtId="0" fontId="7" fillId="0" borderId="1" xfId="4" applyBorder="1" applyAlignment="1">
      <alignment horizontal="center"/>
    </xf>
    <xf numFmtId="0" fontId="7" fillId="0" borderId="1" xfId="5" applyBorder="1" applyAlignment="1">
      <alignment horizontal="center"/>
    </xf>
    <xf numFmtId="0" fontId="11" fillId="0" borderId="0" xfId="0" applyFont="1" applyAlignment="1">
      <alignment horizontal="center"/>
    </xf>
  </cellXfs>
  <cellStyles count="8">
    <cellStyle name="Followed Hyperlink" xfId="7" builtinId="9" hidden="1"/>
    <cellStyle name="Hyperlink" xfId="6" builtinId="8" hidden="1"/>
    <cellStyle name="Normal" xfId="0" builtinId="0"/>
    <cellStyle name="Обычный 3" xfId="1"/>
    <cellStyle name="Обычный 4" xfId="2"/>
    <cellStyle name="Обычный 5" xfId="3"/>
    <cellStyle name="Обычный 6" xfId="4"/>
    <cellStyle name="Обычный 7" xfId="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dLbl>
              <c:idx val="0"/>
              <c:layout>
                <c:manualLayout>
                  <c:x val="0.0406788002607908"/>
                  <c:y val="-0.009803903888972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.00426666594995638"/>
                  <c:y val="-0.01960783809175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0149333308248473"/>
                  <c:y val="-0.0228758111070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.0191999967748037"/>
                  <c:y val="-0.0261437841223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.0127999978498691"/>
                  <c:y val="-0.02941175713762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1" i="0" baseline="0">
                    <a:latin typeface="Times New Roman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errBars>
            <c:errBarType val="both"/>
            <c:errValType val="cust"/>
            <c:noEndCap val="0"/>
            <c:plus>
              <c:numRef>
                <c:f>Sheet1!$Q$5:$U$5</c:f>
                <c:numCache>
                  <c:formatCode>General</c:formatCode>
                  <c:ptCount val="5"/>
                  <c:pt idx="0">
                    <c:v>0.258933</c:v>
                  </c:pt>
                  <c:pt idx="1">
                    <c:v>0.006881</c:v>
                  </c:pt>
                  <c:pt idx="2">
                    <c:v>0.000889</c:v>
                  </c:pt>
                  <c:pt idx="3">
                    <c:v>0.002105</c:v>
                  </c:pt>
                  <c:pt idx="4">
                    <c:v>0.0</c:v>
                  </c:pt>
                </c:numCache>
              </c:numRef>
            </c:plus>
            <c:minus>
              <c:numRef>
                <c:f>Sheet1!$Q$5:$V$5</c:f>
                <c:numCache>
                  <c:formatCode>General</c:formatCode>
                  <c:ptCount val="6"/>
                  <c:pt idx="0">
                    <c:v>0.258933</c:v>
                  </c:pt>
                  <c:pt idx="1">
                    <c:v>0.006881</c:v>
                  </c:pt>
                  <c:pt idx="2">
                    <c:v>0.000889</c:v>
                  </c:pt>
                  <c:pt idx="3">
                    <c:v>0.002105</c:v>
                  </c:pt>
                  <c:pt idx="4">
                    <c:v>0.0</c:v>
                  </c:pt>
                </c:numCache>
              </c:numRef>
            </c:minus>
          </c:errBars>
          <c:cat>
            <c:strRef>
              <c:f>Sheet1!$Q$3:$U$3</c:f>
              <c:strCache>
                <c:ptCount val="5"/>
                <c:pt idx="0">
                  <c:v>Binary culture 768-28</c:v>
                </c:pt>
                <c:pt idx="1">
                  <c:v>Caldivirga maquilingensis</c:v>
                </c:pt>
                <c:pt idx="2">
                  <c:v>Thermoproteus tenax</c:v>
                </c:pt>
                <c:pt idx="3">
                  <c:v>Vulcanisaeta souniana</c:v>
                </c:pt>
                <c:pt idx="4">
                  <c:v>Vulcanisaeta distributa</c:v>
                </c:pt>
              </c:strCache>
            </c:strRef>
          </c:cat>
          <c:val>
            <c:numRef>
              <c:f>Sheet1!$Q$4:$U$4</c:f>
              <c:numCache>
                <c:formatCode>General</c:formatCode>
                <c:ptCount val="5"/>
                <c:pt idx="0">
                  <c:v>1.055</c:v>
                </c:pt>
                <c:pt idx="1">
                  <c:v>0.034</c:v>
                </c:pt>
                <c:pt idx="2">
                  <c:v>0.001</c:v>
                </c:pt>
                <c:pt idx="3">
                  <c:v>0.005</c:v>
                </c:pt>
                <c:pt idx="4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0989224"/>
        <c:axId val="2086440584"/>
      </c:barChart>
      <c:catAx>
        <c:axId val="202098922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i="1" baseline="0">
                <a:latin typeface="Times New Roman" pitchFamily="18" charset="0"/>
              </a:defRPr>
            </a:pPr>
            <a:endParaRPr lang="en-US"/>
          </a:p>
        </c:txPr>
        <c:crossAx val="2086440584"/>
        <c:crosses val="autoZero"/>
        <c:auto val="1"/>
        <c:lblAlgn val="ctr"/>
        <c:lblOffset val="100"/>
        <c:noMultiLvlLbl val="0"/>
      </c:catAx>
      <c:valAx>
        <c:axId val="208644058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>
                    <a:latin typeface="Times New Roman" pitchFamily="18" charset="0"/>
                    <a:cs typeface="Times New Roman" pitchFamily="18" charset="0"/>
                  </a:rPr>
                  <a:t>Cellular</a:t>
                </a:r>
                <a:r>
                  <a:rPr lang="en-US" sz="1200" baseline="0">
                    <a:latin typeface="Times New Roman" pitchFamily="18" charset="0"/>
                    <a:cs typeface="Times New Roman" pitchFamily="18" charset="0"/>
                  </a:rPr>
                  <a:t> sulfate reduction rates,</a:t>
                </a:r>
              </a:p>
              <a:p>
                <a:pPr>
                  <a:defRPr/>
                </a:pPr>
                <a:r>
                  <a:rPr lang="en-US" sz="1200" baseline="0">
                    <a:latin typeface="Times New Roman" pitchFamily="18" charset="0"/>
                    <a:cs typeface="Times New Roman" pitchFamily="18" charset="0"/>
                  </a:rPr>
                  <a:t>fmol sulfate cell</a:t>
                </a:r>
                <a:r>
                  <a:rPr lang="en-US" sz="1200" baseline="30000">
                    <a:latin typeface="Times New Roman" pitchFamily="18" charset="0"/>
                    <a:cs typeface="Times New Roman" pitchFamily="18" charset="0"/>
                  </a:rPr>
                  <a:t>-1</a:t>
                </a:r>
                <a:r>
                  <a:rPr lang="en-US" sz="1200" baseline="0">
                    <a:latin typeface="Times New Roman" pitchFamily="18" charset="0"/>
                    <a:cs typeface="Times New Roman" pitchFamily="18" charset="0"/>
                  </a:rPr>
                  <a:t> day</a:t>
                </a:r>
                <a:r>
                  <a:rPr lang="en-US" sz="1200" baseline="30000">
                    <a:latin typeface="Times New Roman" pitchFamily="18" charset="0"/>
                    <a:cs typeface="Times New Roman" pitchFamily="18" charset="0"/>
                  </a:rPr>
                  <a:t>-1</a:t>
                </a:r>
                <a:endParaRPr lang="ru-RU" sz="1200" baseline="30000">
                  <a:latin typeface="Times New Roman" pitchFamily="18" charset="0"/>
                  <a:cs typeface="Times New Roman" pitchFamily="18" charset="0"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02098922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261656</xdr:colOff>
      <xdr:row>6</xdr:row>
      <xdr:rowOff>100291</xdr:rowOff>
    </xdr:from>
    <xdr:to>
      <xdr:col>18</xdr:col>
      <xdr:colOff>941294</xdr:colOff>
      <xdr:row>25</xdr:row>
      <xdr:rowOff>33617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je.neukirchen/Documents/Vulcanisaeta/drafts/25.06.2020/russia/isotope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Ростовой эксперимент"/>
      <sheetName val="Sheet1"/>
    </sheetNames>
    <sheetDataSet>
      <sheetData sheetId="0">
        <row r="3">
          <cell r="Q3" t="str">
            <v>Binary culture 768-28</v>
          </cell>
          <cell r="R3" t="str">
            <v>Caldivirga maquilingensis</v>
          </cell>
          <cell r="S3" t="str">
            <v>Thermoproteus tenax</v>
          </cell>
          <cell r="T3" t="str">
            <v>Vulcanisaeta souniana</v>
          </cell>
          <cell r="U3" t="str">
            <v>Vulcanisaeta distributa</v>
          </cell>
        </row>
        <row r="4">
          <cell r="Q4">
            <v>1.0549999999999999</v>
          </cell>
          <cell r="R4">
            <v>3.4000000000000002E-2</v>
          </cell>
          <cell r="S4">
            <v>1E-3</v>
          </cell>
          <cell r="T4">
            <v>5.0000000000000001E-3</v>
          </cell>
          <cell r="U4">
            <v>0</v>
          </cell>
        </row>
        <row r="5">
          <cell r="Q5">
            <v>0.25893300000000002</v>
          </cell>
          <cell r="R5">
            <v>6.881E-3</v>
          </cell>
          <cell r="S5">
            <v>8.8900000000000003E-4</v>
          </cell>
          <cell r="T5">
            <v>2.1050000000000001E-3</v>
          </cell>
          <cell r="U5">
            <v>0</v>
          </cell>
        </row>
        <row r="29">
          <cell r="Q29" t="str">
            <v>Binary culture 768-28</v>
          </cell>
          <cell r="R29" t="str">
            <v>Caldivirga maquilingensis</v>
          </cell>
          <cell r="S29" t="str">
            <v>Thermoproteus tenax</v>
          </cell>
          <cell r="T29" t="str">
            <v>Vulcanisaeta souniana</v>
          </cell>
          <cell r="U29" t="str">
            <v>Vulcanisaeta distributa</v>
          </cell>
        </row>
        <row r="30">
          <cell r="Q30">
            <v>1.3482214415210947</v>
          </cell>
          <cell r="R30">
            <v>3.6201505733576243E-2</v>
          </cell>
          <cell r="S30">
            <v>1.8419619785898856E-3</v>
          </cell>
          <cell r="T30">
            <v>7.847625968992248E-3</v>
          </cell>
          <cell r="U30">
            <v>0</v>
          </cell>
        </row>
        <row r="31">
          <cell r="Q31">
            <v>0.85877353266888168</v>
          </cell>
          <cell r="R31">
            <v>2.5922480620155036E-2</v>
          </cell>
          <cell r="S31">
            <v>2.3506713732004427E-3</v>
          </cell>
          <cell r="T31">
            <v>4.4186046511627908E-3</v>
          </cell>
          <cell r="U31">
            <v>0</v>
          </cell>
        </row>
        <row r="32">
          <cell r="Q32">
            <v>0.95697237987572292</v>
          </cell>
          <cell r="R32">
            <v>3.8987873754152809E-2</v>
          </cell>
          <cell r="S32">
            <v>6.008816764630717E-4</v>
          </cell>
          <cell r="T32">
            <v>4.0182416635904999E-3</v>
          </cell>
          <cell r="U32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tabSelected="1" zoomScale="115" zoomScaleNormal="115" zoomScalePageLayoutView="115" workbookViewId="0">
      <selection activeCell="L40" sqref="L40"/>
    </sheetView>
  </sheetViews>
  <sheetFormatPr baseColWidth="10" defaultColWidth="8.83203125" defaultRowHeight="14" x14ac:dyDescent="0"/>
  <cols>
    <col min="1" max="1" width="11.1640625" customWidth="1"/>
    <col min="5" max="5" width="12.83203125" customWidth="1"/>
    <col min="8" max="8" width="20.33203125" customWidth="1"/>
    <col min="9" max="9" width="20.6640625" customWidth="1"/>
    <col min="10" max="10" width="16" customWidth="1"/>
    <col min="11" max="11" width="20.1640625" customWidth="1"/>
    <col min="12" max="12" width="21.1640625" customWidth="1"/>
    <col min="14" max="14" width="19" customWidth="1"/>
    <col min="16" max="16" width="31.1640625" customWidth="1"/>
    <col min="17" max="17" width="20.1640625" customWidth="1"/>
    <col min="18" max="18" width="27.33203125" customWidth="1"/>
    <col min="19" max="19" width="23.5" customWidth="1"/>
    <col min="20" max="20" width="23.33203125" customWidth="1"/>
    <col min="21" max="21" width="23.5" customWidth="1"/>
  </cols>
  <sheetData>
    <row r="1" spans="1:21" ht="1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21">
      <c r="A2" s="2" t="s">
        <v>13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21" ht="15">
      <c r="A3" s="3">
        <v>1</v>
      </c>
      <c r="B3" s="4">
        <v>577932</v>
      </c>
      <c r="C3" s="5">
        <v>83</v>
      </c>
      <c r="D3" s="5">
        <v>14000000</v>
      </c>
      <c r="E3" s="5">
        <v>7</v>
      </c>
      <c r="F3" s="5">
        <v>1.0449999999999999</v>
      </c>
      <c r="G3" s="5">
        <v>7</v>
      </c>
      <c r="H3" s="6">
        <f>(B3-C3)/D3*E3*F3/G3</f>
        <v>4.3132300357142862E-2</v>
      </c>
      <c r="I3" s="6">
        <f>H3</f>
        <v>4.3132300357142862E-2</v>
      </c>
      <c r="J3" s="7">
        <f>I3*1000</f>
        <v>43.13230035714286</v>
      </c>
      <c r="K3" s="5">
        <v>31.992000000000001</v>
      </c>
      <c r="L3" s="7">
        <f>J3/K3</f>
        <v>1.3482214415210947</v>
      </c>
      <c r="M3" s="8">
        <f>AVERAGE(L3:L5)</f>
        <v>1.0546557846885665</v>
      </c>
      <c r="N3" s="9">
        <f>STDEV(L3:L5)</f>
        <v>0.25893309860236763</v>
      </c>
      <c r="P3" s="10" t="s">
        <v>14</v>
      </c>
      <c r="Q3" s="11" t="s">
        <v>15</v>
      </c>
      <c r="R3" s="10" t="s">
        <v>16</v>
      </c>
      <c r="S3" s="10" t="s">
        <v>17</v>
      </c>
      <c r="T3" s="10" t="s">
        <v>18</v>
      </c>
      <c r="U3" s="10" t="s">
        <v>19</v>
      </c>
    </row>
    <row r="4" spans="1:21">
      <c r="A4" s="3">
        <v>2</v>
      </c>
      <c r="B4" s="4">
        <v>56481</v>
      </c>
      <c r="C4" s="5">
        <v>83</v>
      </c>
      <c r="D4" s="5">
        <v>14000000</v>
      </c>
      <c r="E4" s="5">
        <v>7</v>
      </c>
      <c r="F4" s="5">
        <v>1.0449999999999999</v>
      </c>
      <c r="G4" s="5">
        <v>7</v>
      </c>
      <c r="H4" s="6">
        <f t="shared" ref="H4:H5" si="0">(B4-C4)/D4*E4*F4/G4</f>
        <v>4.2097078571428576E-3</v>
      </c>
      <c r="I4" s="6">
        <f t="shared" ref="I4:I5" si="1">H4</f>
        <v>4.2097078571428576E-3</v>
      </c>
      <c r="J4" s="7">
        <f t="shared" ref="J4:J5" si="2">I4*1000</f>
        <v>4.2097078571428579</v>
      </c>
      <c r="K4" s="5">
        <v>4.9020000000000001</v>
      </c>
      <c r="L4" s="7">
        <f>J4/K4</f>
        <v>0.85877353266888168</v>
      </c>
      <c r="M4" s="9"/>
      <c r="N4" s="9"/>
      <c r="P4" s="12">
        <v>30.236999999999998</v>
      </c>
      <c r="Q4" s="12">
        <v>1.0549999999999999</v>
      </c>
      <c r="R4" s="12">
        <v>3.4000000000000002E-2</v>
      </c>
      <c r="S4" s="12">
        <v>1E-3</v>
      </c>
      <c r="T4" s="12">
        <v>5.0000000000000001E-3</v>
      </c>
      <c r="U4" s="12">
        <v>0</v>
      </c>
    </row>
    <row r="5" spans="1:21">
      <c r="A5" s="3">
        <v>3</v>
      </c>
      <c r="B5" s="4">
        <v>238240</v>
      </c>
      <c r="C5" s="5">
        <v>83</v>
      </c>
      <c r="D5" s="5">
        <v>14000000</v>
      </c>
      <c r="E5" s="5">
        <v>7</v>
      </c>
      <c r="F5" s="5">
        <v>1.0449999999999999</v>
      </c>
      <c r="G5" s="5">
        <v>7</v>
      </c>
      <c r="H5" s="6">
        <f t="shared" si="0"/>
        <v>1.7776718928571428E-2</v>
      </c>
      <c r="I5" s="6">
        <f t="shared" si="1"/>
        <v>1.7776718928571428E-2</v>
      </c>
      <c r="J5" s="7">
        <f t="shared" si="2"/>
        <v>17.77671892857143</v>
      </c>
      <c r="K5" s="5">
        <v>18.576000000000001</v>
      </c>
      <c r="L5" s="7">
        <f>J5/K5</f>
        <v>0.95697237987572292</v>
      </c>
      <c r="M5" s="9"/>
      <c r="N5" s="9"/>
      <c r="P5" s="12">
        <v>1.835556</v>
      </c>
      <c r="Q5" s="12">
        <v>0.25893300000000002</v>
      </c>
      <c r="R5" s="12">
        <v>6.881E-3</v>
      </c>
      <c r="S5" s="12">
        <v>8.8900000000000003E-4</v>
      </c>
      <c r="T5" s="12">
        <v>2.1050000000000001E-3</v>
      </c>
      <c r="U5" s="12">
        <v>0</v>
      </c>
    </row>
    <row r="6" spans="1:21">
      <c r="A6" s="2" t="s">
        <v>20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21">
      <c r="A7" s="3">
        <v>1</v>
      </c>
      <c r="B7" s="13">
        <v>4334</v>
      </c>
      <c r="C7" s="5">
        <v>455</v>
      </c>
      <c r="D7" s="5">
        <v>14000000</v>
      </c>
      <c r="E7" s="5">
        <v>7</v>
      </c>
      <c r="F7" s="5">
        <v>1.0449999999999999</v>
      </c>
      <c r="G7" s="5">
        <v>7</v>
      </c>
      <c r="H7" s="6">
        <f>(B7-C7)/D7*E7*F7/G7</f>
        <v>2.895396428571428E-4</v>
      </c>
      <c r="I7" s="6">
        <f>H7</f>
        <v>2.895396428571428E-4</v>
      </c>
      <c r="J7" s="7">
        <f>I7*1000</f>
        <v>0.28953964285714279</v>
      </c>
      <c r="K7" s="5">
        <v>7.9980000000000002</v>
      </c>
      <c r="L7" s="7">
        <f>J7/K7</f>
        <v>3.6201505733576243E-2</v>
      </c>
      <c r="M7" s="8">
        <f>AVERAGE(L7:L9)</f>
        <v>3.3703953369294694E-2</v>
      </c>
      <c r="N7" s="9">
        <f>STDEV(L7:L9)</f>
        <v>6.8814569893101175E-3</v>
      </c>
    </row>
    <row r="8" spans="1:21">
      <c r="A8" s="3">
        <v>2</v>
      </c>
      <c r="B8" s="13">
        <v>1351</v>
      </c>
      <c r="C8" s="5">
        <v>455</v>
      </c>
      <c r="D8" s="5">
        <v>14000000</v>
      </c>
      <c r="E8" s="5">
        <v>7</v>
      </c>
      <c r="F8" s="5">
        <v>1.0449999999999999</v>
      </c>
      <c r="G8" s="5">
        <v>7</v>
      </c>
      <c r="H8" s="6">
        <f t="shared" ref="H8:H9" si="3">(B8-C8)/D8*E8*F8/G8</f>
        <v>6.6879999999999997E-5</v>
      </c>
      <c r="I8" s="6">
        <f t="shared" ref="I8:I9" si="4">H8</f>
        <v>6.6879999999999997E-5</v>
      </c>
      <c r="J8" s="7">
        <f t="shared" ref="J8:J9" si="5">I8*1000</f>
        <v>6.6879999999999995E-2</v>
      </c>
      <c r="K8" s="5">
        <v>2.58</v>
      </c>
      <c r="L8" s="7">
        <f t="shared" ref="L8:L9" si="6">J8/K8</f>
        <v>2.5922480620155036E-2</v>
      </c>
      <c r="M8" s="9"/>
      <c r="N8" s="9"/>
    </row>
    <row r="9" spans="1:21">
      <c r="A9" s="3">
        <v>3</v>
      </c>
      <c r="B9" s="13">
        <v>3824</v>
      </c>
      <c r="C9" s="5">
        <v>455</v>
      </c>
      <c r="D9" s="5">
        <v>14000000</v>
      </c>
      <c r="E9" s="5">
        <v>7</v>
      </c>
      <c r="F9" s="5">
        <v>1.0449999999999999</v>
      </c>
      <c r="G9" s="5">
        <v>7</v>
      </c>
      <c r="H9" s="6">
        <f t="shared" si="3"/>
        <v>2.5147178571428564E-4</v>
      </c>
      <c r="I9" s="6">
        <f t="shared" si="4"/>
        <v>2.5147178571428564E-4</v>
      </c>
      <c r="J9" s="7">
        <f t="shared" si="5"/>
        <v>0.25147178571428563</v>
      </c>
      <c r="K9" s="5">
        <v>6.45</v>
      </c>
      <c r="L9" s="7">
        <f t="shared" si="6"/>
        <v>3.8987873754152809E-2</v>
      </c>
      <c r="M9" s="9"/>
      <c r="N9" s="9"/>
    </row>
    <row r="10" spans="1:21">
      <c r="A10" s="2" t="s">
        <v>24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21">
      <c r="A11" s="3">
        <v>1</v>
      </c>
      <c r="B11" s="14">
        <v>516</v>
      </c>
      <c r="C11" s="5">
        <v>82</v>
      </c>
      <c r="D11" s="5">
        <v>14000000</v>
      </c>
      <c r="E11" s="5">
        <v>7</v>
      </c>
      <c r="F11" s="5">
        <v>1.0449999999999999</v>
      </c>
      <c r="G11" s="5">
        <v>7</v>
      </c>
      <c r="H11" s="6">
        <f>(B11-C11)/D11*E11*F11/G11</f>
        <v>3.2394999999999997E-5</v>
      </c>
      <c r="I11" s="6">
        <f>H11</f>
        <v>3.2394999999999997E-5</v>
      </c>
      <c r="J11" s="7">
        <f>I11*1000</f>
        <v>3.2395E-2</v>
      </c>
      <c r="K11" s="5">
        <v>4.1280000000000001</v>
      </c>
      <c r="L11" s="7">
        <f>J11/K11</f>
        <v>7.847625968992248E-3</v>
      </c>
      <c r="M11" s="8">
        <f>AVERAGE(L11:L13)</f>
        <v>5.4281574279151793E-3</v>
      </c>
      <c r="N11" s="9">
        <f>STDEV(L11:L13)</f>
        <v>2.1048619067294298E-3</v>
      </c>
    </row>
    <row r="12" spans="1:21">
      <c r="A12" s="3">
        <v>2</v>
      </c>
      <c r="B12" s="14">
        <v>250</v>
      </c>
      <c r="C12" s="5">
        <v>82</v>
      </c>
      <c r="D12" s="5">
        <v>14000000</v>
      </c>
      <c r="E12" s="5">
        <v>7</v>
      </c>
      <c r="F12" s="5">
        <v>1.0449999999999999</v>
      </c>
      <c r="G12" s="5">
        <v>7</v>
      </c>
      <c r="H12" s="6">
        <f t="shared" ref="H12:H13" si="7">(B12-C12)/D12*E12*F12/G12</f>
        <v>1.254E-5</v>
      </c>
      <c r="I12" s="6">
        <f t="shared" ref="I12:I13" si="8">H12</f>
        <v>1.254E-5</v>
      </c>
      <c r="J12" s="7">
        <f t="shared" ref="J12:J13" si="9">I12*1000</f>
        <v>1.2540000000000001E-2</v>
      </c>
      <c r="K12" s="5">
        <v>2.8380000000000001</v>
      </c>
      <c r="L12" s="7">
        <f t="shared" ref="L12:L17" si="10">J12/K12</f>
        <v>4.4186046511627908E-3</v>
      </c>
      <c r="M12" s="9"/>
      <c r="N12" s="9"/>
    </row>
    <row r="13" spans="1:21">
      <c r="A13" s="3">
        <v>3</v>
      </c>
      <c r="B13" s="14">
        <v>207</v>
      </c>
      <c r="C13" s="5">
        <v>82</v>
      </c>
      <c r="D13" s="5">
        <v>14000000</v>
      </c>
      <c r="E13" s="5">
        <v>7</v>
      </c>
      <c r="F13" s="5">
        <v>1.0449999999999999</v>
      </c>
      <c r="G13" s="5">
        <v>7</v>
      </c>
      <c r="H13" s="6">
        <f t="shared" si="7"/>
        <v>9.3303571428571417E-6</v>
      </c>
      <c r="I13" s="6">
        <f t="shared" si="8"/>
        <v>9.3303571428571417E-6</v>
      </c>
      <c r="J13" s="7">
        <f t="shared" si="9"/>
        <v>9.330357142857142E-3</v>
      </c>
      <c r="K13" s="5">
        <v>2.3220000000000001</v>
      </c>
      <c r="L13" s="7">
        <f t="shared" si="10"/>
        <v>4.0182416635904999E-3</v>
      </c>
      <c r="M13" s="9"/>
      <c r="N13" s="9"/>
    </row>
    <row r="14" spans="1:21">
      <c r="A14" s="2" t="s">
        <v>21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21">
      <c r="A15" s="3">
        <v>1</v>
      </c>
      <c r="B15" s="15">
        <v>27</v>
      </c>
      <c r="C15" s="5">
        <v>95</v>
      </c>
      <c r="D15" s="5">
        <v>14000000</v>
      </c>
      <c r="E15" s="5">
        <v>7</v>
      </c>
      <c r="F15" s="5">
        <v>1.0449999999999999</v>
      </c>
      <c r="G15" s="5">
        <v>7</v>
      </c>
      <c r="H15" s="5">
        <v>0</v>
      </c>
      <c r="I15" s="5">
        <v>0</v>
      </c>
      <c r="J15" s="5">
        <v>0</v>
      </c>
      <c r="K15" s="5">
        <v>1.29</v>
      </c>
      <c r="L15" s="7">
        <f t="shared" si="10"/>
        <v>0</v>
      </c>
      <c r="M15" s="8">
        <f>AVERAGE(L15:L17)</f>
        <v>0</v>
      </c>
      <c r="N15" s="9">
        <f>STDEV(L15:L17)</f>
        <v>0</v>
      </c>
    </row>
    <row r="16" spans="1:21">
      <c r="A16" s="3">
        <v>2</v>
      </c>
      <c r="B16" s="15">
        <v>54</v>
      </c>
      <c r="C16" s="5">
        <v>95</v>
      </c>
      <c r="D16" s="5">
        <v>14000000</v>
      </c>
      <c r="E16" s="5">
        <v>7</v>
      </c>
      <c r="F16" s="5">
        <v>1.0449999999999999</v>
      </c>
      <c r="G16" s="5">
        <v>7</v>
      </c>
      <c r="H16" s="5">
        <v>0</v>
      </c>
      <c r="I16" s="5">
        <v>0</v>
      </c>
      <c r="J16" s="5">
        <v>0</v>
      </c>
      <c r="K16" s="5">
        <v>1.29</v>
      </c>
      <c r="L16" s="7">
        <f t="shared" si="10"/>
        <v>0</v>
      </c>
      <c r="M16" s="9"/>
      <c r="N16" s="9"/>
    </row>
    <row r="17" spans="1:21">
      <c r="A17" s="3">
        <v>3</v>
      </c>
      <c r="B17" s="15">
        <v>44</v>
      </c>
      <c r="C17" s="5">
        <v>95</v>
      </c>
      <c r="D17" s="5">
        <v>14000000</v>
      </c>
      <c r="E17" s="5">
        <v>7</v>
      </c>
      <c r="F17" s="5">
        <v>1.0449999999999999</v>
      </c>
      <c r="G17" s="5">
        <v>7</v>
      </c>
      <c r="H17" s="5">
        <v>0</v>
      </c>
      <c r="I17" s="5">
        <v>0</v>
      </c>
      <c r="J17" s="5">
        <v>0</v>
      </c>
      <c r="K17" s="5">
        <v>0.77400000000000002</v>
      </c>
      <c r="L17" s="7">
        <f t="shared" si="10"/>
        <v>0</v>
      </c>
      <c r="M17" s="9"/>
      <c r="N17" s="9"/>
    </row>
    <row r="18" spans="1:21">
      <c r="A18" s="2" t="s">
        <v>22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21">
      <c r="A19" s="3">
        <v>1</v>
      </c>
      <c r="B19" s="16">
        <v>243</v>
      </c>
      <c r="C19" s="5">
        <v>52</v>
      </c>
      <c r="D19" s="5">
        <v>14000000</v>
      </c>
      <c r="E19" s="5">
        <v>7</v>
      </c>
      <c r="F19" s="5">
        <v>1.0449999999999999</v>
      </c>
      <c r="G19" s="5">
        <v>7</v>
      </c>
      <c r="H19" s="5">
        <f>(B19-C19)/D19*E19*F19/G19</f>
        <v>1.4256785714285714E-5</v>
      </c>
      <c r="I19" s="5">
        <f>H19</f>
        <v>1.4256785714285714E-5</v>
      </c>
      <c r="J19" s="7">
        <f>I19*1000</f>
        <v>1.4256785714285715E-2</v>
      </c>
      <c r="K19" s="5">
        <v>7.74</v>
      </c>
      <c r="L19" s="7">
        <f>J19/K19</f>
        <v>1.8419619785898856E-3</v>
      </c>
      <c r="M19" s="8">
        <f>AVERAGE(L19:L21)</f>
        <v>1.5978383427511331E-3</v>
      </c>
      <c r="N19" s="9">
        <f>STDEV(L19:L21)</f>
        <v>9.000768066578618E-4</v>
      </c>
    </row>
    <row r="20" spans="1:21">
      <c r="A20" s="3">
        <v>2</v>
      </c>
      <c r="B20" s="16">
        <v>377</v>
      </c>
      <c r="C20" s="5">
        <v>52</v>
      </c>
      <c r="D20" s="5">
        <v>14000000</v>
      </c>
      <c r="E20" s="5">
        <v>7</v>
      </c>
      <c r="F20" s="5">
        <v>1.0449999999999999</v>
      </c>
      <c r="G20" s="5">
        <v>7</v>
      </c>
      <c r="H20" s="5">
        <f t="shared" ref="H20:H21" si="11">(B20-C20)/D20*E20*F20/G20</f>
        <v>2.4258928571428571E-5</v>
      </c>
      <c r="I20" s="5">
        <f t="shared" ref="I20:I21" si="12">H20</f>
        <v>2.4258928571428571E-5</v>
      </c>
      <c r="J20" s="7">
        <f t="shared" ref="J20:J21" si="13">I20*1000</f>
        <v>2.425892857142857E-2</v>
      </c>
      <c r="K20" s="5">
        <v>10.32</v>
      </c>
      <c r="L20" s="7">
        <f t="shared" ref="L20:L21" si="14">J20/K20</f>
        <v>2.3506713732004427E-3</v>
      </c>
      <c r="M20" s="9"/>
      <c r="N20" s="9"/>
    </row>
    <row r="21" spans="1:21">
      <c r="A21" s="3">
        <v>3</v>
      </c>
      <c r="B21" s="16">
        <v>133</v>
      </c>
      <c r="C21" s="5">
        <v>52</v>
      </c>
      <c r="D21" s="5">
        <v>14000000</v>
      </c>
      <c r="E21" s="5">
        <v>7</v>
      </c>
      <c r="F21" s="5">
        <v>1.0449999999999999</v>
      </c>
      <c r="G21" s="5">
        <v>7</v>
      </c>
      <c r="H21" s="5">
        <f t="shared" si="11"/>
        <v>6.0460714285714276E-6</v>
      </c>
      <c r="I21" s="5">
        <f t="shared" si="12"/>
        <v>6.0460714285714276E-6</v>
      </c>
      <c r="J21" s="7">
        <f t="shared" si="13"/>
        <v>6.0460714285714276E-3</v>
      </c>
      <c r="K21" s="5">
        <v>10.061999999999999</v>
      </c>
      <c r="L21" s="7">
        <f t="shared" si="14"/>
        <v>6.008816764630717E-4</v>
      </c>
      <c r="M21" s="9"/>
      <c r="N21" s="9"/>
    </row>
    <row r="22" spans="1:21" ht="16">
      <c r="A22" s="2" t="s">
        <v>23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21">
      <c r="A23" s="3">
        <v>1</v>
      </c>
      <c r="B23" s="5">
        <v>1924565</v>
      </c>
      <c r="C23" s="5">
        <v>1000</v>
      </c>
      <c r="D23" s="5">
        <v>10000000</v>
      </c>
      <c r="E23" s="5">
        <v>20.8</v>
      </c>
      <c r="F23" s="5">
        <v>1.0449999999999999</v>
      </c>
      <c r="G23" s="5">
        <v>4</v>
      </c>
      <c r="H23" s="5">
        <f>(B23-C23)/D23*E23*F23/G23</f>
        <v>1.045265221</v>
      </c>
      <c r="I23" s="5">
        <f>H23</f>
        <v>1.045265221</v>
      </c>
      <c r="J23" s="5">
        <f>I23*1000</f>
        <v>1045.2652209999999</v>
      </c>
      <c r="K23" s="5">
        <v>36.119999999999997</v>
      </c>
      <c r="L23" s="7">
        <f>J23/K23</f>
        <v>28.938682751937982</v>
      </c>
      <c r="M23" s="8">
        <f>AVERAGE(L23:L24)</f>
        <v>30.236616569767438</v>
      </c>
      <c r="N23" s="9">
        <f>STDEV(L23:L24)</f>
        <v>1.835555608237107</v>
      </c>
    </row>
    <row r="24" spans="1:21">
      <c r="A24" s="3">
        <v>2</v>
      </c>
      <c r="B24" s="5">
        <v>2142030</v>
      </c>
      <c r="C24" s="5">
        <v>1000</v>
      </c>
      <c r="D24" s="5">
        <v>10000000</v>
      </c>
      <c r="E24" s="5">
        <v>20.8</v>
      </c>
      <c r="F24" s="5">
        <v>1.0449999999999999</v>
      </c>
      <c r="G24" s="5">
        <v>4</v>
      </c>
      <c r="H24" s="5">
        <f>(B24-C24)/D24*E24*F24/G24</f>
        <v>1.1634357019999997</v>
      </c>
      <c r="I24" s="5">
        <f>H24</f>
        <v>1.1634357019999997</v>
      </c>
      <c r="J24" s="5">
        <f>I24*1000</f>
        <v>1163.4357019999998</v>
      </c>
      <c r="K24" s="5">
        <v>36.893999999999998</v>
      </c>
      <c r="L24" s="7">
        <f>J24/K24</f>
        <v>31.534550387596894</v>
      </c>
      <c r="M24" s="9"/>
      <c r="N24" s="9"/>
    </row>
    <row r="29" spans="1:21" ht="15">
      <c r="Q29" s="11"/>
      <c r="R29" s="17"/>
      <c r="S29" s="17"/>
      <c r="T29" s="17"/>
      <c r="U29" s="17"/>
    </row>
  </sheetData>
  <mergeCells count="18">
    <mergeCell ref="A18:N18"/>
    <mergeCell ref="M19:M21"/>
    <mergeCell ref="N19:N21"/>
    <mergeCell ref="A22:N22"/>
    <mergeCell ref="M23:M24"/>
    <mergeCell ref="N23:N24"/>
    <mergeCell ref="A10:N10"/>
    <mergeCell ref="M11:M13"/>
    <mergeCell ref="N11:N13"/>
    <mergeCell ref="A14:N14"/>
    <mergeCell ref="M15:M17"/>
    <mergeCell ref="N15:N17"/>
    <mergeCell ref="A2:N2"/>
    <mergeCell ref="M3:M5"/>
    <mergeCell ref="N3:N5"/>
    <mergeCell ref="A6:N6"/>
    <mergeCell ref="M7:M9"/>
    <mergeCell ref="N7:N9"/>
  </mergeCells>
  <pageMargins left="0.7" right="0.7" top="0.75" bottom="0.75" header="0.3" footer="0.3"/>
  <pageSetup paperSize="9" orientation="portrait" horizontalDpi="4294967293" verticalDpi="429496729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Sinje Neukirchen</dc:creator>
  <cp:lastModifiedBy>Sinje Neukirchen</cp:lastModifiedBy>
  <dcterms:created xsi:type="dcterms:W3CDTF">2020-07-06T18:46:23Z</dcterms:created>
  <dcterms:modified xsi:type="dcterms:W3CDTF">2020-07-06T18:47:47Z</dcterms:modified>
</cp:coreProperties>
</file>